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otscomaint01\Public_external\Structures\LoadRating\CO\LOAD_RATING_MANUAL_2016_revise_www_links\"/>
    </mc:Choice>
  </mc:AlternateContent>
  <bookViews>
    <workbookView xWindow="0" yWindow="0" windowWidth="25200" windowHeight="11970" tabRatio="434"/>
  </bookViews>
  <sheets>
    <sheet name="SUMMARY" sheetId="18" r:id="rId1"/>
    <sheet name="MANUAL" sheetId="22" r:id="rId2"/>
    <sheet name="LL" sheetId="25" r:id="rId3"/>
    <sheet name="VEH" sheetId="26" r:id="rId4"/>
  </sheets>
  <definedNames>
    <definedName name="_xlnm._FilterDatabase" localSheetId="3" hidden="1">VEH!$A$159:$L$499</definedName>
    <definedName name="_xlnm.Print_Area" localSheetId="0">SUMMARY!$A$1:$P$80</definedName>
  </definedNames>
  <calcPr calcId="152511"/>
</workbook>
</file>

<file path=xl/calcChain.xml><?xml version="1.0" encoding="utf-8"?>
<calcChain xmlns="http://schemas.openxmlformats.org/spreadsheetml/2006/main">
  <c r="K40" i="18" l="1"/>
  <c r="B25" i="18" l="1"/>
  <c r="K80" i="18" l="1"/>
  <c r="B80" i="18" l="1"/>
  <c r="B62" i="18"/>
  <c r="B68" i="18"/>
  <c r="B12" i="18" l="1"/>
  <c r="I42" i="18" l="1"/>
  <c r="N13" i="26" l="1"/>
  <c r="N12" i="26"/>
  <c r="N11" i="26"/>
  <c r="N10" i="26"/>
  <c r="N9" i="26"/>
  <c r="N8" i="26"/>
  <c r="N7" i="26"/>
  <c r="N6" i="26"/>
  <c r="N5" i="26"/>
  <c r="N4" i="26"/>
  <c r="O378" i="22" l="1"/>
  <c r="P378" i="22" s="1"/>
  <c r="N378" i="22"/>
  <c r="O370" i="22"/>
  <c r="P370" i="22" s="1"/>
  <c r="N370" i="22"/>
  <c r="O360" i="22"/>
  <c r="P360" i="22" s="1"/>
  <c r="N360" i="22"/>
  <c r="O350" i="22"/>
  <c r="P350" i="22" s="1"/>
  <c r="N350" i="22"/>
  <c r="O339" i="22"/>
  <c r="P339" i="22" s="1"/>
  <c r="N339" i="22"/>
  <c r="O330" i="22"/>
  <c r="P330" i="22" s="1"/>
  <c r="N330" i="22"/>
  <c r="O320" i="22"/>
  <c r="P320" i="22" s="1"/>
  <c r="N320" i="22"/>
  <c r="O311" i="22"/>
  <c r="P311" i="22" s="1"/>
  <c r="N311" i="22"/>
  <c r="O302" i="22"/>
  <c r="P302" i="22" s="1"/>
  <c r="N302" i="22"/>
  <c r="O297" i="22"/>
  <c r="P297" i="22" s="1"/>
  <c r="N297" i="22"/>
  <c r="O289" i="22"/>
  <c r="P289" i="22" s="1"/>
  <c r="N289" i="22"/>
  <c r="O283" i="22"/>
  <c r="P283" i="22" s="1"/>
  <c r="N283" i="22"/>
  <c r="O277" i="22"/>
  <c r="P277" i="22" s="1"/>
  <c r="N277" i="22"/>
  <c r="O272" i="22"/>
  <c r="P272" i="22" s="1"/>
  <c r="N272" i="22"/>
  <c r="O268" i="22"/>
  <c r="P268" i="22" s="1"/>
  <c r="N268" i="22"/>
  <c r="O263" i="22"/>
  <c r="P263" i="22" s="1"/>
  <c r="N263" i="22"/>
  <c r="O259" i="22"/>
  <c r="P259" i="22" s="1"/>
  <c r="N259" i="22"/>
  <c r="O256" i="22"/>
  <c r="P256" i="22" s="1"/>
  <c r="N256" i="22"/>
  <c r="O252" i="22"/>
  <c r="P252" i="22" s="1"/>
  <c r="N252" i="22"/>
  <c r="B226" i="22" l="1"/>
  <c r="B225" i="22"/>
  <c r="B224" i="22"/>
  <c r="B223" i="22"/>
  <c r="B222" i="22"/>
  <c r="B221" i="22"/>
  <c r="B220" i="22"/>
  <c r="B219" i="22"/>
  <c r="B218" i="22"/>
  <c r="B217" i="22"/>
  <c r="B216" i="22"/>
  <c r="B215" i="22"/>
  <c r="B214" i="22"/>
  <c r="B213" i="22"/>
  <c r="O11" i="18" l="1"/>
  <c r="D12" i="18"/>
  <c r="F163" i="22" l="1"/>
  <c r="F165" i="22"/>
  <c r="F164" i="22"/>
  <c r="F162" i="22"/>
  <c r="F161" i="22"/>
  <c r="F160" i="22"/>
  <c r="F159" i="22"/>
  <c r="E211" i="22" l="1"/>
  <c r="G214" i="22"/>
  <c r="H214" i="22"/>
  <c r="I214" i="22"/>
  <c r="J214" i="22"/>
  <c r="K214" i="22"/>
  <c r="L214" i="22"/>
  <c r="G215" i="22"/>
  <c r="H215" i="22"/>
  <c r="I215" i="22"/>
  <c r="J215" i="22"/>
  <c r="K215" i="22"/>
  <c r="L215" i="22"/>
  <c r="G216" i="22"/>
  <c r="H216" i="22"/>
  <c r="I216" i="22"/>
  <c r="J216" i="22"/>
  <c r="K216" i="22"/>
  <c r="L216" i="22"/>
  <c r="G217" i="22"/>
  <c r="H217" i="22"/>
  <c r="I217" i="22"/>
  <c r="J217" i="22"/>
  <c r="K217" i="22"/>
  <c r="L217" i="22"/>
  <c r="G218" i="22"/>
  <c r="H218" i="22"/>
  <c r="I218" i="22"/>
  <c r="J218" i="22"/>
  <c r="K218" i="22"/>
  <c r="L218" i="22"/>
  <c r="G219" i="22"/>
  <c r="H219" i="22"/>
  <c r="I219" i="22"/>
  <c r="J219" i="22"/>
  <c r="K219" i="22"/>
  <c r="L219" i="22"/>
  <c r="G220" i="22"/>
  <c r="H220" i="22"/>
  <c r="I220" i="22"/>
  <c r="J220" i="22"/>
  <c r="K220" i="22"/>
  <c r="L220" i="22"/>
  <c r="G221" i="22"/>
  <c r="H221" i="22"/>
  <c r="I221" i="22"/>
  <c r="J221" i="22"/>
  <c r="K221" i="22"/>
  <c r="L221" i="22"/>
  <c r="G222" i="22"/>
  <c r="H222" i="22"/>
  <c r="I222" i="22"/>
  <c r="J222" i="22"/>
  <c r="K222" i="22"/>
  <c r="L222" i="22"/>
  <c r="G223" i="22"/>
  <c r="H223" i="22"/>
  <c r="I223" i="22"/>
  <c r="J223" i="22"/>
  <c r="K223" i="22"/>
  <c r="L223" i="22"/>
  <c r="G224" i="22"/>
  <c r="H224" i="22"/>
  <c r="I224" i="22"/>
  <c r="J224" i="22"/>
  <c r="K224" i="22"/>
  <c r="L224" i="22"/>
  <c r="G225" i="22"/>
  <c r="H225" i="22"/>
  <c r="I225" i="22"/>
  <c r="J225" i="22"/>
  <c r="K225" i="22"/>
  <c r="L225" i="22"/>
  <c r="G226" i="22"/>
  <c r="H226" i="22"/>
  <c r="I226" i="22"/>
  <c r="J226" i="22"/>
  <c r="K226" i="22"/>
  <c r="L226" i="22"/>
  <c r="L213" i="22"/>
  <c r="K213" i="22"/>
  <c r="J213" i="22"/>
  <c r="I213" i="22"/>
  <c r="H213" i="22"/>
  <c r="G213" i="22"/>
  <c r="E225" i="22" l="1"/>
  <c r="E223" i="22"/>
  <c r="E221" i="22"/>
  <c r="E219" i="22"/>
  <c r="C219" i="22"/>
  <c r="E215" i="22"/>
  <c r="E213" i="22"/>
  <c r="D213" i="22"/>
  <c r="C213" i="22"/>
  <c r="D226" i="22"/>
  <c r="C225" i="22"/>
  <c r="D224" i="22"/>
  <c r="C223" i="22"/>
  <c r="D222" i="22"/>
  <c r="C221" i="22"/>
  <c r="D220" i="22"/>
  <c r="D218" i="22"/>
  <c r="E217" i="22"/>
  <c r="C217" i="22"/>
  <c r="D216" i="22"/>
  <c r="C215" i="22"/>
  <c r="D214" i="22"/>
  <c r="C226" i="22"/>
  <c r="E224" i="22"/>
  <c r="D223" i="22"/>
  <c r="E222" i="22"/>
  <c r="E220" i="22"/>
  <c r="D219" i="22"/>
  <c r="C218" i="22"/>
  <c r="E216" i="22"/>
  <c r="D215" i="22"/>
  <c r="C214" i="22"/>
  <c r="E226" i="22"/>
  <c r="D225" i="22"/>
  <c r="C224" i="22"/>
  <c r="C222" i="22"/>
  <c r="D221" i="22"/>
  <c r="C220" i="22"/>
  <c r="E218" i="22"/>
  <c r="D217" i="22"/>
  <c r="C216" i="22"/>
  <c r="E214" i="22"/>
  <c r="D211" i="22" l="1"/>
  <c r="C211" i="22"/>
  <c r="X205" i="22"/>
  <c r="W205" i="22"/>
  <c r="V205" i="22"/>
  <c r="U205" i="22"/>
  <c r="T205" i="22"/>
  <c r="S205" i="22"/>
  <c r="R205" i="22"/>
  <c r="Q205" i="22"/>
  <c r="P205" i="22"/>
  <c r="O205" i="22"/>
  <c r="N205" i="22"/>
  <c r="L205" i="22"/>
  <c r="K205" i="22"/>
  <c r="J205" i="22"/>
  <c r="I205" i="22"/>
  <c r="H205" i="22"/>
  <c r="G205" i="22"/>
  <c r="F205" i="22"/>
  <c r="E205" i="22"/>
  <c r="D205" i="22"/>
  <c r="C205" i="22"/>
  <c r="B205" i="22"/>
  <c r="X204" i="22"/>
  <c r="W204" i="22"/>
  <c r="V204" i="22"/>
  <c r="U204" i="22"/>
  <c r="T204" i="22"/>
  <c r="S204" i="22"/>
  <c r="R204" i="22"/>
  <c r="Q204" i="22"/>
  <c r="P204" i="22"/>
  <c r="O204" i="22"/>
  <c r="N204" i="22"/>
  <c r="L204" i="22"/>
  <c r="K204" i="22"/>
  <c r="J204" i="22"/>
  <c r="I204" i="22"/>
  <c r="H204" i="22"/>
  <c r="G204" i="22"/>
  <c r="F204" i="22"/>
  <c r="E204" i="22"/>
  <c r="D204" i="22"/>
  <c r="C204" i="22"/>
  <c r="B204" i="22"/>
  <c r="X203" i="22"/>
  <c r="W203" i="22"/>
  <c r="V203" i="22"/>
  <c r="U203" i="22"/>
  <c r="T203" i="22"/>
  <c r="S203" i="22"/>
  <c r="R203" i="22"/>
  <c r="Q203" i="22"/>
  <c r="P203" i="22"/>
  <c r="O203" i="22"/>
  <c r="N203" i="22"/>
  <c r="L203" i="22"/>
  <c r="K203" i="22"/>
  <c r="J203" i="22"/>
  <c r="I203" i="22"/>
  <c r="H203" i="22"/>
  <c r="G203" i="22"/>
  <c r="F203" i="22"/>
  <c r="E203" i="22"/>
  <c r="D203" i="22"/>
  <c r="C203" i="22"/>
  <c r="B203" i="22"/>
  <c r="X202" i="22"/>
  <c r="W202" i="22"/>
  <c r="V202" i="22"/>
  <c r="U202" i="22"/>
  <c r="T202" i="22"/>
  <c r="S202" i="22"/>
  <c r="R202" i="22"/>
  <c r="Q202" i="22"/>
  <c r="P202" i="22"/>
  <c r="O202" i="22"/>
  <c r="N202" i="22"/>
  <c r="L202" i="22"/>
  <c r="K202" i="22"/>
  <c r="J202" i="22"/>
  <c r="I202" i="22"/>
  <c r="H202" i="22"/>
  <c r="G202" i="22"/>
  <c r="F202" i="22"/>
  <c r="E202" i="22"/>
  <c r="D202" i="22"/>
  <c r="C202" i="22"/>
  <c r="B202" i="22"/>
  <c r="X201" i="22"/>
  <c r="W201" i="22"/>
  <c r="V201" i="22"/>
  <c r="U201" i="22"/>
  <c r="T201" i="22"/>
  <c r="S201" i="22"/>
  <c r="R201" i="22"/>
  <c r="Q201" i="22"/>
  <c r="P201" i="22"/>
  <c r="O201" i="22"/>
  <c r="N201" i="22"/>
  <c r="L201" i="22"/>
  <c r="K201" i="22"/>
  <c r="J201" i="22"/>
  <c r="I201" i="22"/>
  <c r="H201" i="22"/>
  <c r="G201" i="22"/>
  <c r="F201" i="22"/>
  <c r="E201" i="22"/>
  <c r="D201" i="22"/>
  <c r="C201" i="22"/>
  <c r="B201" i="22"/>
  <c r="X200" i="22"/>
  <c r="W200" i="22"/>
  <c r="V200" i="22"/>
  <c r="U200" i="22"/>
  <c r="T200" i="22"/>
  <c r="S200" i="22"/>
  <c r="R200" i="22"/>
  <c r="Q200" i="22"/>
  <c r="P200" i="22"/>
  <c r="O200" i="22"/>
  <c r="N200" i="22"/>
  <c r="L200" i="22"/>
  <c r="K200" i="22"/>
  <c r="J200" i="22"/>
  <c r="I200" i="22"/>
  <c r="H200" i="22"/>
  <c r="G200" i="22"/>
  <c r="F200" i="22"/>
  <c r="E200" i="22"/>
  <c r="D200" i="22"/>
  <c r="C200" i="22"/>
  <c r="B200" i="22"/>
  <c r="X199" i="22"/>
  <c r="W199" i="22"/>
  <c r="V199" i="22"/>
  <c r="U199" i="22"/>
  <c r="T199" i="22"/>
  <c r="S199" i="22"/>
  <c r="R199" i="22"/>
  <c r="Q199" i="22"/>
  <c r="P199" i="22"/>
  <c r="O199" i="22"/>
  <c r="N199" i="22"/>
  <c r="L199" i="22"/>
  <c r="K199" i="22"/>
  <c r="J199" i="22"/>
  <c r="I199" i="22"/>
  <c r="H199" i="22"/>
  <c r="G199" i="22"/>
  <c r="F199" i="22"/>
  <c r="E199" i="22"/>
  <c r="D199" i="22"/>
  <c r="C199" i="22"/>
  <c r="B199" i="22"/>
  <c r="X198" i="22"/>
  <c r="W198" i="22"/>
  <c r="V198" i="22"/>
  <c r="U198" i="22"/>
  <c r="T198" i="22"/>
  <c r="S198" i="22"/>
  <c r="R198" i="22"/>
  <c r="Q198" i="22"/>
  <c r="P198" i="22"/>
  <c r="O198" i="22"/>
  <c r="N198" i="22"/>
  <c r="L198" i="22"/>
  <c r="K198" i="22"/>
  <c r="J198" i="22"/>
  <c r="I198" i="22"/>
  <c r="H198" i="22"/>
  <c r="G198" i="22"/>
  <c r="F198" i="22"/>
  <c r="E198" i="22"/>
  <c r="D198" i="22"/>
  <c r="C198" i="22"/>
  <c r="B198" i="22"/>
  <c r="X197" i="22"/>
  <c r="W197" i="22"/>
  <c r="V197" i="22"/>
  <c r="U197" i="22"/>
  <c r="T197" i="22"/>
  <c r="S197" i="22"/>
  <c r="R197" i="22"/>
  <c r="Q197" i="22"/>
  <c r="P197" i="22"/>
  <c r="O197" i="22"/>
  <c r="N197" i="22"/>
  <c r="L197" i="22"/>
  <c r="K197" i="22"/>
  <c r="J197" i="22"/>
  <c r="I197" i="22"/>
  <c r="H197" i="22"/>
  <c r="G197" i="22"/>
  <c r="F197" i="22"/>
  <c r="E197" i="22"/>
  <c r="D197" i="22"/>
  <c r="C197" i="22"/>
  <c r="B197" i="22"/>
  <c r="X196" i="22"/>
  <c r="W196" i="22"/>
  <c r="V196" i="22"/>
  <c r="U196" i="22"/>
  <c r="T196" i="22"/>
  <c r="S196" i="22"/>
  <c r="R196" i="22"/>
  <c r="Q196" i="22"/>
  <c r="P196" i="22"/>
  <c r="O196" i="22"/>
  <c r="N196" i="22"/>
  <c r="L196" i="22"/>
  <c r="K196" i="22"/>
  <c r="J196" i="22"/>
  <c r="I196" i="22"/>
  <c r="H196" i="22"/>
  <c r="G196" i="22"/>
  <c r="F196" i="22"/>
  <c r="E196" i="22"/>
  <c r="D196" i="22"/>
  <c r="C196" i="22"/>
  <c r="B196" i="22"/>
  <c r="X195" i="22"/>
  <c r="W195" i="22"/>
  <c r="V195" i="22"/>
  <c r="U195" i="22"/>
  <c r="T195" i="22"/>
  <c r="S195" i="22"/>
  <c r="R195" i="22"/>
  <c r="Q195" i="22"/>
  <c r="P195" i="22"/>
  <c r="O195" i="22"/>
  <c r="N195" i="22"/>
  <c r="L195" i="22"/>
  <c r="K195" i="22"/>
  <c r="J195" i="22"/>
  <c r="I195" i="22"/>
  <c r="H195" i="22"/>
  <c r="G195" i="22"/>
  <c r="F195" i="22"/>
  <c r="E195" i="22"/>
  <c r="D195" i="22"/>
  <c r="C195" i="22"/>
  <c r="B195" i="22"/>
  <c r="X194" i="22"/>
  <c r="W194" i="22"/>
  <c r="V194" i="22"/>
  <c r="U194" i="22"/>
  <c r="T194" i="22"/>
  <c r="S194" i="22"/>
  <c r="R194" i="22"/>
  <c r="Q194" i="22"/>
  <c r="P194" i="22"/>
  <c r="O194" i="22"/>
  <c r="N194" i="22"/>
  <c r="L194" i="22"/>
  <c r="K194" i="22"/>
  <c r="J194" i="22"/>
  <c r="I194" i="22"/>
  <c r="H194" i="22"/>
  <c r="G194" i="22"/>
  <c r="F194" i="22"/>
  <c r="E194" i="22"/>
  <c r="D194" i="22"/>
  <c r="C194" i="22"/>
  <c r="B194" i="22"/>
  <c r="X193" i="22"/>
  <c r="W193" i="22"/>
  <c r="V193" i="22"/>
  <c r="U193" i="22"/>
  <c r="T193" i="22"/>
  <c r="S193" i="22"/>
  <c r="R193" i="22"/>
  <c r="Q193" i="22"/>
  <c r="P193" i="22"/>
  <c r="O193" i="22"/>
  <c r="N193" i="22"/>
  <c r="L193" i="22"/>
  <c r="K193" i="22"/>
  <c r="J193" i="22"/>
  <c r="I193" i="22"/>
  <c r="H193" i="22"/>
  <c r="G193" i="22"/>
  <c r="F193" i="22"/>
  <c r="E193" i="22"/>
  <c r="D193" i="22"/>
  <c r="C193" i="22"/>
  <c r="B193" i="22"/>
  <c r="X192" i="22"/>
  <c r="W192" i="22"/>
  <c r="V192" i="22"/>
  <c r="U192" i="22"/>
  <c r="T192" i="22"/>
  <c r="S192" i="22"/>
  <c r="R192" i="22"/>
  <c r="Q192" i="22"/>
  <c r="P192" i="22"/>
  <c r="O192" i="22"/>
  <c r="N192" i="22"/>
  <c r="L192" i="22"/>
  <c r="K192" i="22"/>
  <c r="J192" i="22"/>
  <c r="I192" i="22"/>
  <c r="H192" i="22"/>
  <c r="G192" i="22"/>
  <c r="F192" i="22"/>
  <c r="E192" i="22"/>
  <c r="D192" i="22"/>
  <c r="C192" i="22"/>
  <c r="B192" i="22"/>
  <c r="X191" i="22"/>
  <c r="W191" i="22"/>
  <c r="V191" i="22"/>
  <c r="U191" i="22"/>
  <c r="T191" i="22"/>
  <c r="S191" i="22"/>
  <c r="R191" i="22"/>
  <c r="Q191" i="22"/>
  <c r="L191" i="22"/>
  <c r="K191" i="22"/>
  <c r="J191" i="22"/>
  <c r="I191" i="22"/>
  <c r="H191" i="22"/>
  <c r="G191" i="22"/>
  <c r="F191" i="22"/>
  <c r="E191" i="22"/>
  <c r="X190" i="22"/>
  <c r="W190" i="22"/>
  <c r="V190" i="22"/>
  <c r="U190" i="22"/>
  <c r="T190" i="22"/>
  <c r="S190" i="22"/>
  <c r="R190" i="22"/>
  <c r="Q190" i="22"/>
  <c r="L190" i="22"/>
  <c r="K190" i="22"/>
  <c r="J190" i="22"/>
  <c r="I190" i="22"/>
  <c r="H190" i="22"/>
  <c r="G190" i="22"/>
  <c r="F190" i="22"/>
  <c r="E190" i="22"/>
  <c r="Y186" i="22"/>
  <c r="X186" i="22"/>
  <c r="W186" i="22"/>
  <c r="V186" i="22"/>
  <c r="U186" i="22"/>
  <c r="T186" i="22"/>
  <c r="S186" i="22"/>
  <c r="R186" i="22"/>
  <c r="Q186" i="22"/>
  <c r="P186" i="22"/>
  <c r="O186" i="22"/>
  <c r="N186" i="22"/>
  <c r="M186" i="22"/>
  <c r="L186" i="22"/>
  <c r="K186" i="22"/>
  <c r="J186" i="22"/>
  <c r="I186" i="22"/>
  <c r="H186" i="22"/>
  <c r="G186" i="22"/>
  <c r="F186" i="22"/>
  <c r="E186" i="22"/>
  <c r="D186" i="22"/>
  <c r="C186" i="22"/>
  <c r="B186" i="22"/>
  <c r="Y185" i="22"/>
  <c r="X185" i="22"/>
  <c r="W185" i="22"/>
  <c r="V185" i="22"/>
  <c r="U185" i="22"/>
  <c r="T185" i="22"/>
  <c r="S185" i="22"/>
  <c r="R185" i="22"/>
  <c r="Q185" i="22"/>
  <c r="P185" i="22"/>
  <c r="O185" i="22"/>
  <c r="N185" i="22"/>
  <c r="M185" i="22"/>
  <c r="L185" i="22"/>
  <c r="K185" i="22"/>
  <c r="J185" i="22"/>
  <c r="I185" i="22"/>
  <c r="H185" i="22"/>
  <c r="G185" i="22"/>
  <c r="F185" i="22"/>
  <c r="E185" i="22"/>
  <c r="D185" i="22"/>
  <c r="C185" i="22"/>
  <c r="B185" i="22"/>
  <c r="Y184" i="22"/>
  <c r="X184" i="22"/>
  <c r="W184" i="22"/>
  <c r="V184" i="22"/>
  <c r="U184" i="22"/>
  <c r="T184" i="22"/>
  <c r="S184" i="22"/>
  <c r="R184" i="22"/>
  <c r="Q184" i="22"/>
  <c r="P184" i="22"/>
  <c r="O184" i="22"/>
  <c r="N184" i="22"/>
  <c r="M184" i="22"/>
  <c r="L184" i="22"/>
  <c r="K184" i="22"/>
  <c r="J184" i="22"/>
  <c r="I184" i="22"/>
  <c r="H184" i="22"/>
  <c r="G184" i="22"/>
  <c r="F184" i="22"/>
  <c r="E184" i="22"/>
  <c r="D184" i="22"/>
  <c r="C184" i="22"/>
  <c r="B184" i="22"/>
  <c r="Y183" i="22"/>
  <c r="X183" i="22"/>
  <c r="W183" i="22"/>
  <c r="V183" i="22"/>
  <c r="U183" i="22"/>
  <c r="T183" i="22"/>
  <c r="S183" i="22"/>
  <c r="R183" i="22"/>
  <c r="Q183" i="22"/>
  <c r="P183" i="22"/>
  <c r="O183" i="22"/>
  <c r="N183" i="22"/>
  <c r="M183" i="22"/>
  <c r="L183" i="22"/>
  <c r="K183" i="22"/>
  <c r="J183" i="22"/>
  <c r="I183" i="22"/>
  <c r="H183" i="22"/>
  <c r="G183" i="22"/>
  <c r="F183" i="22"/>
  <c r="E183" i="22"/>
  <c r="D183" i="22"/>
  <c r="C183" i="22"/>
  <c r="B183" i="22"/>
  <c r="Y182" i="22"/>
  <c r="X182" i="22"/>
  <c r="W182" i="22"/>
  <c r="V182" i="22"/>
  <c r="U182" i="22"/>
  <c r="T182" i="22"/>
  <c r="S182" i="22"/>
  <c r="R182" i="22"/>
  <c r="Q182" i="22"/>
  <c r="P182" i="22"/>
  <c r="O182" i="22"/>
  <c r="N182" i="22"/>
  <c r="M182" i="22"/>
  <c r="L182" i="22"/>
  <c r="K182" i="22"/>
  <c r="J182" i="22"/>
  <c r="I182" i="22"/>
  <c r="H182" i="22"/>
  <c r="G182" i="22"/>
  <c r="F182" i="22"/>
  <c r="E182" i="22"/>
  <c r="D182" i="22"/>
  <c r="C182" i="22"/>
  <c r="B182" i="22"/>
  <c r="Y181" i="22"/>
  <c r="X181" i="22"/>
  <c r="W181" i="22"/>
  <c r="V181" i="22"/>
  <c r="U181" i="22"/>
  <c r="T181" i="22"/>
  <c r="S181" i="22"/>
  <c r="R181" i="22"/>
  <c r="Q181" i="22"/>
  <c r="P181" i="22"/>
  <c r="O181" i="22"/>
  <c r="N181" i="22"/>
  <c r="M181" i="22"/>
  <c r="L181" i="22"/>
  <c r="K181" i="22"/>
  <c r="J181" i="22"/>
  <c r="I181" i="22"/>
  <c r="H181" i="22"/>
  <c r="G181" i="22"/>
  <c r="F181" i="22"/>
  <c r="E181" i="22"/>
  <c r="D181" i="22"/>
  <c r="C181" i="22"/>
  <c r="B181" i="22"/>
  <c r="Y180" i="22"/>
  <c r="X180" i="22"/>
  <c r="W180" i="22"/>
  <c r="V180" i="22"/>
  <c r="U180" i="22"/>
  <c r="T180" i="22"/>
  <c r="S180" i="22"/>
  <c r="R180" i="22"/>
  <c r="Q180" i="22"/>
  <c r="P180" i="22"/>
  <c r="O180" i="22"/>
  <c r="N180" i="22"/>
  <c r="M180" i="22"/>
  <c r="L180" i="22"/>
  <c r="K180" i="22"/>
  <c r="J180" i="22"/>
  <c r="I180" i="22"/>
  <c r="H180" i="22"/>
  <c r="G180" i="22"/>
  <c r="F180" i="22"/>
  <c r="E180" i="22"/>
  <c r="D180" i="22"/>
  <c r="C180" i="22"/>
  <c r="B180" i="22"/>
  <c r="Y179" i="22"/>
  <c r="X179" i="22"/>
  <c r="W179" i="22"/>
  <c r="V179" i="22"/>
  <c r="U179" i="22"/>
  <c r="T179" i="22"/>
  <c r="S179" i="22"/>
  <c r="R179" i="22"/>
  <c r="Q179" i="22"/>
  <c r="P179" i="22"/>
  <c r="O179" i="22"/>
  <c r="N179" i="22"/>
  <c r="M179" i="22"/>
  <c r="L179" i="22"/>
  <c r="K179" i="22"/>
  <c r="J179" i="22"/>
  <c r="I179" i="22"/>
  <c r="H179" i="22"/>
  <c r="G179" i="22"/>
  <c r="F179" i="22"/>
  <c r="E179" i="22"/>
  <c r="D179" i="22"/>
  <c r="C179" i="22"/>
  <c r="B179" i="22"/>
  <c r="Y178" i="22"/>
  <c r="X178" i="22"/>
  <c r="W178" i="22"/>
  <c r="V178" i="22"/>
  <c r="U178" i="22"/>
  <c r="T178" i="22"/>
  <c r="S178" i="22"/>
  <c r="R178" i="22"/>
  <c r="Q178" i="22"/>
  <c r="P178" i="22"/>
  <c r="O178" i="22"/>
  <c r="N178" i="22"/>
  <c r="M178" i="22"/>
  <c r="L178" i="22"/>
  <c r="K178" i="22"/>
  <c r="J178" i="22"/>
  <c r="I178" i="22"/>
  <c r="H178" i="22"/>
  <c r="G178" i="22"/>
  <c r="F178" i="22"/>
  <c r="E178" i="22"/>
  <c r="D178" i="22"/>
  <c r="C178" i="22"/>
  <c r="B178" i="22"/>
  <c r="Y177" i="22"/>
  <c r="X177" i="22"/>
  <c r="W177" i="22"/>
  <c r="V177" i="22"/>
  <c r="U177" i="22"/>
  <c r="T177" i="22"/>
  <c r="S177" i="22"/>
  <c r="R177" i="22"/>
  <c r="Q177" i="22"/>
  <c r="P177" i="22"/>
  <c r="O177" i="22"/>
  <c r="N177" i="22"/>
  <c r="M177" i="22"/>
  <c r="L177" i="22"/>
  <c r="K177" i="22"/>
  <c r="J177" i="22"/>
  <c r="I177" i="22"/>
  <c r="H177" i="22"/>
  <c r="G177" i="22"/>
  <c r="F177" i="22"/>
  <c r="E177" i="22"/>
  <c r="D177" i="22"/>
  <c r="C177" i="22"/>
  <c r="B177" i="22"/>
  <c r="Y176" i="22"/>
  <c r="X176" i="22"/>
  <c r="W176" i="22"/>
  <c r="V176" i="22"/>
  <c r="U176" i="22"/>
  <c r="T176" i="22"/>
  <c r="S176" i="22"/>
  <c r="R176" i="22"/>
  <c r="Q176" i="22"/>
  <c r="P176" i="22"/>
  <c r="O176" i="22"/>
  <c r="N176" i="22"/>
  <c r="M176" i="22"/>
  <c r="L176" i="22"/>
  <c r="K176" i="22"/>
  <c r="J176" i="22"/>
  <c r="I176" i="22"/>
  <c r="H176" i="22"/>
  <c r="G176" i="22"/>
  <c r="F176" i="22"/>
  <c r="E176" i="22"/>
  <c r="D176" i="22"/>
  <c r="C176" i="22"/>
  <c r="B176" i="22"/>
  <c r="Y175" i="22"/>
  <c r="X175" i="22"/>
  <c r="W175" i="22"/>
  <c r="V175" i="22"/>
  <c r="U175" i="22"/>
  <c r="T175" i="22"/>
  <c r="S175" i="22"/>
  <c r="R175" i="22"/>
  <c r="Q175" i="22"/>
  <c r="P175" i="22"/>
  <c r="O175" i="22"/>
  <c r="N175" i="22"/>
  <c r="M175" i="22"/>
  <c r="L175" i="22"/>
  <c r="K175" i="22"/>
  <c r="J175" i="22"/>
  <c r="I175" i="22"/>
  <c r="H175" i="22"/>
  <c r="G175" i="22"/>
  <c r="F175" i="22"/>
  <c r="E175" i="22"/>
  <c r="D175" i="22"/>
  <c r="C175" i="22"/>
  <c r="B175" i="22"/>
  <c r="Y174" i="22"/>
  <c r="X174" i="22"/>
  <c r="W174" i="22"/>
  <c r="V174" i="22"/>
  <c r="U174" i="22"/>
  <c r="T174" i="22"/>
  <c r="S174" i="22"/>
  <c r="R174" i="22"/>
  <c r="Q174" i="22"/>
  <c r="P174" i="22"/>
  <c r="O174" i="22"/>
  <c r="N174" i="22"/>
  <c r="M174" i="22"/>
  <c r="L174" i="22"/>
  <c r="K174" i="22"/>
  <c r="J174" i="22"/>
  <c r="I174" i="22"/>
  <c r="H174" i="22"/>
  <c r="G174" i="22"/>
  <c r="F174" i="22"/>
  <c r="E174" i="22"/>
  <c r="D174" i="22"/>
  <c r="C174" i="22"/>
  <c r="B174" i="22"/>
  <c r="Y173" i="22"/>
  <c r="X173" i="22"/>
  <c r="W173" i="22"/>
  <c r="V173" i="22"/>
  <c r="U173" i="22"/>
  <c r="T173" i="22"/>
  <c r="S173" i="22"/>
  <c r="R173" i="22"/>
  <c r="Q173" i="22"/>
  <c r="P173" i="22"/>
  <c r="O173" i="22"/>
  <c r="N173" i="22"/>
  <c r="M173" i="22"/>
  <c r="L173" i="22"/>
  <c r="K173" i="22"/>
  <c r="J173" i="22"/>
  <c r="I173" i="22"/>
  <c r="H173" i="22"/>
  <c r="G173" i="22"/>
  <c r="F173" i="22"/>
  <c r="E173" i="22"/>
  <c r="D173" i="22"/>
  <c r="C173" i="22"/>
  <c r="B173" i="22"/>
  <c r="Y172" i="22"/>
  <c r="X172" i="22"/>
  <c r="W172" i="22"/>
  <c r="V172" i="22"/>
  <c r="U172" i="22"/>
  <c r="T172" i="22"/>
  <c r="S172" i="22"/>
  <c r="R172" i="22"/>
  <c r="Q172" i="22"/>
  <c r="Y171" i="22"/>
  <c r="X171" i="22"/>
  <c r="W171" i="22"/>
  <c r="V171" i="22"/>
  <c r="U171" i="22"/>
  <c r="T171" i="22"/>
  <c r="S171" i="22"/>
  <c r="R171" i="22"/>
  <c r="Q171" i="22"/>
  <c r="M171" i="22"/>
  <c r="L171" i="22"/>
  <c r="K171" i="22"/>
  <c r="J171" i="22"/>
  <c r="I171" i="22"/>
  <c r="H171" i="22"/>
  <c r="G171" i="22"/>
  <c r="F171" i="22"/>
  <c r="E171" i="22"/>
  <c r="O37" i="22" l="1"/>
  <c r="O36" i="22"/>
  <c r="O35" i="22"/>
  <c r="O34" i="22"/>
  <c r="C10" i="18"/>
  <c r="C9" i="18"/>
  <c r="R19" i="18"/>
  <c r="R18" i="18"/>
  <c r="R17" i="18"/>
  <c r="R16" i="18"/>
  <c r="R15" i="18"/>
  <c r="R14" i="18"/>
  <c r="R13" i="18"/>
  <c r="R12" i="18"/>
  <c r="R11" i="18"/>
  <c r="R10" i="18"/>
  <c r="R9" i="18"/>
  <c r="U10" i="22"/>
  <c r="T10" i="22"/>
  <c r="S10" i="22"/>
  <c r="S35" i="22"/>
  <c r="U35" i="22" s="1"/>
  <c r="Q36" i="22"/>
  <c r="Q37" i="22"/>
  <c r="Q33" i="22"/>
  <c r="C12" i="18"/>
  <c r="D44" i="18"/>
  <c r="D43" i="18"/>
  <c r="D42" i="18"/>
  <c r="V7" i="18"/>
  <c r="L2" i="18" s="1"/>
  <c r="T55" i="22"/>
  <c r="U55" i="22" s="1"/>
  <c r="T54" i="22"/>
  <c r="U54" i="22" s="1"/>
  <c r="O50" i="22"/>
  <c r="O51" i="22"/>
  <c r="O52" i="22"/>
  <c r="O53" i="22"/>
  <c r="O54" i="22"/>
  <c r="O55" i="22"/>
  <c r="T35" i="22" l="1"/>
  <c r="V8" i="18"/>
  <c r="T12" i="18"/>
  <c r="O39" i="22"/>
  <c r="O38" i="22"/>
  <c r="O33" i="22"/>
  <c r="O32" i="22"/>
  <c r="O31" i="22"/>
  <c r="O30" i="22"/>
  <c r="O14" i="22"/>
  <c r="O13" i="22"/>
  <c r="O12" i="22"/>
  <c r="O11" i="22"/>
  <c r="O10" i="22"/>
  <c r="O9" i="22"/>
  <c r="O8" i="22"/>
  <c r="O7" i="22"/>
  <c r="O6" i="22"/>
  <c r="O5" i="22"/>
  <c r="P6" i="22"/>
  <c r="P7" i="22" s="1"/>
  <c r="P8" i="22" s="1"/>
  <c r="P9" i="22" s="1"/>
  <c r="P10" i="22" s="1"/>
  <c r="P11" i="22" s="1"/>
  <c r="P12" i="22" s="1"/>
  <c r="P13" i="22" s="1"/>
  <c r="P14" i="22" s="1"/>
  <c r="P15" i="22" s="1"/>
  <c r="P16" i="22" s="1"/>
  <c r="P17" i="22" s="1"/>
  <c r="P18" i="22" s="1"/>
  <c r="P19" i="22" s="1"/>
  <c r="P20" i="22" s="1"/>
  <c r="P21" i="22" s="1"/>
  <c r="P22" i="22" s="1"/>
  <c r="P23" i="22" s="1"/>
  <c r="P24" i="22" l="1"/>
  <c r="H8" i="18"/>
  <c r="Q51" i="22"/>
  <c r="Q52" i="22"/>
  <c r="Q53" i="22"/>
  <c r="Q54" i="22"/>
  <c r="Q55" i="22"/>
  <c r="Q50" i="22"/>
  <c r="Q39" i="22"/>
  <c r="Q38" i="22"/>
  <c r="Q35" i="22"/>
  <c r="Q34" i="22"/>
  <c r="Q32" i="22"/>
  <c r="Q31" i="22"/>
  <c r="Q30" i="22"/>
  <c r="Q6" i="22"/>
  <c r="Q7" i="22"/>
  <c r="Q8" i="22"/>
  <c r="Q9" i="22"/>
  <c r="Q10" i="22"/>
  <c r="Q11" i="22"/>
  <c r="Q12" i="22"/>
  <c r="Q13" i="22"/>
  <c r="Q14" i="22"/>
  <c r="Q5" i="22"/>
  <c r="T51" i="22"/>
  <c r="U51" i="22" s="1"/>
  <c r="T52" i="22"/>
  <c r="U52" i="22" s="1"/>
  <c r="T53" i="22"/>
  <c r="U53" i="22" s="1"/>
  <c r="T50" i="22"/>
  <c r="U50" i="22" s="1"/>
  <c r="S39" i="22"/>
  <c r="T39" i="22" s="1"/>
  <c r="R39" i="22"/>
  <c r="S38" i="22"/>
  <c r="T38" i="22" s="1"/>
  <c r="R38" i="22"/>
  <c r="S37" i="22"/>
  <c r="T37" i="22" s="1"/>
  <c r="R37" i="22"/>
  <c r="S36" i="22"/>
  <c r="T36" i="22" s="1"/>
  <c r="R36" i="22"/>
  <c r="R35" i="22"/>
  <c r="S34" i="22"/>
  <c r="T34" i="22" s="1"/>
  <c r="R34" i="22"/>
  <c r="S33" i="22"/>
  <c r="T33" i="22" s="1"/>
  <c r="R33" i="22"/>
  <c r="S32" i="22"/>
  <c r="T32" i="22" s="1"/>
  <c r="R32" i="22"/>
  <c r="S31" i="22"/>
  <c r="T31" i="22" s="1"/>
  <c r="R31" i="22"/>
  <c r="S30" i="22"/>
  <c r="T30" i="22" s="1"/>
  <c r="R30" i="22"/>
  <c r="R8" i="22"/>
  <c r="R6" i="22"/>
  <c r="S6" i="22"/>
  <c r="T6" i="22"/>
  <c r="U6" i="22"/>
  <c r="R7" i="22"/>
  <c r="S7" i="22"/>
  <c r="T7" i="22"/>
  <c r="U7" i="22"/>
  <c r="S8" i="22"/>
  <c r="T8" i="22"/>
  <c r="U8" i="22"/>
  <c r="R9" i="22"/>
  <c r="S9" i="22"/>
  <c r="T9" i="22"/>
  <c r="U9" i="22"/>
  <c r="R10" i="22"/>
  <c r="R11" i="22"/>
  <c r="S11" i="22"/>
  <c r="T11" i="22"/>
  <c r="U11" i="22"/>
  <c r="R12" i="22"/>
  <c r="S12" i="22"/>
  <c r="T12" i="22"/>
  <c r="U12" i="22"/>
  <c r="R13" i="22"/>
  <c r="S13" i="22"/>
  <c r="T13" i="22"/>
  <c r="U13" i="22"/>
  <c r="R14" i="22"/>
  <c r="S14" i="22"/>
  <c r="T14" i="22"/>
  <c r="U14" i="22"/>
  <c r="S5" i="22"/>
  <c r="T5" i="22"/>
  <c r="U5" i="22"/>
  <c r="R5" i="22"/>
  <c r="P25" i="22" l="1"/>
  <c r="P26" i="22" s="1"/>
  <c r="P27" i="22" s="1"/>
  <c r="P28" i="22" s="1"/>
  <c r="P29" i="22" s="1"/>
  <c r="P30" i="22" s="1"/>
  <c r="P31" i="22" s="1"/>
  <c r="P32" i="22" s="1"/>
  <c r="P33" i="22" s="1"/>
  <c r="P34" i="22" s="1"/>
  <c r="P35" i="22" s="1"/>
  <c r="P36" i="22" s="1"/>
  <c r="P37" i="22" s="1"/>
  <c r="P38" i="22" s="1"/>
  <c r="P39" i="22" s="1"/>
  <c r="P40" i="22" s="1"/>
  <c r="P41" i="22" s="1"/>
  <c r="P42" i="22" s="1"/>
  <c r="P43" i="22" s="1"/>
  <c r="P44" i="22" s="1"/>
  <c r="P45" i="22" s="1"/>
  <c r="P46" i="22" s="1"/>
  <c r="P47" i="22" s="1"/>
  <c r="P48" i="22" s="1"/>
  <c r="S9" i="18" s="1"/>
  <c r="I9" i="18" s="1"/>
  <c r="P49" i="22" l="1"/>
  <c r="P50" i="22" s="1"/>
  <c r="P51" i="22" s="1"/>
  <c r="P52" i="22" s="1"/>
  <c r="P53" i="22" s="1"/>
  <c r="P54" i="22" s="1"/>
  <c r="P55" i="22" s="1"/>
  <c r="S17" i="18"/>
  <c r="S12" i="18"/>
  <c r="S19" i="18"/>
  <c r="S18" i="18"/>
  <c r="S13" i="18"/>
  <c r="S10" i="18"/>
  <c r="S15" i="18"/>
  <c r="S14" i="18"/>
  <c r="S11" i="18"/>
  <c r="S16" i="18"/>
  <c r="H9" i="18"/>
  <c r="H13" i="18" l="1"/>
  <c r="I13" i="18"/>
  <c r="H14" i="18"/>
  <c r="I14" i="18"/>
  <c r="I15" i="18"/>
  <c r="H15" i="18"/>
  <c r="I19" i="18"/>
  <c r="H19" i="18"/>
  <c r="H11" i="18"/>
  <c r="I11" i="18"/>
  <c r="I17" i="18"/>
  <c r="H17" i="18"/>
  <c r="I18" i="18"/>
  <c r="H18" i="18"/>
  <c r="H16" i="18"/>
  <c r="I16" i="18"/>
  <c r="H10" i="18"/>
  <c r="I10" i="18"/>
  <c r="H12" i="18"/>
  <c r="O12" i="18" s="1"/>
  <c r="I12" i="18"/>
  <c r="O9" i="18"/>
  <c r="O10" i="18"/>
  <c r="O14" i="18" l="1"/>
  <c r="O15" i="18"/>
  <c r="O13" i="18"/>
  <c r="AE25" i="18" l="1"/>
  <c r="AE24" i="18"/>
  <c r="O18" i="18" l="1"/>
  <c r="O17" i="18"/>
  <c r="O16" i="18" l="1"/>
  <c r="O19" i="18"/>
</calcChain>
</file>

<file path=xl/sharedStrings.xml><?xml version="1.0" encoding="utf-8"?>
<sst xmlns="http://schemas.openxmlformats.org/spreadsheetml/2006/main" count="3725" uniqueCount="518">
  <si>
    <t>LL</t>
  </si>
  <si>
    <t>SU2</t>
  </si>
  <si>
    <t>SU3</t>
  </si>
  <si>
    <t>SU4</t>
  </si>
  <si>
    <t>C3</t>
  </si>
  <si>
    <t>C4</t>
  </si>
  <si>
    <t>C5</t>
  </si>
  <si>
    <t>ST5</t>
  </si>
  <si>
    <t>HL93</t>
  </si>
  <si>
    <t>Bridge No.</t>
  </si>
  <si>
    <t>LRFR-LRFD</t>
  </si>
  <si>
    <t>Description</t>
  </si>
  <si>
    <t>Rating Type</t>
  </si>
  <si>
    <t>Live Load Factor</t>
  </si>
  <si>
    <t>Dead Load Factor</t>
  </si>
  <si>
    <t>Rating Factor</t>
  </si>
  <si>
    <t>Level</t>
  </si>
  <si>
    <t>Vehicle</t>
  </si>
  <si>
    <t>LLDF</t>
  </si>
  <si>
    <t>RF</t>
  </si>
  <si>
    <t>RATING</t>
  </si>
  <si>
    <t>Governing Location</t>
  </si>
  <si>
    <t>NA</t>
  </si>
  <si>
    <t>Legal</t>
  </si>
  <si>
    <t>Permit</t>
  </si>
  <si>
    <r>
      <rPr>
        <i/>
        <sz val="10"/>
        <color rgb="FF000000"/>
        <rFont val="Calibri"/>
        <family val="2"/>
        <scheme val="minor"/>
      </rPr>
      <t xml:space="preserve">Original </t>
    </r>
    <r>
      <rPr>
        <sz val="10"/>
        <color rgb="FF000000"/>
        <rFont val="Calibri"/>
        <family val="2"/>
        <scheme val="minor"/>
      </rPr>
      <t>Design Load</t>
    </r>
  </si>
  <si>
    <t>Greater than HS20 (i.e. HS25)</t>
  </si>
  <si>
    <t>Performed by:</t>
  </si>
  <si>
    <t>Date:</t>
  </si>
  <si>
    <r>
      <t xml:space="preserve">Rating Type, </t>
    </r>
    <r>
      <rPr>
        <i/>
        <sz val="10"/>
        <color rgb="FF000000"/>
        <rFont val="Calibri"/>
        <family val="2"/>
        <scheme val="minor"/>
      </rPr>
      <t>Analysis</t>
    </r>
  </si>
  <si>
    <t>Checked by:</t>
  </si>
  <si>
    <t>Distribution Method</t>
  </si>
  <si>
    <t>AASHTO Formula</t>
  </si>
  <si>
    <t>Sealed By:</t>
  </si>
  <si>
    <t>Phone &amp; email:</t>
  </si>
  <si>
    <t>Impact Factor</t>
  </si>
  <si>
    <t>(axle loading)</t>
  </si>
  <si>
    <t>Impact Factor [(HL-93/HS20) Design Operating Rating] - axle loading to the governing component.</t>
  </si>
  <si>
    <t>(feet)</t>
  </si>
  <si>
    <t xml:space="preserve"> P.E. Seal</t>
  </si>
  <si>
    <t>Gov.Span Length [(HL-93/HS20) Design Operating Rating]  - effective bearing-to-bearing governing span length.</t>
  </si>
  <si>
    <t>Recommended Posting</t>
  </si>
  <si>
    <t>Rec. SU Posting</t>
  </si>
  <si>
    <t>(tons)</t>
  </si>
  <si>
    <t>Rec. SU Posting - 99 for no posting; otherwise recommend an SU-class posting level.</t>
  </si>
  <si>
    <t>Rec. C Posting</t>
  </si>
  <si>
    <t>Rec. C Posting - 99 for no posting; otherwise recommend an C-class posting level.</t>
  </si>
  <si>
    <t>Rec. ST5 Posting</t>
  </si>
  <si>
    <t>Rec. ST5 Posting - 99 for no posting; otherwise recommend an ST5-class posting level.</t>
  </si>
  <si>
    <t>Floor Beam Present?</t>
  </si>
  <si>
    <t>No</t>
  </si>
  <si>
    <t>Segmental Bridge?</t>
  </si>
  <si>
    <t>Project No. &amp; Reason</t>
  </si>
  <si>
    <t>Update</t>
  </si>
  <si>
    <t>Project No. &amp; Reason - why the analysis was performed.</t>
  </si>
  <si>
    <t>Status</t>
  </si>
  <si>
    <t>Built</t>
  </si>
  <si>
    <t>Gov Span Len</t>
  </si>
  <si>
    <t>Recommend Posting</t>
  </si>
  <si>
    <t>Project No.</t>
  </si>
  <si>
    <t>Reason</t>
  </si>
  <si>
    <t>Rec C</t>
  </si>
  <si>
    <t>Rec ST5</t>
  </si>
  <si>
    <t>FLOOR BEAM PRESENT?</t>
  </si>
  <si>
    <t>SEGMENTAL  BRIDGE?</t>
  </si>
  <si>
    <t>FIN No.</t>
  </si>
  <si>
    <t>Field Eval &amp; Doc. Eng. Judgement</t>
  </si>
  <si>
    <t>New Bridge</t>
  </si>
  <si>
    <t>H10</t>
  </si>
  <si>
    <t>Load Factor (LF)</t>
  </si>
  <si>
    <t>SALOD</t>
  </si>
  <si>
    <t>0.1 to 9.9% below (0.901-0.999) (Required)</t>
  </si>
  <si>
    <t>Yes; see page 2 for details.</t>
  </si>
  <si>
    <t>enter FM</t>
  </si>
  <si>
    <t>Replacement</t>
  </si>
  <si>
    <t>Allowable Stress (AS)</t>
  </si>
  <si>
    <t>BRUFEM</t>
  </si>
  <si>
    <t>10.0 to 19.9% below (0.801-0.900) (Required)</t>
  </si>
  <si>
    <t>Others</t>
  </si>
  <si>
    <t>20.0 to 29.9% below (0.701-0.800) (Required)</t>
  </si>
  <si>
    <t>H20</t>
  </si>
  <si>
    <t>Load Testing</t>
  </si>
  <si>
    <t>Refined analysis</t>
  </si>
  <si>
    <t>30.0 to 39.9% below (0.601-0.700) (Required)</t>
  </si>
  <si>
    <t>Widening</t>
  </si>
  <si>
    <t>HS20 or HS20-S16-44</t>
  </si>
  <si>
    <t>No evaluation (DESCRIBE IN COMMENTS)</t>
  </si>
  <si>
    <t>&gt; 39.9% below (0.000-0.600) (Required)</t>
  </si>
  <si>
    <t>Deterioration</t>
  </si>
  <si>
    <t>Bridge Hit</t>
  </si>
  <si>
    <t>Pedestrian</t>
  </si>
  <si>
    <t>Other</t>
  </si>
  <si>
    <t>Railroad</t>
  </si>
  <si>
    <t xml:space="preserve">Greater than HL93 </t>
  </si>
  <si>
    <t>Other (Describe in Structure Notes)</t>
  </si>
  <si>
    <t>FLOOR BEAM (FB)</t>
  </si>
  <si>
    <t>SEGMENTAL (SEG)</t>
  </si>
  <si>
    <t>SEG FL120 Transverse</t>
  </si>
  <si>
    <t>SEG Single Axle Transverse</t>
  </si>
  <si>
    <t>SEG Tandem Axle Transverse</t>
  </si>
  <si>
    <t>SEG Wing-Span</t>
  </si>
  <si>
    <t>SEG Web-to-Web Span</t>
  </si>
  <si>
    <t>At/Above legal loads.  Posting Not Required.</t>
  </si>
  <si>
    <t>Analysis Method:</t>
  </si>
  <si>
    <t>ENTER DATA</t>
  </si>
  <si>
    <t xml:space="preserve">Company: </t>
  </si>
  <si>
    <t>Address:</t>
  </si>
  <si>
    <t>Service</t>
  </si>
  <si>
    <t>Gross Axle Weight (tons)</t>
  </si>
  <si>
    <t>Moment/Shear/Service</t>
  </si>
  <si>
    <t>FL120</t>
  </si>
  <si>
    <t>Steel</t>
  </si>
  <si>
    <t>Limit</t>
  </si>
  <si>
    <t>Type</t>
  </si>
  <si>
    <t>Prestressed</t>
  </si>
  <si>
    <t>LFR - Load Factor</t>
  </si>
  <si>
    <t>Post-Tension I-Girder</t>
  </si>
  <si>
    <t>Timber</t>
  </si>
  <si>
    <t>Analysis</t>
  </si>
  <si>
    <t>Limit Test</t>
  </si>
  <si>
    <t>Weight</t>
  </si>
  <si>
    <r>
      <rPr>
        <b/>
        <i/>
        <sz val="10"/>
        <color rgb="FF000000"/>
        <rFont val="Calibri"/>
        <family val="2"/>
        <scheme val="minor"/>
      </rPr>
      <t>Original</t>
    </r>
    <r>
      <rPr>
        <sz val="10"/>
        <color rgb="FF000000"/>
        <rFont val="Calibri"/>
        <family val="2"/>
        <scheme val="minor"/>
      </rPr>
      <t xml:space="preserve"> Design Load - this is </t>
    </r>
    <r>
      <rPr>
        <i/>
        <sz val="10"/>
        <color rgb="FF000000"/>
        <rFont val="Calibri"/>
        <family val="2"/>
        <scheme val="minor"/>
      </rPr>
      <t>not</t>
    </r>
    <r>
      <rPr>
        <sz val="10"/>
        <color rgb="FF000000"/>
        <rFont val="Calibri"/>
        <family val="2"/>
        <scheme val="minor"/>
      </rPr>
      <t xml:space="preserve"> the widening/update loading; use original loading (for metric designs, MS18 = HS20 MS18+MOD = HS20 with Alternate Military Loading, and MS22.5 = HS25)</t>
    </r>
  </si>
  <si>
    <t>FL P.E. No.:</t>
  </si>
  <si>
    <t>Cert. Auth. No.:</t>
  </si>
  <si>
    <t>COMMENTS BY THE ENGINEER</t>
  </si>
  <si>
    <r>
      <t xml:space="preserve">Rating Type, </t>
    </r>
    <r>
      <rPr>
        <i/>
        <sz val="6"/>
        <color rgb="FF000000"/>
        <rFont val="Calibri"/>
        <family val="2"/>
        <scheme val="minor"/>
      </rPr>
      <t>Analysis</t>
    </r>
  </si>
  <si>
    <t>DATA VALIDATION LISTS</t>
  </si>
  <si>
    <t>FDOT Bridge Load Rating Summary Form (Page 2 of 2)</t>
  </si>
  <si>
    <t>Inventory</t>
  </si>
  <si>
    <t>Operating</t>
  </si>
  <si>
    <t>GVW</t>
  </si>
  <si>
    <t>(name)</t>
  </si>
  <si>
    <t>(k-ft)</t>
  </si>
  <si>
    <t>HS20</t>
  </si>
  <si>
    <t>Bridge Type</t>
  </si>
  <si>
    <t>Reinforced Concrete</t>
  </si>
  <si>
    <t>2.  "Service" means the allowable tension limit for the beam material.</t>
  </si>
  <si>
    <t>Reinf. Concrete</t>
  </si>
  <si>
    <t>Member Type</t>
  </si>
  <si>
    <t>Recommended SU</t>
  </si>
  <si>
    <t>Span Type</t>
  </si>
  <si>
    <t>Number of Hinges Required for Mechanism</t>
  </si>
  <si>
    <t>Number of Tendons per Web</t>
  </si>
  <si>
    <t>Interior</t>
  </si>
  <si>
    <t>End</t>
  </si>
  <si>
    <t>Simple</t>
  </si>
  <si>
    <t>3 or 4</t>
  </si>
  <si>
    <t>5 or more</t>
  </si>
  <si>
    <t>Without Diaphragms</t>
  </si>
  <si>
    <t>Superstructure Type</t>
  </si>
  <si>
    <r>
      <t>Rolled/Welded Members in Two-Girder/Truss/Arch Bridges</t>
    </r>
    <r>
      <rPr>
        <vertAlign val="superscript"/>
        <sz val="10"/>
        <color rgb="FF000000"/>
        <rFont val="Arial"/>
        <family val="2"/>
      </rPr>
      <t>1</t>
    </r>
  </si>
  <si>
    <t xml:space="preserve">Riveted Members in Two-Girder/Truss/Arch Bridges </t>
  </si>
  <si>
    <t>Multiple Eyebar Members in Truss Bridges</t>
  </si>
  <si>
    <t>Redundant Stringer subsystems between Floor beams</t>
  </si>
  <si>
    <t>All beams in non-spliced concrete girder bridges</t>
  </si>
  <si>
    <t>Steel Straddle Bents</t>
  </si>
  <si>
    <r>
      <t>φ</t>
    </r>
    <r>
      <rPr>
        <b/>
        <vertAlign val="subscript"/>
        <sz val="10"/>
        <color rgb="FF000000"/>
        <rFont val="Arial"/>
        <family val="2"/>
      </rPr>
      <t>s</t>
    </r>
  </si>
  <si>
    <t>Girders</t>
  </si>
  <si>
    <r>
      <t>φ</t>
    </r>
    <r>
      <rPr>
        <b/>
        <vertAlign val="subscript"/>
        <sz val="10"/>
        <color theme="1"/>
        <rFont val="Arial"/>
        <family val="2"/>
      </rPr>
      <t>s</t>
    </r>
  </si>
  <si>
    <t>Hinges Required for Mechanism</t>
  </si>
  <si>
    <t>4 or more</t>
  </si>
  <si>
    <t>FORMAT:  Arial - 10point, cells 25 x 11</t>
  </si>
  <si>
    <t>No. Girder Webs</t>
  </si>
  <si>
    <t>POSTING</t>
  </si>
  <si>
    <t>NAME</t>
  </si>
  <si>
    <t>(C -DL)/LL</t>
  </si>
  <si>
    <t>SU</t>
  </si>
  <si>
    <r>
      <t>Steel</t>
    </r>
    <r>
      <rPr>
        <vertAlign val="superscript"/>
        <sz val="10"/>
        <color theme="1"/>
        <rFont val="Arial"/>
        <family val="2"/>
      </rPr>
      <t>4</t>
    </r>
  </si>
  <si>
    <r>
      <t>Prestressed Concrete</t>
    </r>
    <r>
      <rPr>
        <vertAlign val="superscript"/>
        <sz val="10"/>
        <color theme="1"/>
        <rFont val="Arial"/>
        <family val="2"/>
      </rPr>
      <t>5</t>
    </r>
  </si>
  <si>
    <r>
      <t>Timber</t>
    </r>
    <r>
      <rPr>
        <vertAlign val="superscript"/>
        <sz val="10"/>
        <color theme="1"/>
        <rFont val="Arial"/>
        <family val="2"/>
      </rPr>
      <t>3</t>
    </r>
  </si>
  <si>
    <t>Before 1959</t>
  </si>
  <si>
    <t>After 1973</t>
  </si>
  <si>
    <r>
      <t>Compressive Strength, f</t>
    </r>
    <r>
      <rPr>
        <b/>
        <vertAlign val="subscript"/>
        <sz val="12"/>
        <color theme="1"/>
        <rFont val="Arial"/>
        <family val="2"/>
      </rPr>
      <t>c</t>
    </r>
    <r>
      <rPr>
        <b/>
        <sz val="12"/>
        <color theme="1"/>
        <rFont val="Arial"/>
        <family val="2"/>
      </rPr>
      <t xml:space="preserve"> (ksi)</t>
    </r>
  </si>
  <si>
    <t>Unknown, constructed prior to 1954</t>
  </si>
  <si>
    <t>Reinforcing Type</t>
  </si>
  <si>
    <t>Unknown, constructed after 1972</t>
  </si>
  <si>
    <t>Year of Construction</t>
  </si>
  <si>
    <t>Structural grade</t>
  </si>
  <si>
    <t>Rail or hard grade</t>
  </si>
  <si>
    <r>
      <t>Yield, f</t>
    </r>
    <r>
      <rPr>
        <b/>
        <vertAlign val="subscript"/>
        <sz val="12"/>
        <color theme="1"/>
        <rFont val="Arial"/>
        <family val="2"/>
      </rPr>
      <t>y</t>
    </r>
    <r>
      <rPr>
        <b/>
        <sz val="12"/>
        <color theme="1"/>
        <rFont val="Arial"/>
        <family val="2"/>
      </rPr>
      <t xml:space="preserve"> (ksi)</t>
    </r>
  </si>
  <si>
    <t>FDOT Table 6A.5.4—Stress Limits for Prestressed/Post-Tensioned Concrete Bridges</t>
  </si>
  <si>
    <t xml:space="preserve">Condition </t>
  </si>
  <si>
    <t xml:space="preserve">Design Inventory </t>
  </si>
  <si>
    <t xml:space="preserve">100 psi min. compression </t>
  </si>
  <si>
    <t xml:space="preserve">0.60f'c </t>
  </si>
  <si>
    <t xml:space="preserve">3√f'c psi </t>
  </si>
  <si>
    <t xml:space="preserve">7.5√f'c psi </t>
  </si>
  <si>
    <t xml:space="preserve">6√f'c psi </t>
  </si>
  <si>
    <t xml:space="preserve">Operating &amp; Permit </t>
  </si>
  <si>
    <t>All environments</t>
  </si>
  <si>
    <t xml:space="preserve">Extremely aggressive corrosion environment </t>
  </si>
  <si>
    <t xml:space="preserve">Slightly or moderately aggressive corrosion environments </t>
  </si>
  <si>
    <t xml:space="preserve">Components with unbonded prestressing tendons </t>
  </si>
  <si>
    <r>
      <t>With Diaphragms</t>
    </r>
    <r>
      <rPr>
        <strike/>
        <vertAlign val="superscript"/>
        <sz val="10"/>
        <color rgb="FFFF0000"/>
        <rFont val="Arial"/>
        <family val="2"/>
      </rPr>
      <t>1</t>
    </r>
  </si>
  <si>
    <t xml:space="preserve">no tension </t>
  </si>
  <si>
    <t>Longitudinal Tensile Stress, Non-Segmental</t>
  </si>
  <si>
    <t>DC</t>
  </si>
  <si>
    <t>Longitudinal</t>
  </si>
  <si>
    <r>
      <t>Strength</t>
    </r>
    <r>
      <rPr>
        <vertAlign val="superscript"/>
        <sz val="10"/>
        <color theme="1"/>
        <rFont val="Arial"/>
        <family val="2"/>
      </rPr>
      <t>1</t>
    </r>
  </si>
  <si>
    <r>
      <t>Service</t>
    </r>
    <r>
      <rPr>
        <vertAlign val="superscript"/>
        <sz val="10"/>
        <color theme="1"/>
        <rFont val="Arial"/>
        <family val="2"/>
      </rPr>
      <t>2</t>
    </r>
  </si>
  <si>
    <t>Service III, flanges</t>
  </si>
  <si>
    <t>Service III, web</t>
  </si>
  <si>
    <r>
      <rPr>
        <sz val="8"/>
        <color theme="1"/>
        <rFont val="Times New Roman"/>
        <family val="1"/>
      </rPr>
      <t>ψ</t>
    </r>
    <r>
      <rPr>
        <vertAlign val="subscript"/>
        <sz val="8"/>
        <color theme="1"/>
        <rFont val="Times New Roman"/>
        <family val="1"/>
      </rPr>
      <t>c</t>
    </r>
    <r>
      <rPr>
        <sz val="8"/>
        <color theme="1"/>
        <rFont val="Calibri"/>
        <family val="2"/>
      </rPr>
      <t>∙</t>
    </r>
    <r>
      <rPr>
        <sz val="8"/>
        <color theme="1"/>
        <rFont val="Times New Roman"/>
        <family val="1"/>
      </rPr>
      <t>ψ</t>
    </r>
    <r>
      <rPr>
        <vertAlign val="subscript"/>
        <sz val="8"/>
        <color theme="1"/>
        <rFont val="Times New Roman"/>
        <family val="1"/>
      </rPr>
      <t>s</t>
    </r>
    <r>
      <rPr>
        <sz val="8"/>
        <color theme="1"/>
        <rFont val="Calibri"/>
        <family val="2"/>
      </rPr>
      <t>∙</t>
    </r>
    <r>
      <rPr>
        <sz val="8"/>
        <color theme="1"/>
        <rFont val="Times New Roman"/>
        <family val="1"/>
      </rPr>
      <t>ψ</t>
    </r>
    <r>
      <rPr>
        <sz val="8"/>
        <color theme="1"/>
        <rFont val="Calibri"/>
        <family val="2"/>
      </rPr>
      <t>∙</t>
    </r>
    <r>
      <rPr>
        <sz val="8"/>
        <color theme="1"/>
        <rFont val="Arial"/>
        <family val="2"/>
      </rPr>
      <t>R</t>
    </r>
    <r>
      <rPr>
        <vertAlign val="subscript"/>
        <sz val="8"/>
        <color theme="1"/>
        <rFont val="Arial"/>
        <family val="2"/>
      </rPr>
      <t>n</t>
    </r>
  </si>
  <si>
    <r>
      <t>3</t>
    </r>
    <r>
      <rPr>
        <sz val="8"/>
        <color theme="1"/>
        <rFont val="Calibri"/>
        <family val="2"/>
      </rPr>
      <t>∙√fc∙psi</t>
    </r>
  </si>
  <si>
    <t>Strength, Flexure</t>
  </si>
  <si>
    <t>Strength, Shear</t>
  </si>
  <si>
    <t>1.25/0.90</t>
  </si>
  <si>
    <t>C</t>
  </si>
  <si>
    <t>Factored Capacity</t>
  </si>
  <si>
    <r>
      <rPr>
        <sz val="8"/>
        <color theme="1"/>
        <rFont val="Times New Roman"/>
        <family val="1"/>
      </rPr>
      <t>ψ</t>
    </r>
    <r>
      <rPr>
        <vertAlign val="subscript"/>
        <sz val="8"/>
        <color theme="1"/>
        <rFont val="Times New Roman"/>
        <family val="1"/>
      </rPr>
      <t>c</t>
    </r>
    <r>
      <rPr>
        <sz val="8"/>
        <color theme="1"/>
        <rFont val="Calibri"/>
        <family val="2"/>
      </rPr>
      <t>∙</t>
    </r>
    <r>
      <rPr>
        <sz val="8"/>
        <color theme="1"/>
        <rFont val="Times New Roman"/>
        <family val="1"/>
      </rPr>
      <t>ψ</t>
    </r>
    <r>
      <rPr>
        <sz val="8"/>
        <color theme="1"/>
        <rFont val="Calibri"/>
        <family val="2"/>
      </rPr>
      <t>∙</t>
    </r>
    <r>
      <rPr>
        <sz val="8"/>
        <color theme="1"/>
        <rFont val="Arial"/>
        <family val="2"/>
      </rPr>
      <t>R</t>
    </r>
    <r>
      <rPr>
        <vertAlign val="subscript"/>
        <sz val="8"/>
        <color theme="1"/>
        <rFont val="Arial"/>
        <family val="2"/>
      </rPr>
      <t>n</t>
    </r>
  </si>
  <si>
    <t>Operating &amp; FL120 Permit</t>
  </si>
  <si>
    <t>Service I</t>
  </si>
  <si>
    <r>
      <t>Steel</t>
    </r>
    <r>
      <rPr>
        <vertAlign val="superscript"/>
        <sz val="10"/>
        <color theme="1"/>
        <rFont val="Arial"/>
        <family val="2"/>
      </rPr>
      <t>3</t>
    </r>
  </si>
  <si>
    <r>
      <t>Prestressed Concrete</t>
    </r>
    <r>
      <rPr>
        <vertAlign val="superscript"/>
        <sz val="10"/>
        <color theme="1"/>
        <rFont val="Arial"/>
        <family val="2"/>
      </rPr>
      <t>4</t>
    </r>
  </si>
  <si>
    <r>
      <t>Post Tension I-Girder</t>
    </r>
    <r>
      <rPr>
        <vertAlign val="superscript"/>
        <sz val="10"/>
        <color theme="1"/>
        <rFont val="Arial"/>
        <family val="2"/>
      </rPr>
      <t>5</t>
    </r>
  </si>
  <si>
    <t>FDOT Table    6A.5.11-2</t>
  </si>
  <si>
    <r>
      <t>φ</t>
    </r>
    <r>
      <rPr>
        <b/>
        <vertAlign val="subscript"/>
        <sz val="10"/>
        <color theme="1"/>
        <rFont val="Arial"/>
        <family val="2"/>
      </rPr>
      <t>s</t>
    </r>
    <r>
      <rPr>
        <b/>
        <sz val="10"/>
        <color theme="1"/>
        <rFont val="Arial"/>
        <family val="2"/>
      </rPr>
      <t xml:space="preserve"> With Diaphragms</t>
    </r>
    <r>
      <rPr>
        <b/>
        <vertAlign val="superscript"/>
        <sz val="10"/>
        <color theme="1"/>
        <rFont val="Arial"/>
        <family val="2"/>
      </rPr>
      <t>1</t>
    </r>
  </si>
  <si>
    <r>
      <t>φ</t>
    </r>
    <r>
      <rPr>
        <b/>
        <vertAlign val="subscript"/>
        <sz val="10"/>
        <color theme="1"/>
        <rFont val="Arial Narrow"/>
        <family val="2"/>
      </rPr>
      <t>s</t>
    </r>
    <r>
      <rPr>
        <b/>
        <sz val="10"/>
        <color theme="1"/>
        <rFont val="Arial Narrow"/>
        <family val="2"/>
      </rPr>
      <t xml:space="preserve"> Without Diaphragms</t>
    </r>
  </si>
  <si>
    <t>1st COL 0.25 wide, 1st row 2 high</t>
  </si>
  <si>
    <r>
      <t xml:space="preserve">Compressive Stress – All Bridges (Longitudinal or Transverse) </t>
    </r>
    <r>
      <rPr>
        <sz val="10"/>
        <color theme="1"/>
        <rFont val="Arial"/>
        <family val="2"/>
      </rPr>
      <t xml:space="preserve">Compressive stress under effective prestress, permanent loads, and transient loads.  When web or flange slenderness exceeds 15, apply a reduction (LRFD 5.9.4.2.1 and 5.7.4.7.2). </t>
    </r>
  </si>
  <si>
    <r>
      <t>DL</t>
    </r>
    <r>
      <rPr>
        <b/>
        <vertAlign val="subscript"/>
        <sz val="10"/>
        <color theme="1"/>
        <rFont val="Arial"/>
        <family val="2"/>
      </rPr>
      <t>max</t>
    </r>
  </si>
  <si>
    <t>(ft)</t>
  </si>
  <si>
    <t>SPAN</t>
  </si>
  <si>
    <t>IM.V</t>
  </si>
  <si>
    <t>L</t>
  </si>
  <si>
    <t>TT1</t>
  </si>
  <si>
    <t>TT2</t>
  </si>
  <si>
    <t>TT3</t>
  </si>
  <si>
    <t>axl</t>
  </si>
  <si>
    <t>lane</t>
  </si>
  <si>
    <t>Floorbeam Spacing</t>
  </si>
  <si>
    <t>LRFR</t>
  </si>
  <si>
    <t>LFR</t>
  </si>
  <si>
    <t>Length</t>
  </si>
  <si>
    <r>
      <t>(RF</t>
    </r>
    <r>
      <rPr>
        <vertAlign val="subscript"/>
        <sz val="10"/>
        <color theme="1"/>
        <rFont val="Arial"/>
        <family val="2"/>
      </rPr>
      <t>needed</t>
    </r>
    <r>
      <rPr>
        <sz val="10"/>
        <color theme="1"/>
        <rFont val="Arial"/>
        <family val="2"/>
      </rPr>
      <t>)</t>
    </r>
  </si>
  <si>
    <t>LL Operating, Design Legal, and FL120</t>
  </si>
  <si>
    <t xml:space="preserve">No Tension </t>
  </si>
  <si>
    <t>Direction &amp; Limit</t>
  </si>
  <si>
    <r>
      <t>0.90 SL</t>
    </r>
    <r>
      <rPr>
        <vertAlign val="superscript"/>
        <sz val="10"/>
        <color theme="1"/>
        <rFont val="Arial"/>
        <family val="2"/>
      </rPr>
      <t>2</t>
    </r>
  </si>
  <si>
    <r>
      <t>Transverse</t>
    </r>
    <r>
      <rPr>
        <vertAlign val="superscript"/>
        <sz val="10"/>
        <color theme="1"/>
        <rFont val="Arial"/>
        <family val="2"/>
      </rPr>
      <t>3</t>
    </r>
  </si>
  <si>
    <r>
      <rPr>
        <b/>
        <u/>
        <sz val="10"/>
        <color rgb="FFFF0000"/>
        <rFont val="Arial"/>
        <family val="2"/>
      </rPr>
      <t>OLD</t>
    </r>
    <r>
      <rPr>
        <b/>
        <sz val="10"/>
        <color rgb="FFFF0000"/>
        <rFont val="Arial"/>
        <family val="2"/>
      </rPr>
      <t xml:space="preserve"> FDOT Table 6A.4.2.4‐3 System Factors (φs) for Steel Girder Bridges</t>
    </r>
  </si>
  <si>
    <t>Span</t>
  </si>
  <si>
    <t>(%)</t>
  </si>
  <si>
    <t>(kip)</t>
  </si>
  <si>
    <r>
      <t>IM</t>
    </r>
    <r>
      <rPr>
        <vertAlign val="subscript"/>
        <sz val="8"/>
        <color theme="1"/>
        <rFont val="Arial"/>
        <family val="2"/>
      </rPr>
      <t>AXL</t>
    </r>
  </si>
  <si>
    <r>
      <t>IM</t>
    </r>
    <r>
      <rPr>
        <vertAlign val="subscript"/>
        <sz val="8"/>
        <color theme="1"/>
        <rFont val="Arial"/>
        <family val="2"/>
      </rPr>
      <t>LANE</t>
    </r>
  </si>
  <si>
    <t>MOMENT</t>
  </si>
  <si>
    <t>SHEAR</t>
  </si>
  <si>
    <r>
      <t>OPR</t>
    </r>
    <r>
      <rPr>
        <b/>
        <vertAlign val="superscript"/>
        <sz val="10"/>
        <color theme="1"/>
        <rFont val="Arial"/>
        <family val="2"/>
      </rPr>
      <t>1</t>
    </r>
    <r>
      <rPr>
        <b/>
        <sz val="10"/>
        <color theme="1"/>
        <rFont val="Arial"/>
        <family val="2"/>
      </rPr>
      <t xml:space="preserve">  FL120</t>
    </r>
    <r>
      <rPr>
        <b/>
        <vertAlign val="superscript"/>
        <sz val="10"/>
        <color theme="1"/>
        <rFont val="Arial"/>
        <family val="2"/>
      </rPr>
      <t>1</t>
    </r>
  </si>
  <si>
    <t>FDOT Table 6A.5.11-1—LRFR Load Factors for Segmental Post-Tension Bridges</t>
  </si>
  <si>
    <t>FDOT Table 6B.5.3—LFR Limit States and Load Factors</t>
  </si>
  <si>
    <r>
      <t>FDOT Table 6A.4.2.2-1</t>
    </r>
    <r>
      <rPr>
        <b/>
        <sz val="12"/>
        <color theme="1"/>
        <rFont val="Calibri"/>
        <family val="2"/>
      </rPr>
      <t>—</t>
    </r>
    <r>
      <rPr>
        <b/>
        <sz val="12"/>
        <color theme="1"/>
        <rFont val="Arial"/>
        <family val="2"/>
      </rPr>
      <t>LRFR Limit States and Load Factors</t>
    </r>
  </si>
  <si>
    <t>ASR - Allowable Stress</t>
  </si>
  <si>
    <t>Longitudinal, Segmental</t>
  </si>
  <si>
    <t>Transverse, Segmental</t>
  </si>
  <si>
    <t>Strength, Moment</t>
  </si>
  <si>
    <t>Strength, Axial</t>
  </si>
  <si>
    <t>Method, MemType, Limit</t>
  </si>
  <si>
    <t>Column Offset (RF Level)</t>
  </si>
  <si>
    <t>ROW</t>
  </si>
  <si>
    <r>
      <rPr>
        <sz val="8"/>
        <color theme="1"/>
        <rFont val="Times New Roman"/>
        <family val="1"/>
      </rPr>
      <t>γ</t>
    </r>
    <r>
      <rPr>
        <vertAlign val="subscript"/>
        <sz val="8"/>
        <color theme="1"/>
        <rFont val="Arial"/>
        <family val="2"/>
      </rPr>
      <t>DC/DL</t>
    </r>
    <r>
      <rPr>
        <sz val="8"/>
        <color theme="1"/>
        <rFont val="Arial"/>
        <family val="2"/>
      </rPr>
      <t xml:space="preserve"> </t>
    </r>
  </si>
  <si>
    <t>COL:</t>
  </si>
  <si>
    <r>
      <t>OFFSETS (</t>
    </r>
    <r>
      <rPr>
        <b/>
        <sz val="10"/>
        <color theme="1"/>
        <rFont val="Times New Roman"/>
        <family val="1"/>
      </rPr>
      <t>γ</t>
    </r>
    <r>
      <rPr>
        <b/>
        <vertAlign val="subscript"/>
        <sz val="10"/>
        <color theme="1"/>
        <rFont val="Arial"/>
        <family val="2"/>
      </rPr>
      <t>DL</t>
    </r>
    <r>
      <rPr>
        <b/>
        <sz val="10"/>
        <color theme="1"/>
        <rFont val="Arial"/>
        <family val="2"/>
      </rPr>
      <t xml:space="preserve"> &amp; </t>
    </r>
    <r>
      <rPr>
        <b/>
        <sz val="10"/>
        <color theme="1"/>
        <rFont val="Times New Roman"/>
        <family val="1"/>
      </rPr>
      <t>γ</t>
    </r>
    <r>
      <rPr>
        <b/>
        <vertAlign val="subscript"/>
        <sz val="10"/>
        <color theme="1"/>
        <rFont val="Arial"/>
        <family val="2"/>
      </rPr>
      <t>LL</t>
    </r>
    <r>
      <rPr>
        <b/>
        <sz val="10"/>
        <color theme="1"/>
        <rFont val="Arial"/>
        <family val="2"/>
      </rPr>
      <t>): LRFR/LFR, Material/Direction, &amp; Strength/Service (ROW), rating level (COL)</t>
    </r>
  </si>
  <si>
    <t>Row Offset1: method, MemType, limit</t>
  </si>
  <si>
    <t>ASR</t>
  </si>
  <si>
    <t>LRFR SEGMENTAL</t>
  </si>
  <si>
    <t>PURPLE: Excel-formulas and formatting notes</t>
  </si>
  <si>
    <r>
      <t>FDOT Table 6A.4.2.4-1—General System Factors (φ</t>
    </r>
    <r>
      <rPr>
        <b/>
        <vertAlign val="subscript"/>
        <sz val="12"/>
        <color theme="1"/>
        <rFont val="Arial"/>
        <family val="2"/>
      </rPr>
      <t>s</t>
    </r>
    <r>
      <rPr>
        <b/>
        <sz val="12"/>
        <color theme="1"/>
        <rFont val="Arial"/>
        <family val="2"/>
      </rPr>
      <t>)</t>
    </r>
  </si>
  <si>
    <r>
      <t>FDOT Table 6A.5.2.1-1</t>
    </r>
    <r>
      <rPr>
        <b/>
        <sz val="12"/>
        <color theme="1"/>
        <rFont val="Calibri"/>
        <family val="2"/>
      </rPr>
      <t>—</t>
    </r>
    <r>
      <rPr>
        <b/>
        <sz val="12"/>
        <color theme="1"/>
        <rFont val="Arial"/>
        <family val="2"/>
      </rPr>
      <t>Minimum Compressive Strength of Concrete by Year of Specification</t>
    </r>
  </si>
  <si>
    <r>
      <t>FDOT Table 6A.5.2.2-1</t>
    </r>
    <r>
      <rPr>
        <b/>
        <sz val="12"/>
        <color theme="1"/>
        <rFont val="Calibri"/>
        <family val="2"/>
      </rPr>
      <t>—</t>
    </r>
    <r>
      <rPr>
        <b/>
        <sz val="12"/>
        <color theme="1"/>
        <rFont val="Arial"/>
        <family val="2"/>
      </rPr>
      <t>Minimum Compressive Strength of Concrete by Year of Specification</t>
    </r>
  </si>
  <si>
    <r>
      <t>7.1</t>
    </r>
    <r>
      <rPr>
        <b/>
        <sz val="12"/>
        <color theme="1"/>
        <rFont val="Calibri"/>
        <family val="2"/>
      </rPr>
      <t>—</t>
    </r>
    <r>
      <rPr>
        <b/>
        <sz val="12"/>
        <color theme="1"/>
        <rFont val="Arial"/>
        <family val="2"/>
      </rPr>
      <t>Posting Example (i.e. L = 10ft)</t>
    </r>
  </si>
  <si>
    <r>
      <t>FDOT Table 6A.5.11.6-1—System Factors (φ</t>
    </r>
    <r>
      <rPr>
        <b/>
        <vertAlign val="subscript"/>
        <sz val="12"/>
        <color theme="1"/>
        <rFont val="Arial"/>
        <family val="2"/>
      </rPr>
      <t>s</t>
    </r>
    <r>
      <rPr>
        <b/>
        <sz val="12"/>
        <color theme="1"/>
        <rFont val="Arial"/>
        <family val="2"/>
      </rPr>
      <t>) for Post-Tensioned Concrete Girders</t>
    </r>
  </si>
  <si>
    <t>Floor beam spacing &gt; 12 feet, discontinuous deck</t>
  </si>
  <si>
    <t>Floor beam spacing &gt;12 feet, continuous deck</t>
  </si>
  <si>
    <t>CONCRETE</t>
  </si>
  <si>
    <t>Unknown, constructed between 1954 and 1972: billet or intermediate grade</t>
  </si>
  <si>
    <r>
      <t>APPENDIX</t>
    </r>
    <r>
      <rPr>
        <b/>
        <sz val="12"/>
        <color theme="1"/>
        <rFont val="Calibri"/>
        <family val="2"/>
      </rPr>
      <t>—</t>
    </r>
    <r>
      <rPr>
        <b/>
        <sz val="12"/>
        <color theme="1"/>
        <rFont val="Arial"/>
        <family val="2"/>
      </rPr>
      <t>LONGITUDINAL OPERATING RATING FACTORS NEEDED TO PASS ALL ROUTINE BLANKET PERMIT TRUCKS ON STATE HIGHWAYS</t>
    </r>
  </si>
  <si>
    <t>RETRIEVE LOAD FACTORS</t>
  </si>
  <si>
    <t>DETERMINE PRINT AREA</t>
  </si>
  <si>
    <r>
      <t>Pontis RF</t>
    </r>
    <r>
      <rPr>
        <sz val="7"/>
        <color rgb="FF000000"/>
        <rFont val="Calibri"/>
        <family val="2"/>
      </rPr>
      <t>∙Weight</t>
    </r>
    <r>
      <rPr>
        <sz val="7"/>
        <color rgb="FF000000"/>
        <rFont val="Calibri"/>
        <family val="2"/>
        <scheme val="minor"/>
      </rPr>
      <t xml:space="preserve"> (tons)</t>
    </r>
  </si>
  <si>
    <t>Live Load Distrib. Factor (axles)</t>
  </si>
  <si>
    <t xml:space="preserve">4. LFR excludes timber; use LRFR or ASR. </t>
  </si>
  <si>
    <r>
      <t>Timber</t>
    </r>
    <r>
      <rPr>
        <vertAlign val="superscript"/>
        <sz val="10"/>
        <color theme="1"/>
        <rFont val="Arial"/>
        <family val="2"/>
      </rPr>
      <t>4</t>
    </r>
  </si>
  <si>
    <t>Prestressed Concrete</t>
  </si>
  <si>
    <r>
      <t>Post-Tension I-Girder</t>
    </r>
    <r>
      <rPr>
        <vertAlign val="superscript"/>
        <sz val="10"/>
        <color theme="1"/>
        <rFont val="Arial"/>
        <family val="2"/>
      </rPr>
      <t>3</t>
    </r>
  </si>
  <si>
    <t xml:space="preserve">1. “Strength” includes flexure and shear; consider axial effects where warranted.  </t>
  </si>
  <si>
    <t>No. of pages to print.  2 pages for floorbeam/segmental; otherwise print 1 page.</t>
  </si>
  <si>
    <t>Last row No., print area.</t>
  </si>
  <si>
    <t>GENERAL NOTES</t>
  </si>
  <si>
    <t>INPUT NOTES</t>
  </si>
  <si>
    <t>3.  For segmental box girders, use LRFR.</t>
  </si>
  <si>
    <t>H15 or H-15-44</t>
  </si>
  <si>
    <t>HS15 or H-15-S12</t>
  </si>
  <si>
    <t>HS20+Mod / H20-S16, with Military Loading</t>
  </si>
  <si>
    <t>HS25 or greater</t>
  </si>
  <si>
    <t>Greater than HL93</t>
  </si>
  <si>
    <t>enter Original Design Load</t>
  </si>
  <si>
    <t>Unknown (describe)</t>
  </si>
  <si>
    <t>Other (describe)</t>
  </si>
  <si>
    <t>Design Load</t>
  </si>
  <si>
    <t>enter Rating Type</t>
  </si>
  <si>
    <t>enter Distribution Method</t>
  </si>
  <si>
    <t>enter Posting (70)</t>
  </si>
  <si>
    <t>enter SU posting</t>
  </si>
  <si>
    <t>enter C posting</t>
  </si>
  <si>
    <t>enter ST5 posting</t>
  </si>
  <si>
    <t xml:space="preserve"> enter IM</t>
  </si>
  <si>
    <t>enter Gov Length</t>
  </si>
  <si>
    <t>1. “With Diaphragms” means that there are at least three evenly spaced intermediate diaphragms (excluding end diaphragms) in each span. The above tabulated values may be increased by 0.05 for riveted members.</t>
  </si>
  <si>
    <r>
      <t>FDOT Table 6A.5.11-2</t>
    </r>
    <r>
      <rPr>
        <b/>
        <sz val="12"/>
        <color theme="1"/>
        <rFont val="Calibri"/>
        <family val="2"/>
      </rPr>
      <t>—</t>
    </r>
    <r>
      <rPr>
        <b/>
        <sz val="12"/>
        <color theme="1"/>
        <rFont val="Arial"/>
        <family val="2"/>
      </rPr>
      <t>Longitudinal Stress Limits for Segmental Post-Tension</t>
    </r>
  </si>
  <si>
    <t>IM Moment</t>
  </si>
  <si>
    <t>IM Shear</t>
  </si>
  <si>
    <t>axle</t>
  </si>
  <si>
    <t>APPENDIX—LRFR WITH IMPACT, SIMPLE-SPAN MAXIMUM LONGITUDINAL MOMENTS AND SHEARS</t>
  </si>
  <si>
    <t>LRFR WITH IMPACT, SIMPLE-SPAN MAXIMUM LONGITUDINAL MOMENTS AND SHEARS</t>
  </si>
  <si>
    <t xml:space="preserve">IM Shear </t>
  </si>
  <si>
    <r>
      <t>APPENDIX—LFR WITH NO</t>
    </r>
    <r>
      <rPr>
        <b/>
        <sz val="12"/>
        <color theme="1"/>
        <rFont val="Arial"/>
        <family val="2"/>
      </rPr>
      <t xml:space="preserve"> IMPACT, SIMPLE-SPAN MAXIMUM LONGITUDINAL MOMENTS AND SHEARS</t>
    </r>
  </si>
  <si>
    <t>LFR WITH NO IMPACT, SIMPLE-SPAN MAXIMUM LONGITUDINAL MOMENTS AND SHEARS</t>
  </si>
  <si>
    <t>HS20 TRUCK</t>
  </si>
  <si>
    <t>CR1</t>
  </si>
  <si>
    <t>CR2</t>
  </si>
  <si>
    <t>CR3</t>
  </si>
  <si>
    <t>TP22</t>
  </si>
  <si>
    <t>WR1</t>
  </si>
  <si>
    <t>WR2</t>
  </si>
  <si>
    <t>PERMIT</t>
  </si>
  <si>
    <t>AXLE</t>
  </si>
  <si>
    <t>LANE</t>
  </si>
  <si>
    <t>ft</t>
  </si>
  <si>
    <t>kip</t>
  </si>
  <si>
    <t>klf</t>
  </si>
  <si>
    <t>TP17</t>
  </si>
  <si>
    <t>HL93 WITH IMPACT</t>
  </si>
  <si>
    <t>Moment</t>
  </si>
  <si>
    <t>Shear</t>
  </si>
  <si>
    <t>FL120 WITH IMPACT</t>
  </si>
  <si>
    <r>
      <t xml:space="preserve">HS20 WITH </t>
    </r>
    <r>
      <rPr>
        <b/>
        <u/>
        <sz val="12"/>
        <color theme="1"/>
        <rFont val="Arial"/>
        <family val="2"/>
      </rPr>
      <t>NO</t>
    </r>
    <r>
      <rPr>
        <b/>
        <sz val="12"/>
        <color theme="1"/>
        <rFont val="Arial"/>
        <family val="2"/>
      </rPr>
      <t xml:space="preserve"> IMPACT</t>
    </r>
  </si>
  <si>
    <t>RF NEEDED TO PASS ALL PERMITS, LONGITUDINAL</t>
  </si>
  <si>
    <t>LRFR WITH IMPACT, WHEEL-LINE REACTION ONTO INTERMEDIATE FLOORBEAM</t>
  </si>
  <si>
    <t>LFR WITH NO IMPACT, WHEEL-LINE REACTION ONTO INTERMEDIATE FLOORBEAM</t>
  </si>
  <si>
    <t>CLASS</t>
  </si>
  <si>
    <t>WITH LRFR IMPACT (IM), 1-LANE LONGITUDINAL.</t>
  </si>
  <si>
    <t>WITH 0% IMPACT (IM), 1-LANE LONGITUDINAL.</t>
  </si>
  <si>
    <t>NOTES</t>
  </si>
  <si>
    <t>REVISED CRANE 3 THROUGHOUT</t>
  </si>
  <si>
    <t>VEH</t>
  </si>
  <si>
    <t>TRK</t>
  </si>
  <si>
    <t>apply</t>
  </si>
  <si>
    <t>TYPE</t>
  </si>
  <si>
    <t>No.</t>
  </si>
  <si>
    <t>+M ?</t>
  </si>
  <si>
    <t>-M ?</t>
  </si>
  <si>
    <t>+V ?</t>
  </si>
  <si>
    <t>-V ?</t>
  </si>
  <si>
    <t>**</t>
  </si>
  <si>
    <t>******</t>
  </si>
  <si>
    <t>HS20 TRK</t>
  </si>
  <si>
    <t>CRN1</t>
  </si>
  <si>
    <t>CRN2</t>
  </si>
  <si>
    <t>CRN3</t>
  </si>
  <si>
    <t>TTT1</t>
  </si>
  <si>
    <t>TTT2</t>
  </si>
  <si>
    <t>TTT3</t>
  </si>
  <si>
    <t>DESC.</t>
  </si>
  <si>
    <t>LEGAL</t>
  </si>
  <si>
    <t>DESIGN</t>
  </si>
  <si>
    <r>
      <t>APPENDIX</t>
    </r>
    <r>
      <rPr>
        <b/>
        <sz val="12"/>
        <color theme="1"/>
        <rFont val="Calibri"/>
        <family val="2"/>
      </rPr>
      <t>—TRUCKS, SINGLE-SPAN</t>
    </r>
  </si>
  <si>
    <t>Software Name, Version</t>
  </si>
  <si>
    <t>Enter Software Name &amp; Version</t>
  </si>
  <si>
    <t>Software</t>
  </si>
  <si>
    <t>For additional guidance on Bridge Management System Coding http://www.dot.state.fl.us/statemaintenanceoffice/Structures/LoadRating.shtm</t>
  </si>
  <si>
    <r>
      <t>FDOT Table 6A.4.2.4‐2</t>
    </r>
    <r>
      <rPr>
        <b/>
        <sz val="12"/>
        <color theme="1"/>
        <rFont val="Calibri"/>
        <family val="2"/>
      </rPr>
      <t>—</t>
    </r>
    <r>
      <rPr>
        <b/>
        <sz val="12"/>
        <color theme="1"/>
        <rFont val="Arial"/>
        <family val="2"/>
      </rPr>
      <t>System Factors (φ</t>
    </r>
    <r>
      <rPr>
        <b/>
        <vertAlign val="subscript"/>
        <sz val="12"/>
        <color theme="1"/>
        <rFont val="Arial"/>
        <family val="2"/>
      </rPr>
      <t>s</t>
    </r>
    <r>
      <rPr>
        <b/>
        <sz val="12"/>
        <color theme="1"/>
        <rFont val="Arial"/>
        <family val="2"/>
      </rPr>
      <t>) for Steel Girder Bridges</t>
    </r>
  </si>
  <si>
    <t>0.90 SL</t>
  </si>
  <si>
    <t>ADDITIONAL NOTES</t>
  </si>
  <si>
    <t>Distribution factor Brm/Pontis entry is omitted; it will be redacted from the database</t>
  </si>
  <si>
    <t>"As-Bid" load rating dates is omitted; it will be redacted from the database</t>
  </si>
  <si>
    <t>If "Floor Beam Present?"=yes, or if "Segmental Bridge" = yes, page 2 automatically prints</t>
  </si>
  <si>
    <t>INVENTORY</t>
  </si>
  <si>
    <t>OPERATING</t>
  </si>
  <si>
    <t>Header</t>
  </si>
  <si>
    <t xml:space="preserve">Axle spacing in feet.  </t>
  </si>
  <si>
    <t>Axle loading in kip.</t>
  </si>
  <si>
    <t xml:space="preserve">Whether the truck applies negative shear?  0 = no, and 1 = yes.  For example, the HL93 negative moment truck train does not apply positive shear. </t>
  </si>
  <si>
    <t xml:space="preserve">Whether the truck applies positive shear?  0 = no, and 1 = yes.  For example, the HL93 negative moment truck train does not apply positive shear. </t>
  </si>
  <si>
    <t xml:space="preserve">Whether the truck applies positive moment?  0 = no, and 1 = yes.  For example, the HL93 negative moment truck train does not apply positive moment. </t>
  </si>
  <si>
    <t>Whether the truck applies negative moment?  0 = no, and 1 = yes.  For example, the HS20 26kip and 0.64klf lane combination does not apply negative moment.</t>
  </si>
  <si>
    <t xml:space="preserve">Vehicle type No., from program. </t>
  </si>
  <si>
    <t>1959 to 1973</t>
  </si>
  <si>
    <t>Joint Type and Environment</t>
  </si>
  <si>
    <r>
      <t>Sufficiently-reinforced</t>
    </r>
    <r>
      <rPr>
        <vertAlign val="superscript"/>
        <sz val="10"/>
        <color theme="1"/>
        <rFont val="Arial"/>
        <family val="2"/>
      </rPr>
      <t>1</t>
    </r>
    <r>
      <rPr>
        <sz val="10"/>
        <color theme="1"/>
        <rFont val="Arial"/>
        <family val="2"/>
      </rPr>
      <t>, moderately aggressive corrosion environment</t>
    </r>
  </si>
  <si>
    <r>
      <t>Insufficiently-reinforced</t>
    </r>
    <r>
      <rPr>
        <sz val="10"/>
        <color theme="1"/>
        <rFont val="Arial"/>
        <family val="2"/>
      </rPr>
      <t>, all environments</t>
    </r>
  </si>
  <si>
    <r>
      <t>No Tension</t>
    </r>
    <r>
      <rPr>
        <vertAlign val="superscript"/>
        <sz val="10"/>
        <color theme="1"/>
        <rFont val="Arial"/>
        <family val="2"/>
      </rPr>
      <t>2</t>
    </r>
  </si>
  <si>
    <r>
      <t>Sufficiently-reinforced</t>
    </r>
    <r>
      <rPr>
        <vertAlign val="superscript"/>
        <sz val="10"/>
        <color theme="1"/>
        <rFont val="Arial"/>
        <family val="2"/>
      </rPr>
      <t>1</t>
    </r>
    <r>
      <rPr>
        <sz val="10"/>
        <color theme="1"/>
        <rFont val="Arial"/>
        <family val="2"/>
      </rPr>
      <t>, extremely aggressive corrosion environment</t>
    </r>
  </si>
  <si>
    <t>1. Sufficiently-reinforced joints are cast-in-place closure pours, with bonded longitudinal auxiliary reinforcement sufficient to carry the calculated longitudinal tensile force at a stress of 0.50∙fyield, under an uncracked assumption.</t>
  </si>
  <si>
    <t>2. With Departmental approval, insufficiently-reinforced joints justified to be in good condition (i.e. no leaks and fully sealed) may escalate the allowable Operating &amp; FL120 Permit stress to 200 psi tension.</t>
  </si>
  <si>
    <t>Dry Joints with no epoxy, all environments</t>
  </si>
  <si>
    <t>VEH No.</t>
  </si>
  <si>
    <t>VEH NAME</t>
  </si>
  <si>
    <t>Vehicle number.</t>
  </si>
  <si>
    <t>Vehicle name.</t>
  </si>
  <si>
    <t>Vehicle type, from program: Here Inventory = Design Vehicl,  Operating = Legal Vehicle,  Permit = Permit Truck.</t>
  </si>
  <si>
    <t>Truck number.  For example, the simple-span HL93 has two trucks: (1) truck &amp; lane, and (2) tandem &amp; lane.</t>
  </si>
  <si>
    <t>Lane loading in kips per foot, in the 1st row.  Also, if L &gt;  2nd row in ft., apply 3rd row in klf.  The FL120, for example, applies 0.2klf to spans over 200ft.</t>
  </si>
  <si>
    <t>VEHICLE DESCRIPTIONS, 1 SPAN &lt; 200ft.</t>
  </si>
  <si>
    <t>VEHICLE DESCRIPTIONS, 2 SPANS 250ft-250ft.  LEGAL LOADS PER LRFR.</t>
  </si>
  <si>
    <t>Minimum</t>
  </si>
  <si>
    <t>Maximum</t>
  </si>
  <si>
    <r>
      <t>DC</t>
    </r>
    <r>
      <rPr>
        <vertAlign val="subscript"/>
        <sz val="10"/>
        <color theme="1"/>
        <rFont val="Arial"/>
        <family val="2"/>
      </rPr>
      <t>Component Dead Load</t>
    </r>
  </si>
  <si>
    <t>FDOT Table 6A.5.12.5-1—Limit States and Load Factors for Culvert Load Rating</t>
  </si>
  <si>
    <t>1. Simplify the assessment by assuming that the pavement and road base is 120pcf soil; avoid separate computations for DW and ES (wearing surface and earth surcharge).</t>
  </si>
  <si>
    <r>
      <t>Span No. - Girder No., Interior/Exterior, %Span</t>
    </r>
    <r>
      <rPr>
        <sz val="7"/>
        <color rgb="FF000000"/>
        <rFont val="Calibri"/>
        <family val="2"/>
      </rPr>
      <t>∙L</t>
    </r>
  </si>
  <si>
    <t>Fix spelling error at cell L6.</t>
  </si>
  <si>
    <t>Level - the rating level</t>
  </si>
  <si>
    <t>Vehicle - name</t>
  </si>
  <si>
    <t>Weight - sum of axle weights, largest truck in the vehicle</t>
  </si>
  <si>
    <t>Member Type - material</t>
  </si>
  <si>
    <t>Limit - moment/shear/service</t>
  </si>
  <si>
    <t>DC - component dead load factor</t>
  </si>
  <si>
    <t>LL - live load factor</t>
  </si>
  <si>
    <t>LLDF - live load distribution = 0 per CBC area distribution</t>
  </si>
  <si>
    <t>RF - rating factor</t>
  </si>
  <si>
    <r>
      <t>RATING = RF</t>
    </r>
    <r>
      <rPr>
        <sz val="10"/>
        <color rgb="FF000000"/>
        <rFont val="Calibri"/>
        <family val="2"/>
      </rPr>
      <t>∙</t>
    </r>
    <r>
      <rPr>
        <sz val="10"/>
        <color rgb="FF000000"/>
        <rFont val="Calibri"/>
        <family val="2"/>
        <scheme val="minor"/>
      </rPr>
      <t>Weight = permissible truck weight in tons</t>
    </r>
  </si>
  <si>
    <t>PASTE YOUR DATA:</t>
  </si>
  <si>
    <t>Make room for data paste; move cell AK8 to AR6.</t>
  </si>
  <si>
    <t>Change summary form date, cell A40.</t>
  </si>
  <si>
    <t xml:space="preserve">Cue users to input FL120/HS20 maximum span rating.  When cell I2 is changed from "Type" to "LRFR-LRFD," unmask all Design and FL120 cells.  </t>
  </si>
  <si>
    <r>
      <rPr>
        <b/>
        <sz val="10"/>
        <color rgb="FF0000FF"/>
        <rFont val="Calibri"/>
        <family val="2"/>
        <scheme val="minor"/>
      </rPr>
      <t>Max Span FL120/HS20</t>
    </r>
    <r>
      <rPr>
        <sz val="10"/>
        <color rgb="FF000000"/>
        <rFont val="Calibri"/>
        <family val="2"/>
        <scheme val="minor"/>
      </rPr>
      <t xml:space="preserve"> - the rating factor (RF) for the maximum span.  Identify the longest span, and report the RF for that span.</t>
    </r>
  </si>
  <si>
    <t>Correct name type "Operating" with "Permit" at sheet VEH, column L.</t>
  </si>
  <si>
    <r>
      <t xml:space="preserve">1 WHEEL-LINE REACTION ONTO INTERMEDIATE FLOORBEAM.  WITH </t>
    </r>
    <r>
      <rPr>
        <b/>
        <u/>
        <sz val="16"/>
        <color theme="1"/>
        <rFont val="Gentium Basic"/>
      </rPr>
      <t>0% IMPACT</t>
    </r>
    <r>
      <rPr>
        <b/>
        <sz val="16"/>
        <color theme="1"/>
        <rFont val="Gentium Basic"/>
      </rPr>
      <t xml:space="preserve"> &amp; ASSOCIATED HALF-AXLE LANE LOADS.</t>
    </r>
  </si>
  <si>
    <r>
      <t xml:space="preserve">1 WHEEL-LINE REACTION ONTO INTERMEDIATE FLOORBEAM.  WITH </t>
    </r>
    <r>
      <rPr>
        <b/>
        <u/>
        <sz val="16"/>
        <color theme="1"/>
        <rFont val="Gentium Basic"/>
      </rPr>
      <t>LRFR IMPACT</t>
    </r>
    <r>
      <rPr>
        <b/>
        <sz val="16"/>
        <color theme="1"/>
        <rFont val="Gentium Basic"/>
      </rPr>
      <t xml:space="preserve"> &amp; ASSOCIATED HALF-AXLE LANE LOADS.  </t>
    </r>
  </si>
  <si>
    <t>Formatting on sheet "LL"</t>
  </si>
  <si>
    <t>Consolidate vehicles to one sheet, "VEH."</t>
  </si>
  <si>
    <t>REVISION NOTES, December 2015</t>
  </si>
  <si>
    <t>Update footer dates.</t>
  </si>
  <si>
    <r>
      <t>Reinforced Concrete</t>
    </r>
    <r>
      <rPr>
        <vertAlign val="superscript"/>
        <sz val="10"/>
        <color theme="1"/>
        <rFont val="Arial"/>
        <family val="2"/>
      </rPr>
      <t>4</t>
    </r>
  </si>
  <si>
    <r>
      <t>Post Tension
I-Girder</t>
    </r>
    <r>
      <rPr>
        <vertAlign val="superscript"/>
        <sz val="10"/>
        <color theme="1"/>
        <rFont val="Arial"/>
        <family val="2"/>
      </rPr>
      <t>6</t>
    </r>
  </si>
  <si>
    <r>
      <t>NA, 0.80</t>
    </r>
    <r>
      <rPr>
        <vertAlign val="superscript"/>
        <sz val="10"/>
        <color theme="1"/>
        <rFont val="Arial"/>
        <family val="2"/>
      </rPr>
      <t>5</t>
    </r>
  </si>
  <si>
    <r>
      <t>NA, 0.70</t>
    </r>
    <r>
      <rPr>
        <vertAlign val="superscript"/>
        <sz val="10"/>
        <color theme="1"/>
        <rFont val="Arial"/>
        <family val="2"/>
      </rPr>
      <t>5</t>
    </r>
  </si>
  <si>
    <t>3.0 - Reinforced Concrete</t>
  </si>
  <si>
    <t>5.0 - Prestressed Beam</t>
  </si>
  <si>
    <t>3.4 - Reinforced Concrete</t>
  </si>
  <si>
    <t>Revise row 40 citation to the BMS Coding guide.  Condense and increase font size for visibility.</t>
  </si>
  <si>
    <r>
      <t xml:space="preserve">These are cliff notes.  For an authoritative reference, see the BMS Coding Guide at </t>
    </r>
    <r>
      <rPr>
        <b/>
        <sz val="10"/>
        <color rgb="FF0000FF"/>
        <rFont val="Calibri"/>
        <family val="2"/>
        <scheme val="minor"/>
      </rPr>
      <t>http://www.dot.state.fl.us/statemaintenanceoffice/Structures/LoadRating.shtm</t>
    </r>
  </si>
  <si>
    <t>Governing Location - describe the location</t>
  </si>
  <si>
    <r>
      <t xml:space="preserve">Reason - also reporting for "Load Rating Origination."  </t>
    </r>
    <r>
      <rPr>
        <b/>
        <i/>
        <sz val="10"/>
        <color rgb="FF000000"/>
        <rFont val="Calibri"/>
        <family val="2"/>
        <scheme val="minor"/>
      </rPr>
      <t>If construction reviewed, use "Final or As-Built."</t>
    </r>
  </si>
  <si>
    <t>COMMENTS BY THE ENGINEER - conditions and assumptions in brief (poor/fair/good condition, section losses, vehicle impacts, etc.)</t>
  </si>
  <si>
    <t>Add FDOT Table 6A.5.12.5-1—Limit States and Load Factors for Culvert Load Rating; also adjust FDOT Table 6A.4.2.2 footnotes to point to the culvert table.</t>
  </si>
  <si>
    <t xml:space="preserve">Simplify the print area scheme.  For non-floorbeam non-segmental bridges, print a "don't use this" note on the second page. </t>
  </si>
  <si>
    <t>Add data validation to 2nd page analysis type, cell I42.  Emphasize one methodology throughout.</t>
  </si>
  <si>
    <t>6.  For segmental box girders, see FDOT 6A.5.11.</t>
  </si>
  <si>
    <t>4.  For segmental box girder decks, see FDOT 6A.5.11.  For reinforced concrete box culverts, see 6A.5.12.</t>
  </si>
  <si>
    <t>1.  "Strength" includes flexure, shear, and compression. Typically appraise both flexure
and shear. Determine whether compression and axial effects need be assessed, also.</t>
  </si>
  <si>
    <r>
      <t>Service</t>
    </r>
    <r>
      <rPr>
        <vertAlign val="superscript"/>
        <sz val="10"/>
        <color theme="1"/>
        <rFont val="Arial"/>
        <family val="2"/>
      </rPr>
      <t>2</t>
    </r>
    <r>
      <rPr>
        <sz val="10"/>
        <color theme="1"/>
        <rFont val="Arial"/>
        <family val="2"/>
      </rPr>
      <t xml:space="preserve"> II</t>
    </r>
  </si>
  <si>
    <r>
      <t>Service</t>
    </r>
    <r>
      <rPr>
        <vertAlign val="superscript"/>
        <sz val="10"/>
        <color theme="1"/>
        <rFont val="Arial"/>
        <family val="2"/>
      </rPr>
      <t>2</t>
    </r>
    <r>
      <rPr>
        <sz val="10"/>
        <color theme="1"/>
        <rFont val="Arial"/>
        <family val="2"/>
      </rPr>
      <t xml:space="preserve"> I</t>
    </r>
  </si>
  <si>
    <r>
      <t>Service</t>
    </r>
    <r>
      <rPr>
        <vertAlign val="superscript"/>
        <sz val="10"/>
        <color theme="1"/>
        <rFont val="Arial"/>
        <family val="2"/>
      </rPr>
      <t>2</t>
    </r>
    <r>
      <rPr>
        <sz val="10"/>
        <color theme="1"/>
        <rFont val="Arial"/>
        <family val="2"/>
      </rPr>
      <t xml:space="preserve"> III</t>
    </r>
  </si>
  <si>
    <t>3.  Steel Service II need only be checked for compact girders.</t>
  </si>
  <si>
    <r>
      <t>DC</t>
    </r>
    <r>
      <rPr>
        <vertAlign val="superscript"/>
        <sz val="10"/>
        <color theme="1"/>
        <rFont val="Arial"/>
        <family val="2"/>
      </rPr>
      <t>7</t>
    </r>
  </si>
  <si>
    <r>
      <t xml:space="preserve">7.  Field-measure wearing surfaces; </t>
    </r>
    <r>
      <rPr>
        <sz val="12"/>
        <color theme="1"/>
        <rFont val="Times New Roman"/>
        <family val="1"/>
      </rPr>
      <t>γ</t>
    </r>
    <r>
      <rPr>
        <vertAlign val="subscript"/>
        <sz val="12"/>
        <color theme="1"/>
        <rFont val="Arial"/>
        <family val="2"/>
      </rPr>
      <t>DC</t>
    </r>
    <r>
      <rPr>
        <sz val="12"/>
        <color theme="1"/>
        <rFont val="Arial"/>
        <family val="2"/>
      </rPr>
      <t xml:space="preserve"> = </t>
    </r>
    <r>
      <rPr>
        <sz val="12"/>
        <color theme="1"/>
        <rFont val="Times New Roman"/>
        <family val="1"/>
      </rPr>
      <t>γ</t>
    </r>
    <r>
      <rPr>
        <vertAlign val="subscript"/>
        <sz val="12"/>
        <color theme="1"/>
        <rFont val="Arial"/>
        <family val="2"/>
      </rPr>
      <t>DW</t>
    </r>
    <r>
      <rPr>
        <sz val="12"/>
        <color theme="1"/>
        <rFont val="Arial"/>
        <family val="2"/>
      </rPr>
      <t>.</t>
    </r>
  </si>
  <si>
    <t>5.  Prestressed girders in good condition shall only apply Service III to the Inventory Level; assess Operating Legal and Permit Levels with Strength.  However, for prestressed girders exhibiting distress or corrosion: include Service III for the Operating Legal and Permit Levels, limit stresses to FDOT Table 6A.5.4, use the Service III live load factors in the table above.</t>
  </si>
  <si>
    <r>
      <t>EH</t>
    </r>
    <r>
      <rPr>
        <vertAlign val="superscript"/>
        <sz val="10"/>
        <color theme="1"/>
        <rFont val="Arial"/>
        <family val="2"/>
      </rPr>
      <t>1,2</t>
    </r>
    <r>
      <rPr>
        <vertAlign val="subscript"/>
        <sz val="10"/>
        <color theme="1"/>
        <rFont val="Arial"/>
        <family val="2"/>
      </rPr>
      <t>Horizontal Earth</t>
    </r>
  </si>
  <si>
    <t>1.00</t>
  </si>
  <si>
    <r>
      <t>LL mpf</t>
    </r>
    <r>
      <rPr>
        <b/>
        <vertAlign val="superscript"/>
        <sz val="10"/>
        <color theme="1"/>
        <rFont val="Arial"/>
        <family val="2"/>
      </rPr>
      <t xml:space="preserve"> 3</t>
    </r>
  </si>
  <si>
    <r>
      <t>LL</t>
    </r>
    <r>
      <rPr>
        <vertAlign val="superscript"/>
        <sz val="10"/>
        <color theme="1"/>
        <rFont val="Arial"/>
        <family val="2"/>
      </rPr>
      <t>2</t>
    </r>
    <r>
      <rPr>
        <vertAlign val="subscript"/>
        <sz val="10"/>
        <color theme="1"/>
        <rFont val="Arial"/>
        <family val="2"/>
      </rPr>
      <t>HL93 Inventory</t>
    </r>
  </si>
  <si>
    <r>
      <t>LL</t>
    </r>
    <r>
      <rPr>
        <vertAlign val="superscript"/>
        <sz val="10"/>
        <color theme="1"/>
        <rFont val="Arial"/>
        <family val="2"/>
      </rPr>
      <t>2</t>
    </r>
    <r>
      <rPr>
        <vertAlign val="subscript"/>
        <sz val="10"/>
        <color theme="1"/>
        <rFont val="Arial"/>
        <family val="2"/>
      </rPr>
      <t>HL93 Operating</t>
    </r>
  </si>
  <si>
    <r>
      <t>LL</t>
    </r>
    <r>
      <rPr>
        <vertAlign val="superscript"/>
        <sz val="10"/>
        <color theme="1"/>
        <rFont val="Arial"/>
        <family val="2"/>
      </rPr>
      <t>2</t>
    </r>
    <r>
      <rPr>
        <vertAlign val="subscript"/>
        <sz val="10"/>
        <color theme="1"/>
        <rFont val="Arial"/>
        <family val="2"/>
      </rPr>
      <t>Legal Operating</t>
    </r>
  </si>
  <si>
    <r>
      <t>LL</t>
    </r>
    <r>
      <rPr>
        <vertAlign val="superscript"/>
        <sz val="10"/>
        <color theme="1"/>
        <rFont val="Arial"/>
        <family val="2"/>
      </rPr>
      <t>2</t>
    </r>
    <r>
      <rPr>
        <vertAlign val="subscript"/>
        <sz val="10"/>
        <color theme="1"/>
        <rFont val="Arial"/>
        <family val="2"/>
      </rPr>
      <t>FL120 Permit, Existing</t>
    </r>
  </si>
  <si>
    <r>
      <t>LL</t>
    </r>
    <r>
      <rPr>
        <vertAlign val="superscript"/>
        <sz val="10"/>
        <color theme="1"/>
        <rFont val="Arial"/>
        <family val="2"/>
      </rPr>
      <t>2</t>
    </r>
    <r>
      <rPr>
        <vertAlign val="subscript"/>
        <sz val="10"/>
        <color theme="1"/>
        <rFont val="Arial"/>
        <family val="2"/>
      </rPr>
      <t>FL120 Permit, New Section</t>
    </r>
  </si>
  <si>
    <t xml:space="preserve">2. Where “h” is the height of soil, use: Fe∙(120 pcf)∙(h)  = min &amp; max vertical earth load (Fe at LRFD 12.11.2.2.1-2), (60 pcf)∙(h)  = maximum horizontal earth load, (60 pcf)∙(h)  = maximum horizontal live load from equivalent surcharge, (30 pcf)∙(h)  = minimum horizontal earth load </t>
  </si>
  <si>
    <t xml:space="preserve">3. Only consider one lane loaded, and apply the appropriate single-lane live load multiple presence factor (mpf) to the distribution factor lateral to the effective span length.  </t>
  </si>
  <si>
    <r>
      <t>EV</t>
    </r>
    <r>
      <rPr>
        <vertAlign val="superscript"/>
        <sz val="10"/>
        <color theme="1"/>
        <rFont val="Arial"/>
        <family val="2"/>
      </rPr>
      <t>1,2</t>
    </r>
    <r>
      <rPr>
        <vertAlign val="subscript"/>
        <sz val="10"/>
        <color theme="1"/>
        <rFont val="Arial"/>
        <family val="2"/>
      </rPr>
      <t>Vertical Earth</t>
    </r>
  </si>
  <si>
    <r>
      <t>(η=1.05)</t>
    </r>
    <r>
      <rPr>
        <sz val="10"/>
        <color theme="1"/>
        <rFont val="Calibri"/>
        <family val="2"/>
      </rPr>
      <t>∙</t>
    </r>
    <r>
      <rPr>
        <sz val="10"/>
        <color theme="1"/>
        <rFont val="Times New Roman"/>
        <family val="1"/>
      </rPr>
      <t>(1.30)</t>
    </r>
  </si>
  <si>
    <r>
      <t>(η=1.05)</t>
    </r>
    <r>
      <rPr>
        <sz val="10"/>
        <color theme="1"/>
        <rFont val="Calibri"/>
        <family val="2"/>
      </rPr>
      <t>∙(</t>
    </r>
    <r>
      <rPr>
        <sz val="10"/>
        <color theme="1"/>
        <rFont val="Times New Roman"/>
        <family val="1"/>
      </rPr>
      <t>1.35)</t>
    </r>
  </si>
  <si>
    <t>Enter Bridge No.</t>
  </si>
  <si>
    <t>Location</t>
  </si>
  <si>
    <t>Enter Facility and Intersection (i.e. 'I-95 over SR44')</t>
  </si>
  <si>
    <t>Enter Description (i.e. 'Prestressed 4 Spans: 40-85-85-40 feet)'</t>
  </si>
  <si>
    <t>REVISION NOTES, April 2016</t>
  </si>
  <si>
    <t>Recommended SU Posting</t>
  </si>
  <si>
    <t>Recommended C Posting</t>
  </si>
  <si>
    <t>Recommended ST5 Posting</t>
  </si>
  <si>
    <t>Cells B27, B28, and B29: unabbreviate "Rec." to "Recommended…"</t>
  </si>
  <si>
    <t>FB Span Length</t>
  </si>
  <si>
    <t>FB Spacing</t>
  </si>
  <si>
    <t>FB SU4 Rating</t>
  </si>
  <si>
    <r>
      <t>FB HL93 Inventory (RF</t>
    </r>
    <r>
      <rPr>
        <sz val="10"/>
        <color rgb="FF000000"/>
        <rFont val="Calibri"/>
        <family val="2"/>
      </rPr>
      <t>∙</t>
    </r>
    <r>
      <rPr>
        <sz val="10"/>
        <color rgb="FF000000"/>
        <rFont val="Calibri"/>
        <family val="2"/>
        <scheme val="minor"/>
      </rPr>
      <t>36 tons)</t>
    </r>
  </si>
  <si>
    <t>FB HL93 Operating (RF∙36 tons)</t>
  </si>
  <si>
    <t>FB HS20 Operating Rating</t>
  </si>
  <si>
    <t>FB FL120 Permit Rating</t>
  </si>
  <si>
    <t>First select "Analysis Method," then "Member Type" and "Limit."  The load factors automatically populate from sheet "Manual."</t>
  </si>
  <si>
    <t>Cells AK1 and AK2: shift "General Notes" up, and reword cell AK2.</t>
  </si>
  <si>
    <r>
      <t xml:space="preserve">Rating Type, </t>
    </r>
    <r>
      <rPr>
        <b/>
        <i/>
        <sz val="10"/>
        <color rgb="FF000000"/>
        <rFont val="Calibri"/>
        <family val="2"/>
        <scheme val="minor"/>
      </rPr>
      <t>Analysis</t>
    </r>
    <r>
      <rPr>
        <sz val="10"/>
        <color rgb="FF000000"/>
        <rFont val="Calibri"/>
        <family val="2"/>
        <scheme val="minor"/>
      </rPr>
      <t xml:space="preserve"> - the rating type that this analysis uses.  Typically, "Rating Type, Analysis" is the same as "Analysis Method" selected in cell I2.</t>
    </r>
  </si>
  <si>
    <t>Adjust print breaks.  2nd page begins with empty row No. 41.</t>
  </si>
  <si>
    <t>Adjust date at cell B40, and add 2nd page footer cell.</t>
  </si>
  <si>
    <t>Contents: summary, narrative, plans, calcs, check.</t>
  </si>
  <si>
    <t>Plans Status</t>
  </si>
  <si>
    <t>Design or Construction</t>
  </si>
  <si>
    <t>NA (use field measurements)</t>
  </si>
  <si>
    <t>Cell B36: Remove "Page 1/XX" in suggested comments.</t>
  </si>
  <si>
    <t xml:space="preserve">Cells B3 &amp; B43: "Bridge Name" renamed to "Location." </t>
  </si>
  <si>
    <t>Cells B47, B48, B49, and B50: remove units as redundant (they are provided in column H).</t>
  </si>
  <si>
    <t>Cell B49: clarify with "Operating" (FB HS20 Operating Rating).</t>
  </si>
  <si>
    <t>Cell B51: clarify with "HL93" (FB HL93 Operating Rating).</t>
  </si>
  <si>
    <t>Cell B52: clarify with "HL93" (FB HL93 Inventory Rating).</t>
  </si>
  <si>
    <t>Cell B53: add "FB FL120 Permit Rating."</t>
  </si>
  <si>
    <t>Cell G32: remove "As-Built" in data list.</t>
  </si>
  <si>
    <t>Cells B33 &amp; E33: change name to "Plans Status," and revise data list (Desgin/Const., Built, NA...).</t>
  </si>
  <si>
    <t>Cell AK22: clarify notes.</t>
  </si>
  <si>
    <t>Cells D2, D3, and D4: provide instructions and examples for Bridge No., Location, and Description.</t>
  </si>
  <si>
    <t xml:space="preserve">Cell E33: add conditional formatting.  If "Design or Construction," highlight with light blue. </t>
  </si>
  <si>
    <r>
      <t xml:space="preserve">Cell B25: fix formula which selects </t>
    </r>
    <r>
      <rPr>
        <i/>
        <sz val="10"/>
        <color rgb="FF000000"/>
        <rFont val="Calibri"/>
        <family val="2"/>
        <scheme val="minor"/>
      </rPr>
      <t>FL120/HS20</t>
    </r>
    <r>
      <rPr>
        <sz val="10"/>
        <color rgb="FF000000"/>
        <rFont val="Calibri"/>
        <family val="2"/>
        <scheme val="minor"/>
      </rPr>
      <t xml:space="preserve"> for label "...Gov. Span Length," based on value in cell I2 (LRFR/LFR/ASR)</t>
    </r>
  </si>
  <si>
    <t>Cell E23: per D8 limit data validation list (exclude mixed methods and "unkown")</t>
  </si>
  <si>
    <t>Cell K40: update web address from http://www.dot.state.fl.us/statemaintenanceoffice/LoadRating.shtm to http://www.fdot.gov/maintenance/LoadRating.shtm</t>
  </si>
  <si>
    <t xml:space="preserve">Recommended Posting (NBI Item 70) applies to legal loads only (not the HL93 or the FL120). </t>
  </si>
  <si>
    <t>Cell AK26: added note "Recommended Posting (NBI Item 70) applies to legal loads only (not the HL93 or the FL120)."</t>
  </si>
  <si>
    <t xml:space="preserve">This 06-26-2016 table follows the 2016 FDOT Bridge Load Rating Manual, and the BMS Coding Guide.  See </t>
  </si>
  <si>
    <t>Cell B40: updated date.</t>
  </si>
  <si>
    <t>Cells H9-N19: change conditional formatting from a hatch pattern, which printed irregularly, to a more reliable grey.</t>
  </si>
  <si>
    <t>REVISION NOTES,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</si>
</sst>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
    <numFmt numFmtId="166" formatCode="[$-409]0"/>
    <numFmt numFmtId="167" formatCode="[$-409]General"/>
    <numFmt numFmtId="168" formatCode="0.0%"/>
    <numFmt numFmtId="169" formatCode="m/d/yy;@"/>
    <numFmt numFmtId="170" formatCode="mm/dd/yy;@"/>
  </numFmts>
  <fonts count="85">
    <font>
      <sz val="11"/>
      <color theme="1"/>
      <name val="Calibri"/>
      <family val="2"/>
      <scheme val="minor"/>
    </font>
    <font>
      <b/>
      <sz val="10"/>
      <color theme="1"/>
      <name val="Calibri"/>
      <family val="2"/>
      <scheme val="minor"/>
    </font>
    <font>
      <sz val="8"/>
      <color theme="1"/>
      <name val="Calibri"/>
      <family val="2"/>
      <scheme val="minor"/>
    </font>
    <font>
      <sz val="11"/>
      <color rgb="FF000000"/>
      <name val="Calibri"/>
      <family val="2"/>
      <scheme val="minor"/>
    </font>
    <font>
      <sz val="8"/>
      <color rgb="FF000000"/>
      <name val="Calibri"/>
      <family val="2"/>
      <scheme val="minor"/>
    </font>
    <font>
      <b/>
      <sz val="10"/>
      <color rgb="FF000000"/>
      <name val="Calibri"/>
      <family val="2"/>
      <scheme val="minor"/>
    </font>
    <font>
      <sz val="10"/>
      <color rgb="FF000000"/>
      <name val="Calibri"/>
      <family val="2"/>
      <scheme val="minor"/>
    </font>
    <font>
      <b/>
      <sz val="10"/>
      <color rgb="FF000099"/>
      <name val="Calibri"/>
      <family val="2"/>
      <scheme val="minor"/>
    </font>
    <font>
      <b/>
      <sz val="12"/>
      <color rgb="FF000000"/>
      <name val="Calibri"/>
      <family val="2"/>
      <scheme val="minor"/>
    </font>
    <font>
      <sz val="6"/>
      <color rgb="FF000000"/>
      <name val="Calibri"/>
      <family val="2"/>
      <scheme val="minor"/>
    </font>
    <font>
      <sz val="10"/>
      <color rgb="FF000099"/>
      <name val="Calibri"/>
      <family val="2"/>
      <scheme val="minor"/>
    </font>
    <font>
      <i/>
      <sz val="10"/>
      <color rgb="FF000000"/>
      <name val="Calibri"/>
      <family val="2"/>
      <scheme val="minor"/>
    </font>
    <font>
      <i/>
      <sz val="8"/>
      <color theme="0" tint="-0.249977111117893"/>
      <name val="Calibri"/>
      <family val="2"/>
      <scheme val="minor"/>
    </font>
    <font>
      <sz val="10"/>
      <color theme="1"/>
      <name val="Calibri"/>
      <family val="2"/>
      <scheme val="minor"/>
    </font>
    <font>
      <b/>
      <sz val="10"/>
      <color theme="1"/>
      <name val="Calibri"/>
      <family val="2"/>
    </font>
    <font>
      <sz val="10"/>
      <color theme="1"/>
      <name val="FDOT Vert Mono"/>
      <family val="2"/>
    </font>
    <font>
      <b/>
      <i/>
      <sz val="10"/>
      <color rgb="FF000000"/>
      <name val="Calibri"/>
      <family val="2"/>
      <scheme val="minor"/>
    </font>
    <font>
      <i/>
      <sz val="10"/>
      <color theme="0" tint="-0.249977111117893"/>
      <name val="Calibri"/>
      <family val="2"/>
      <scheme val="minor"/>
    </font>
    <font>
      <sz val="8"/>
      <color rgb="FF000099"/>
      <name val="Calibri"/>
      <family val="2"/>
      <scheme val="minor"/>
    </font>
    <font>
      <i/>
      <sz val="6"/>
      <color rgb="FF000000"/>
      <name val="Calibri"/>
      <family val="2"/>
      <scheme val="minor"/>
    </font>
    <font>
      <b/>
      <u/>
      <sz val="6"/>
      <color rgb="FF000000"/>
      <name val="Calibri"/>
      <family val="2"/>
      <scheme val="minor"/>
    </font>
    <font>
      <sz val="4"/>
      <color rgb="FF000000"/>
      <name val="Calibri"/>
      <family val="2"/>
      <scheme val="minor"/>
    </font>
    <font>
      <sz val="8"/>
      <color theme="1"/>
      <name val="FDOT Vert Mono"/>
      <family val="2"/>
    </font>
    <font>
      <sz val="10"/>
      <color theme="1"/>
      <name val="Arial"/>
      <family val="2"/>
    </font>
    <font>
      <vertAlign val="superscript"/>
      <sz val="10"/>
      <color theme="1"/>
      <name val="Arial"/>
      <family val="2"/>
    </font>
    <font>
      <sz val="10"/>
      <color rgb="FF000000"/>
      <name val="Arial"/>
      <family val="2"/>
    </font>
    <font>
      <vertAlign val="superscript"/>
      <sz val="10"/>
      <color rgb="FF000000"/>
      <name val="Arial"/>
      <family val="2"/>
    </font>
    <font>
      <b/>
      <sz val="10"/>
      <color rgb="FF000000"/>
      <name val="Arial"/>
      <family val="2"/>
    </font>
    <font>
      <b/>
      <vertAlign val="subscript"/>
      <sz val="10"/>
      <color rgb="FF000000"/>
      <name val="Arial"/>
      <family val="2"/>
    </font>
    <font>
      <b/>
      <sz val="10"/>
      <color theme="1"/>
      <name val="Arial"/>
      <family val="2"/>
    </font>
    <font>
      <b/>
      <vertAlign val="subscript"/>
      <sz val="10"/>
      <color theme="1"/>
      <name val="Arial"/>
      <family val="2"/>
    </font>
    <font>
      <sz val="12"/>
      <color theme="1"/>
      <name val="Arial"/>
      <family val="2"/>
    </font>
    <font>
      <sz val="12"/>
      <color rgb="FFFF0000"/>
      <name val="Arial"/>
      <family val="2"/>
    </font>
    <font>
      <vertAlign val="subscript"/>
      <sz val="10"/>
      <color theme="1"/>
      <name val="Arial"/>
      <family val="2"/>
    </font>
    <font>
      <b/>
      <sz val="12"/>
      <color theme="1"/>
      <name val="Arial"/>
      <family val="2"/>
    </font>
    <font>
      <b/>
      <vertAlign val="subscript"/>
      <sz val="12"/>
      <color theme="1"/>
      <name val="Arial"/>
      <family val="2"/>
    </font>
    <font>
      <strike/>
      <sz val="10"/>
      <color rgb="FFFF0000"/>
      <name val="Arial"/>
      <family val="2"/>
    </font>
    <font>
      <strike/>
      <vertAlign val="superscript"/>
      <sz val="10"/>
      <color rgb="FFFF0000"/>
      <name val="Arial"/>
      <family val="2"/>
    </font>
    <font>
      <sz val="8"/>
      <color theme="1"/>
      <name val="Arial"/>
      <family val="2"/>
    </font>
    <font>
      <b/>
      <sz val="8"/>
      <color theme="1"/>
      <name val="Arial"/>
      <family val="2"/>
    </font>
    <font>
      <vertAlign val="subscript"/>
      <sz val="8"/>
      <color theme="1"/>
      <name val="Arial"/>
      <family val="2"/>
    </font>
    <font>
      <sz val="8"/>
      <color theme="1"/>
      <name val="Calibri"/>
      <family val="2"/>
    </font>
    <font>
      <sz val="8"/>
      <color theme="1"/>
      <name val="Times New Roman"/>
      <family val="1"/>
    </font>
    <font>
      <vertAlign val="subscript"/>
      <sz val="8"/>
      <color theme="1"/>
      <name val="Times New Roman"/>
      <family val="1"/>
    </font>
    <font>
      <b/>
      <vertAlign val="superscript"/>
      <sz val="10"/>
      <color theme="1"/>
      <name val="Arial"/>
      <family val="2"/>
    </font>
    <font>
      <b/>
      <sz val="10"/>
      <color theme="1"/>
      <name val="Arial Narrow"/>
      <family val="2"/>
    </font>
    <font>
      <b/>
      <vertAlign val="subscript"/>
      <sz val="10"/>
      <color theme="1"/>
      <name val="Arial Narrow"/>
      <family val="2"/>
    </font>
    <font>
      <b/>
      <sz val="10"/>
      <color rgb="FFFF0000"/>
      <name val="Arial"/>
      <family val="2"/>
    </font>
    <font>
      <b/>
      <u/>
      <sz val="10"/>
      <color rgb="FFFF0000"/>
      <name val="Arial"/>
      <family val="2"/>
    </font>
    <font>
      <sz val="6"/>
      <color theme="1"/>
      <name val="Arial"/>
      <family val="2"/>
    </font>
    <font>
      <b/>
      <sz val="12"/>
      <color theme="1"/>
      <name val="Calibri"/>
      <family val="2"/>
    </font>
    <font>
      <b/>
      <sz val="10"/>
      <color theme="1"/>
      <name val="Times New Roman"/>
      <family val="1"/>
    </font>
    <font>
      <b/>
      <sz val="14"/>
      <color theme="1"/>
      <name val="Arial"/>
      <family val="2"/>
    </font>
    <font>
      <sz val="10"/>
      <color rgb="FF000000"/>
      <name val="Calibri"/>
      <family val="2"/>
    </font>
    <font>
      <sz val="7"/>
      <color rgb="FF000000"/>
      <name val="Calibri"/>
      <family val="2"/>
      <scheme val="minor"/>
    </font>
    <font>
      <sz val="7"/>
      <color rgb="FF000000"/>
      <name val="Calibri"/>
      <family val="2"/>
    </font>
    <font>
      <b/>
      <sz val="9"/>
      <color rgb="FF000000"/>
      <name val="Calibri"/>
      <family val="2"/>
      <scheme val="minor"/>
    </font>
    <font>
      <b/>
      <sz val="9"/>
      <color theme="1"/>
      <name val="Arial"/>
      <family val="2"/>
    </font>
    <font>
      <sz val="8"/>
      <color theme="1"/>
      <name val="Gentium Basic"/>
    </font>
    <font>
      <sz val="10"/>
      <color theme="1"/>
      <name val="Gentium Basic"/>
    </font>
    <font>
      <b/>
      <u/>
      <sz val="12"/>
      <color theme="1"/>
      <name val="Arial"/>
      <family val="2"/>
    </font>
    <font>
      <b/>
      <sz val="18"/>
      <color theme="1"/>
      <name val="Arial"/>
      <family val="2"/>
    </font>
    <font>
      <sz val="6"/>
      <color theme="1"/>
      <name val="Gentium Basic"/>
    </font>
    <font>
      <b/>
      <sz val="16"/>
      <color theme="1"/>
      <name val="Gentium Basic"/>
    </font>
    <font>
      <b/>
      <u/>
      <sz val="16"/>
      <color theme="1"/>
      <name val="Gentium Basic"/>
    </font>
    <font>
      <b/>
      <sz val="12"/>
      <color theme="1"/>
      <name val="Lucida Console"/>
      <family val="3"/>
    </font>
    <font>
      <sz val="6"/>
      <color theme="1"/>
      <name val="Lucida Console"/>
      <family val="3"/>
    </font>
    <font>
      <sz val="12"/>
      <color theme="1"/>
      <name val="Lucida Console"/>
      <family val="3"/>
    </font>
    <font>
      <u/>
      <sz val="11"/>
      <color theme="10"/>
      <name val="Calibri"/>
      <family val="2"/>
      <scheme val="minor"/>
    </font>
    <font>
      <sz val="8"/>
      <color theme="1"/>
      <name val="Lucida Console"/>
      <family val="3"/>
    </font>
    <font>
      <sz val="10"/>
      <color rgb="FF0000FF"/>
      <name val="Calibri"/>
      <family val="2"/>
      <scheme val="minor"/>
    </font>
    <font>
      <b/>
      <sz val="10"/>
      <color rgb="FF0000FF"/>
      <name val="Calibri"/>
      <family val="2"/>
      <scheme val="minor"/>
    </font>
    <font>
      <b/>
      <sz val="8"/>
      <color theme="1"/>
      <name val="Lucida Console"/>
      <family val="3"/>
    </font>
    <font>
      <b/>
      <sz val="10"/>
      <color theme="1"/>
      <name val="Gentium Basic"/>
    </font>
    <font>
      <sz val="10"/>
      <color theme="1"/>
      <name val="Times New Roman"/>
      <family val="1"/>
    </font>
    <font>
      <sz val="10"/>
      <color theme="1"/>
      <name val="Calibri"/>
      <family val="2"/>
    </font>
    <font>
      <sz val="24"/>
      <color rgb="FFFF0000"/>
      <name val="Calibri"/>
      <family val="2"/>
      <scheme val="minor"/>
    </font>
    <font>
      <u/>
      <sz val="7"/>
      <color theme="10"/>
      <name val="Calibri"/>
      <family val="2"/>
      <scheme val="minor"/>
    </font>
    <font>
      <u/>
      <sz val="11"/>
      <color rgb="FF0000FF"/>
      <name val="Calibri"/>
      <family val="2"/>
      <scheme val="minor"/>
    </font>
    <font>
      <sz val="12"/>
      <color theme="1"/>
      <name val="Times New Roman"/>
      <family val="1"/>
    </font>
    <font>
      <vertAlign val="subscript"/>
      <sz val="12"/>
      <color theme="1"/>
      <name val="Arial"/>
      <family val="2"/>
    </font>
    <font>
      <b/>
      <sz val="12"/>
      <color rgb="FF0000FF"/>
      <name val="Calibri"/>
      <family val="2"/>
      <scheme val="minor"/>
    </font>
    <font>
      <b/>
      <sz val="12"/>
      <color theme="1"/>
      <name val="Calibri"/>
      <family val="2"/>
      <scheme val="minor"/>
    </font>
    <font>
      <sz val="7"/>
      <color rgb="FF0000FF"/>
      <name val="Calibri"/>
      <family val="2"/>
      <scheme val="minor"/>
    </font>
    <font>
      <u/>
      <sz val="24"/>
      <color rgb="FFFF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FFFFCC"/>
        <bgColor rgb="FFEBF1DE"/>
      </patternFill>
    </fill>
    <fill>
      <patternFill patternType="solid">
        <fgColor theme="7" tint="0.79998168889431442"/>
        <bgColor indexed="64"/>
      </patternFill>
    </fill>
    <fill>
      <patternFill patternType="solid">
        <fgColor rgb="FFFFFFE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4.9989318521683403E-2"/>
        <bgColor indexed="64"/>
      </patternFill>
    </fill>
  </fills>
  <borders count="10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theme="0"/>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indexed="64"/>
      </left>
      <right/>
      <top style="medium">
        <color indexed="64"/>
      </top>
      <bottom style="thin">
        <color theme="0"/>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style="thin">
        <color theme="0"/>
      </right>
      <top style="thin">
        <color theme="0"/>
      </top>
      <bottom/>
      <diagonal/>
    </border>
    <border>
      <left style="medium">
        <color indexed="64"/>
      </left>
      <right style="thin">
        <color indexed="64"/>
      </right>
      <top style="thin">
        <color theme="0"/>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style="medium">
        <color indexed="64"/>
      </bottom>
      <diagonal/>
    </border>
    <border>
      <left style="thin">
        <color indexed="64"/>
      </left>
      <right/>
      <top style="thin">
        <color theme="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theme="0"/>
      </top>
      <bottom style="medium">
        <color indexed="64"/>
      </bottom>
      <diagonal/>
    </border>
    <border>
      <left/>
      <right/>
      <top/>
      <bottom style="thin">
        <color theme="0"/>
      </bottom>
      <diagonal/>
    </border>
    <border>
      <left style="thin">
        <color theme="0"/>
      </left>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theme="0"/>
      </top>
      <bottom style="thin">
        <color theme="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0"/>
      </bottom>
      <diagonal/>
    </border>
    <border>
      <left style="thin">
        <color indexed="64"/>
      </left>
      <right style="medium">
        <color indexed="64"/>
      </right>
      <top/>
      <bottom style="thin">
        <color theme="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s>
  <cellStyleXfs count="3">
    <xf numFmtId="0" fontId="0" fillId="0" borderId="0"/>
    <xf numFmtId="0" fontId="68" fillId="0" borderId="0" applyNumberFormat="0" applyFill="0" applyBorder="0" applyAlignment="0" applyProtection="0"/>
    <xf numFmtId="0" fontId="78" fillId="0" borderId="0" applyNumberFormat="0" applyFill="0" applyBorder="0" applyAlignment="0" applyProtection="0"/>
  </cellStyleXfs>
  <cellXfs count="854">
    <xf numFmtId="0" fontId="0" fillId="0" borderId="0" xfId="0"/>
    <xf numFmtId="0" fontId="6" fillId="0" borderId="0" xfId="0" applyFont="1" applyBorder="1" applyAlignment="1" applyProtection="1">
      <alignment vertical="center"/>
      <protection locked="0"/>
    </xf>
    <xf numFmtId="0" fontId="5" fillId="0" borderId="0" xfId="0" applyFont="1" applyBorder="1" applyAlignment="1" applyProtection="1">
      <alignment horizontal="left" vertical="center" indent="1"/>
      <protection locked="0"/>
    </xf>
    <xf numFmtId="0" fontId="4" fillId="0" borderId="0" xfId="0" applyFont="1" applyBorder="1" applyAlignment="1" applyProtection="1">
      <alignment vertical="center"/>
      <protection locked="0"/>
    </xf>
    <xf numFmtId="0" fontId="3" fillId="0" borderId="0" xfId="0" applyFont="1" applyBorder="1" applyAlignment="1">
      <alignment horizontal="left" vertical="center" indent="1"/>
    </xf>
    <xf numFmtId="0" fontId="6" fillId="0" borderId="0" xfId="0" applyFont="1" applyAlignment="1" applyProtection="1">
      <alignment vertical="center"/>
      <protection locked="0"/>
    </xf>
    <xf numFmtId="0" fontId="4" fillId="0" borderId="17" xfId="0" applyFont="1" applyBorder="1" applyAlignment="1">
      <alignment horizontal="center" vertical="center"/>
    </xf>
    <xf numFmtId="0" fontId="6" fillId="0" borderId="0" xfId="0" applyFont="1" applyAlignment="1">
      <alignment vertical="center"/>
    </xf>
    <xf numFmtId="0" fontId="5" fillId="0" borderId="0" xfId="0" applyFont="1" applyFill="1" applyBorder="1" applyAlignment="1" applyProtection="1">
      <alignment vertical="center"/>
    </xf>
    <xf numFmtId="0" fontId="3" fillId="0" borderId="0" xfId="0" applyFont="1" applyBorder="1" applyAlignment="1">
      <alignment vertical="center"/>
    </xf>
    <xf numFmtId="0" fontId="5" fillId="0" borderId="2" xfId="0" applyFont="1" applyFill="1" applyBorder="1" applyAlignment="1" applyProtection="1">
      <alignment horizontal="left" vertical="center" indent="1"/>
    </xf>
    <xf numFmtId="166" fontId="5" fillId="0" borderId="6" xfId="0" applyNumberFormat="1" applyFont="1" applyFill="1" applyBorder="1" applyAlignment="1" applyProtection="1">
      <alignment horizontal="left" vertical="center" indent="1"/>
      <protection locked="0"/>
    </xf>
    <xf numFmtId="166" fontId="5" fillId="0" borderId="7" xfId="0" applyNumberFormat="1" applyFont="1" applyFill="1" applyBorder="1" applyAlignment="1" applyProtection="1">
      <alignment horizontal="left" vertical="center" indent="1"/>
      <protection locked="0"/>
    </xf>
    <xf numFmtId="0" fontId="6" fillId="0" borderId="0" xfId="0" applyFont="1" applyBorder="1" applyAlignment="1" applyProtection="1">
      <alignment horizontal="left" vertical="center" indent="1"/>
      <protection locked="0"/>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6" fillId="0" borderId="0" xfId="0" applyFont="1" applyBorder="1" applyAlignment="1">
      <alignment horizontal="left" vertical="center" indent="1"/>
    </xf>
    <xf numFmtId="0" fontId="4" fillId="0" borderId="0" xfId="0" applyFont="1" applyBorder="1" applyAlignment="1">
      <alignment horizontal="center" vertical="center"/>
    </xf>
    <xf numFmtId="0" fontId="5" fillId="0" borderId="0" xfId="0" applyFont="1" applyFill="1" applyBorder="1" applyAlignment="1" applyProtection="1">
      <alignment horizontal="center" vertical="center"/>
    </xf>
    <xf numFmtId="170" fontId="10" fillId="0" borderId="0" xfId="0" applyNumberFormat="1" applyFont="1" applyBorder="1" applyAlignment="1" applyProtection="1">
      <alignment vertical="center"/>
      <protection locked="0"/>
    </xf>
    <xf numFmtId="170" fontId="10"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pplyProtection="1">
      <alignment horizontal="left" vertical="center"/>
      <protection locked="0"/>
    </xf>
    <xf numFmtId="0" fontId="6" fillId="0" borderId="3" xfId="0" applyFont="1" applyBorder="1" applyAlignment="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14" fillId="0" borderId="0" xfId="0" applyFont="1" applyFill="1" applyAlignment="1" applyProtection="1">
      <alignment vertical="center"/>
    </xf>
    <xf numFmtId="0" fontId="6" fillId="0" borderId="0" xfId="0" applyFont="1" applyBorder="1" applyAlignment="1">
      <alignment vertical="center"/>
    </xf>
    <xf numFmtId="0" fontId="5" fillId="0" borderId="0" xfId="0" applyFont="1" applyFill="1" applyBorder="1" applyAlignment="1" applyProtection="1">
      <alignment horizontal="center" vertical="center" wrapText="1"/>
    </xf>
    <xf numFmtId="0" fontId="6" fillId="0" borderId="1" xfId="0" applyFont="1" applyBorder="1" applyAlignment="1">
      <alignment vertical="center"/>
    </xf>
    <xf numFmtId="0" fontId="6" fillId="0" borderId="0" xfId="0" applyFont="1" applyFill="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0" borderId="0" xfId="0" applyFont="1" applyFill="1" applyAlignment="1">
      <alignment vertical="center"/>
    </xf>
    <xf numFmtId="0" fontId="6" fillId="0" borderId="0" xfId="0" applyFont="1" applyFill="1" applyBorder="1" applyAlignment="1" applyProtection="1">
      <alignment horizontal="left" vertical="center" indent="1"/>
    </xf>
    <xf numFmtId="0" fontId="13" fillId="0" borderId="0" xfId="0" applyFont="1" applyAlignment="1" applyProtection="1">
      <alignment vertical="center"/>
      <protection locked="0"/>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lignment horizontal="left" vertical="center"/>
    </xf>
    <xf numFmtId="0" fontId="6" fillId="0" borderId="9" xfId="0" applyFont="1" applyFill="1" applyBorder="1" applyAlignment="1" applyProtection="1">
      <alignment horizontal="center" vertical="center"/>
    </xf>
    <xf numFmtId="1" fontId="6" fillId="0" borderId="9" xfId="0" applyNumberFormat="1" applyFont="1" applyBorder="1" applyAlignment="1" applyProtection="1">
      <alignment horizontal="center" vertical="center"/>
    </xf>
    <xf numFmtId="2" fontId="13" fillId="0" borderId="0" xfId="0" applyNumberFormat="1" applyFont="1" applyAlignment="1" applyProtection="1">
      <alignment vertical="center"/>
      <protection locked="0"/>
    </xf>
    <xf numFmtId="164" fontId="6" fillId="0" borderId="9" xfId="0" applyNumberFormat="1" applyFont="1" applyBorder="1" applyAlignment="1" applyProtection="1">
      <alignment horizontal="center" vertical="center"/>
    </xf>
    <xf numFmtId="0" fontId="13" fillId="0" borderId="0" xfId="0" applyFont="1" applyBorder="1" applyAlignment="1" applyProtection="1">
      <alignment vertical="center"/>
      <protection locked="0"/>
    </xf>
    <xf numFmtId="0" fontId="6" fillId="0" borderId="10" xfId="0" applyFont="1" applyFill="1" applyBorder="1" applyAlignment="1" applyProtection="1">
      <alignment horizontal="center" vertical="center"/>
    </xf>
    <xf numFmtId="1" fontId="6" fillId="0" borderId="10" xfId="0" applyNumberFormat="1" applyFont="1" applyBorder="1" applyAlignment="1" applyProtection="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17" fillId="0" borderId="0" xfId="0" applyFont="1" applyBorder="1" applyAlignment="1">
      <alignment vertical="top"/>
    </xf>
    <xf numFmtId="0" fontId="6" fillId="0" borderId="0" xfId="0" applyFont="1" applyAlignment="1" applyProtection="1">
      <alignment vertical="center"/>
    </xf>
    <xf numFmtId="0" fontId="6" fillId="0" borderId="0" xfId="0" applyFont="1" applyAlignment="1" applyProtection="1">
      <alignment horizontal="left" vertical="center"/>
    </xf>
    <xf numFmtId="0" fontId="6" fillId="0" borderId="0" xfId="0" applyFont="1" applyBorder="1" applyAlignment="1">
      <alignment horizontal="center" vertical="center"/>
    </xf>
    <xf numFmtId="0" fontId="6" fillId="0" borderId="0" xfId="0" applyFont="1" applyAlignment="1" applyProtection="1">
      <alignment horizontal="center" vertical="center"/>
    </xf>
    <xf numFmtId="2" fontId="2" fillId="0" borderId="9" xfId="0" applyNumberFormat="1" applyFont="1" applyBorder="1" applyAlignment="1" applyProtection="1">
      <alignment horizontal="center" vertical="center"/>
    </xf>
    <xf numFmtId="165" fontId="18" fillId="0" borderId="9" xfId="0" applyNumberFormat="1" applyFont="1" applyBorder="1" applyAlignment="1" applyProtection="1">
      <alignment horizontal="center" vertical="center"/>
      <protection locked="0"/>
    </xf>
    <xf numFmtId="2" fontId="2" fillId="0" borderId="10" xfId="0" applyNumberFormat="1" applyFont="1" applyBorder="1" applyAlignment="1" applyProtection="1">
      <alignment horizontal="center" vertical="center"/>
    </xf>
    <xf numFmtId="165" fontId="18" fillId="0" borderId="10" xfId="0" applyNumberFormat="1" applyFont="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21" fillId="0" borderId="0" xfId="0" applyFont="1" applyBorder="1" applyAlignment="1">
      <alignment horizontal="left" vertical="center"/>
    </xf>
    <xf numFmtId="164" fontId="6" fillId="3" borderId="35" xfId="0" applyNumberFormat="1" applyFont="1" applyFill="1" applyBorder="1" applyAlignment="1" applyProtection="1">
      <alignment horizontal="center" vertical="center"/>
    </xf>
    <xf numFmtId="2" fontId="23" fillId="0" borderId="0" xfId="0" applyNumberFormat="1" applyFont="1" applyBorder="1" applyAlignment="1">
      <alignment horizontal="center" vertical="center"/>
    </xf>
    <xf numFmtId="2" fontId="23" fillId="0" borderId="0" xfId="0" applyNumberFormat="1" applyFont="1" applyBorder="1" applyAlignment="1">
      <alignment horizontal="center" vertical="center" wrapText="1"/>
    </xf>
    <xf numFmtId="0" fontId="23" fillId="0" borderId="0" xfId="0" applyFont="1" applyBorder="1" applyAlignment="1">
      <alignment vertical="center"/>
    </xf>
    <xf numFmtId="0" fontId="31" fillId="0" borderId="0" xfId="0" applyFont="1" applyBorder="1" applyAlignment="1">
      <alignment vertical="center"/>
    </xf>
    <xf numFmtId="0" fontId="23" fillId="0" borderId="0" xfId="0" applyFont="1" applyBorder="1" applyAlignment="1">
      <alignment horizontal="center" vertical="center"/>
    </xf>
    <xf numFmtId="2" fontId="23" fillId="0" borderId="30" xfId="0" applyNumberFormat="1" applyFont="1" applyBorder="1" applyAlignment="1">
      <alignment horizontal="center" vertical="center"/>
    </xf>
    <xf numFmtId="2" fontId="23" fillId="0" borderId="11" xfId="0" applyNumberFormat="1" applyFont="1" applyBorder="1" applyAlignment="1">
      <alignment horizontal="center" vertical="center"/>
    </xf>
    <xf numFmtId="2" fontId="23" fillId="0" borderId="31" xfId="0" applyNumberFormat="1" applyFont="1" applyBorder="1" applyAlignment="1">
      <alignment horizontal="center" vertical="center"/>
    </xf>
    <xf numFmtId="0" fontId="23" fillId="0" borderId="0" xfId="0" applyFont="1" applyBorder="1" applyAlignment="1">
      <alignment vertical="center" wrapText="1"/>
    </xf>
    <xf numFmtId="0" fontId="31" fillId="0" borderId="0" xfId="0" applyFont="1" applyFill="1" applyBorder="1" applyAlignment="1">
      <alignment vertical="center"/>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57" xfId="0" applyFont="1" applyBorder="1" applyAlignment="1">
      <alignment horizontal="center" vertical="center" wrapText="1"/>
    </xf>
    <xf numFmtId="0" fontId="29" fillId="0" borderId="54" xfId="0" applyFont="1" applyFill="1" applyBorder="1" applyAlignment="1">
      <alignment horizontal="center" vertical="center" wrapText="1"/>
    </xf>
    <xf numFmtId="0" fontId="23" fillId="0" borderId="49" xfId="0" applyFont="1" applyBorder="1" applyAlignment="1">
      <alignment vertical="center"/>
    </xf>
    <xf numFmtId="0" fontId="23" fillId="0" borderId="51" xfId="0" applyFont="1" applyBorder="1" applyAlignment="1">
      <alignment vertical="center"/>
    </xf>
    <xf numFmtId="0" fontId="13" fillId="0" borderId="0" xfId="0" applyFont="1" applyBorder="1"/>
    <xf numFmtId="2" fontId="23" fillId="0" borderId="70" xfId="0" applyNumberFormat="1" applyFont="1" applyBorder="1" applyAlignment="1">
      <alignment horizontal="center" vertical="center"/>
    </xf>
    <xf numFmtId="0" fontId="38" fillId="0" borderId="13" xfId="0" applyFont="1" applyBorder="1" applyAlignment="1">
      <alignment horizontal="left" vertical="center" wrapText="1" indent="1"/>
    </xf>
    <xf numFmtId="0" fontId="38" fillId="0" borderId="75" xfId="0" applyFont="1" applyBorder="1" applyAlignment="1">
      <alignment horizontal="center" vertical="center"/>
    </xf>
    <xf numFmtId="0" fontId="38" fillId="0" borderId="76" xfId="0" applyFont="1" applyBorder="1" applyAlignment="1">
      <alignment horizontal="center" vertical="center"/>
    </xf>
    <xf numFmtId="0" fontId="38" fillId="0" borderId="76" xfId="0" applyFont="1" applyBorder="1" applyAlignment="1">
      <alignment horizontal="center" vertical="center" wrapText="1"/>
    </xf>
    <xf numFmtId="0" fontId="38" fillId="0" borderId="77" xfId="0" applyFont="1" applyBorder="1" applyAlignment="1">
      <alignment horizontal="center" vertical="center"/>
    </xf>
    <xf numFmtId="0" fontId="38" fillId="0" borderId="78" xfId="0" applyFont="1" applyBorder="1" applyAlignment="1">
      <alignment horizontal="center" vertical="center"/>
    </xf>
    <xf numFmtId="0" fontId="23" fillId="0" borderId="9" xfId="0" applyFont="1" applyBorder="1" applyAlignment="1">
      <alignment horizontal="center" vertical="center"/>
    </xf>
    <xf numFmtId="2" fontId="23" fillId="0" borderId="9" xfId="0" applyNumberFormat="1" applyFont="1" applyBorder="1" applyAlignment="1">
      <alignment horizontal="center" vertical="center"/>
    </xf>
    <xf numFmtId="0" fontId="23" fillId="0" borderId="56" xfId="0" applyFont="1" applyBorder="1" applyAlignment="1">
      <alignment horizontal="center" vertical="center" wrapText="1"/>
    </xf>
    <xf numFmtId="2" fontId="23" fillId="0" borderId="34" xfId="0" applyNumberFormat="1" applyFont="1" applyBorder="1" applyAlignment="1">
      <alignment horizontal="center" vertical="center"/>
    </xf>
    <xf numFmtId="2" fontId="23" fillId="0" borderId="10" xfId="0" applyNumberFormat="1" applyFont="1" applyBorder="1" applyAlignment="1">
      <alignment horizontal="center" vertical="center"/>
    </xf>
    <xf numFmtId="2" fontId="23" fillId="0" borderId="33" xfId="0" applyNumberFormat="1" applyFont="1" applyBorder="1" applyAlignment="1">
      <alignment horizontal="center" vertical="center"/>
    </xf>
    <xf numFmtId="2" fontId="23" fillId="0" borderId="35" xfId="0" applyNumberFormat="1" applyFont="1" applyBorder="1" applyAlignment="1">
      <alignment horizontal="center" vertical="center"/>
    </xf>
    <xf numFmtId="0" fontId="23" fillId="0" borderId="0" xfId="0" applyFont="1" applyBorder="1" applyAlignment="1">
      <alignment horizontal="left" vertical="center" wrapText="1" indent="1"/>
    </xf>
    <xf numFmtId="0" fontId="23" fillId="0" borderId="0" xfId="0" applyFont="1" applyBorder="1" applyAlignment="1">
      <alignment horizontal="center" vertical="center" wrapText="1"/>
    </xf>
    <xf numFmtId="0" fontId="29" fillId="0" borderId="81" xfId="0" applyFont="1" applyBorder="1" applyAlignment="1">
      <alignment horizontal="center" vertical="center"/>
    </xf>
    <xf numFmtId="0" fontId="23" fillId="0" borderId="0" xfId="0" applyFont="1" applyFill="1" applyBorder="1" applyAlignment="1">
      <alignment horizontal="left" vertical="center" indent="1"/>
    </xf>
    <xf numFmtId="0" fontId="23" fillId="0" borderId="68" xfId="0" applyFont="1" applyFill="1" applyBorder="1" applyAlignment="1">
      <alignment horizontal="left" vertical="center" wrapText="1" indent="1"/>
    </xf>
    <xf numFmtId="0" fontId="31" fillId="0" borderId="60" xfId="0" applyFont="1" applyFill="1" applyBorder="1" applyAlignment="1">
      <alignment vertical="center"/>
    </xf>
    <xf numFmtId="0" fontId="31" fillId="0" borderId="61" xfId="0" applyFont="1" applyBorder="1" applyAlignment="1">
      <alignment vertical="center"/>
    </xf>
    <xf numFmtId="0" fontId="31" fillId="0" borderId="58" xfId="0" applyFont="1" applyBorder="1" applyAlignment="1">
      <alignment vertical="center"/>
    </xf>
    <xf numFmtId="0" fontId="31" fillId="0" borderId="60" xfId="0" applyFont="1" applyBorder="1" applyAlignment="1">
      <alignment vertical="center"/>
    </xf>
    <xf numFmtId="0" fontId="31" fillId="0" borderId="63" xfId="0" applyFont="1" applyBorder="1" applyAlignment="1">
      <alignment vertical="center"/>
    </xf>
    <xf numFmtId="0" fontId="23" fillId="0" borderId="33" xfId="0" applyFont="1" applyBorder="1" applyAlignment="1">
      <alignment horizontal="center" vertical="center"/>
    </xf>
    <xf numFmtId="0" fontId="23" fillId="0" borderId="10" xfId="0" applyFont="1" applyBorder="1" applyAlignment="1">
      <alignment horizontal="center" vertical="center"/>
    </xf>
    <xf numFmtId="0" fontId="31" fillId="0" borderId="82" xfId="0" applyFont="1" applyBorder="1" applyAlignment="1">
      <alignment vertical="center"/>
    </xf>
    <xf numFmtId="0" fontId="29" fillId="0" borderId="0" xfId="0" applyFont="1" applyFill="1" applyBorder="1" applyAlignment="1">
      <alignment horizontal="left" vertical="center"/>
    </xf>
    <xf numFmtId="0" fontId="31" fillId="0" borderId="58" xfId="0" applyFont="1" applyFill="1" applyBorder="1" applyAlignment="1">
      <alignment vertical="center"/>
    </xf>
    <xf numFmtId="0" fontId="29" fillId="0" borderId="68" xfId="0" applyFont="1" applyFill="1" applyBorder="1" applyAlignment="1">
      <alignment horizontal="left" vertical="center"/>
    </xf>
    <xf numFmtId="0" fontId="31" fillId="0" borderId="83" xfId="0" applyFont="1" applyBorder="1" applyAlignment="1">
      <alignment vertical="center"/>
    </xf>
    <xf numFmtId="0" fontId="31" fillId="0" borderId="62" xfId="0" applyFont="1" applyBorder="1" applyAlignment="1">
      <alignment vertical="center"/>
    </xf>
    <xf numFmtId="0" fontId="31" fillId="0" borderId="59" xfId="0" applyFont="1" applyBorder="1" applyAlignment="1">
      <alignment vertical="center"/>
    </xf>
    <xf numFmtId="0" fontId="31" fillId="0" borderId="80" xfId="0" applyFont="1" applyBorder="1" applyAlignment="1">
      <alignment vertical="center"/>
    </xf>
    <xf numFmtId="0" fontId="31" fillId="0" borderId="0" xfId="0" applyFont="1" applyBorder="1" applyAlignment="1">
      <alignment horizontal="left" vertical="center" indent="1"/>
    </xf>
    <xf numFmtId="0" fontId="31" fillId="0" borderId="0" xfId="0" applyFont="1" applyBorder="1" applyAlignment="1">
      <alignment horizontal="left" vertical="center"/>
    </xf>
    <xf numFmtId="0" fontId="31" fillId="0" borderId="63" xfId="0" applyFont="1" applyFill="1" applyBorder="1" applyAlignment="1">
      <alignment vertical="center"/>
    </xf>
    <xf numFmtId="164" fontId="31" fillId="0" borderId="9" xfId="0" applyNumberFormat="1" applyFont="1" applyBorder="1" applyAlignment="1">
      <alignment horizontal="center" vertical="center"/>
    </xf>
    <xf numFmtId="0" fontId="23" fillId="0" borderId="1"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5" xfId="0" applyFont="1" applyBorder="1" applyAlignment="1">
      <alignment horizontal="center" vertical="center" wrapText="1"/>
    </xf>
    <xf numFmtId="2" fontId="23" fillId="0" borderId="9" xfId="0" applyNumberFormat="1" applyFont="1" applyBorder="1" applyAlignment="1">
      <alignment horizontal="center" vertical="center"/>
    </xf>
    <xf numFmtId="2" fontId="23" fillId="0" borderId="33" xfId="0" applyNumberFormat="1" applyFont="1" applyBorder="1" applyAlignment="1">
      <alignment horizontal="center" vertical="center"/>
    </xf>
    <xf numFmtId="0" fontId="31" fillId="0" borderId="68" xfId="0" applyFont="1" applyFill="1" applyBorder="1" applyAlignment="1">
      <alignment vertical="center"/>
    </xf>
    <xf numFmtId="0" fontId="27" fillId="0" borderId="14" xfId="0" applyFont="1" applyBorder="1" applyAlignment="1">
      <alignment horizontal="center" vertical="center" wrapText="1"/>
    </xf>
    <xf numFmtId="2" fontId="25" fillId="0" borderId="17" xfId="0" applyNumberFormat="1" applyFont="1" applyBorder="1" applyAlignment="1">
      <alignment horizontal="center" vertical="center" wrapText="1"/>
    </xf>
    <xf numFmtId="2" fontId="25" fillId="0" borderId="20" xfId="0" applyNumberFormat="1" applyFont="1" applyBorder="1" applyAlignment="1">
      <alignment horizontal="center" vertical="center" wrapText="1"/>
    </xf>
    <xf numFmtId="0" fontId="29" fillId="0" borderId="66" xfId="0" applyFont="1" applyBorder="1" applyAlignment="1">
      <alignment horizontal="center" vertical="center" wrapText="1"/>
    </xf>
    <xf numFmtId="0" fontId="29" fillId="0" borderId="67"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70" xfId="0" applyFont="1" applyBorder="1" applyAlignment="1">
      <alignment horizontal="center" vertical="center" wrapText="1"/>
    </xf>
    <xf numFmtId="0" fontId="23" fillId="0" borderId="9" xfId="0" applyFont="1" applyBorder="1" applyAlignment="1">
      <alignment horizontal="left" vertical="center" indent="1"/>
    </xf>
    <xf numFmtId="0" fontId="23" fillId="0" borderId="10" xfId="0" applyFont="1" applyBorder="1" applyAlignment="1">
      <alignment horizontal="left" vertical="center" indent="1"/>
    </xf>
    <xf numFmtId="2" fontId="23" fillId="2" borderId="10" xfId="0" applyNumberFormat="1" applyFont="1" applyFill="1" applyBorder="1" applyAlignment="1">
      <alignment horizontal="center" vertical="center"/>
    </xf>
    <xf numFmtId="2" fontId="23" fillId="2" borderId="35" xfId="0" applyNumberFormat="1" applyFont="1" applyFill="1" applyBorder="1" applyAlignment="1">
      <alignment horizontal="center" vertical="center"/>
    </xf>
    <xf numFmtId="2" fontId="23" fillId="2" borderId="34" xfId="0" applyNumberFormat="1" applyFont="1" applyFill="1" applyBorder="1" applyAlignment="1">
      <alignment horizontal="center" vertical="center"/>
    </xf>
    <xf numFmtId="0" fontId="31" fillId="4" borderId="0" xfId="0" applyFont="1" applyFill="1" applyBorder="1" applyAlignment="1">
      <alignment vertical="center"/>
    </xf>
    <xf numFmtId="1"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34" fillId="0" borderId="0" xfId="0" applyFont="1" applyBorder="1" applyAlignment="1">
      <alignment horizontal="left" vertical="center" indent="1"/>
    </xf>
    <xf numFmtId="0" fontId="38" fillId="0" borderId="0" xfId="0" applyFont="1" applyFill="1" applyBorder="1" applyAlignment="1">
      <alignment horizontal="center" vertical="center"/>
    </xf>
    <xf numFmtId="0" fontId="31" fillId="0" borderId="0" xfId="0" applyFont="1" applyBorder="1" applyAlignment="1">
      <alignment horizontal="center" vertical="center"/>
    </xf>
    <xf numFmtId="2" fontId="31" fillId="0" borderId="0" xfId="0" applyNumberFormat="1" applyFont="1" applyBorder="1" applyAlignment="1">
      <alignment horizontal="center" vertical="center"/>
    </xf>
    <xf numFmtId="164" fontId="31" fillId="0" borderId="0" xfId="0" applyNumberFormat="1" applyFont="1" applyBorder="1" applyAlignment="1">
      <alignment horizontal="center" vertical="center"/>
    </xf>
    <xf numFmtId="0" fontId="23" fillId="0" borderId="9"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31" fillId="0" borderId="30" xfId="0" applyFont="1" applyBorder="1" applyAlignment="1">
      <alignment horizontal="center" vertical="center"/>
    </xf>
    <xf numFmtId="0" fontId="31" fillId="0" borderId="32"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33"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4" xfId="0" applyFont="1" applyFill="1" applyBorder="1" applyAlignment="1">
      <alignment horizontal="center" vertical="center"/>
    </xf>
    <xf numFmtId="0" fontId="34" fillId="0" borderId="0" xfId="0" applyFont="1" applyBorder="1" applyAlignment="1">
      <alignment vertical="center"/>
    </xf>
    <xf numFmtId="2" fontId="38" fillId="0" borderId="0" xfId="0" applyNumberFormat="1" applyFont="1" applyFill="1" applyBorder="1" applyAlignment="1">
      <alignment horizontal="center" vertical="center"/>
    </xf>
    <xf numFmtId="2" fontId="31" fillId="0" borderId="0" xfId="0" applyNumberFormat="1" applyFont="1" applyFill="1" applyBorder="1" applyAlignment="1">
      <alignment horizontal="center" vertical="center"/>
    </xf>
    <xf numFmtId="165" fontId="38" fillId="0" borderId="0" xfId="0" applyNumberFormat="1" applyFont="1" applyFill="1" applyBorder="1" applyAlignment="1">
      <alignment horizontal="center" vertical="center"/>
    </xf>
    <xf numFmtId="164" fontId="38" fillId="0" borderId="0" xfId="0" applyNumberFormat="1" applyFont="1" applyFill="1" applyBorder="1" applyAlignment="1">
      <alignment horizontal="center" vertical="center"/>
    </xf>
    <xf numFmtId="0" fontId="31" fillId="0" borderId="11"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0" xfId="0" applyFont="1" applyBorder="1" applyAlignment="1">
      <alignment horizontal="left" vertical="center" wrapText="1" indent="1"/>
    </xf>
    <xf numFmtId="0" fontId="38" fillId="0" borderId="16" xfId="0" applyFont="1" applyBorder="1" applyAlignment="1">
      <alignment horizontal="left" vertical="center" wrapText="1" indent="1"/>
    </xf>
    <xf numFmtId="0" fontId="38" fillId="0" borderId="19" xfId="0" applyFont="1" applyBorder="1" applyAlignment="1">
      <alignment horizontal="left" vertical="center" wrapText="1" indent="1"/>
    </xf>
    <xf numFmtId="9" fontId="38" fillId="0" borderId="9" xfId="0" applyNumberFormat="1" applyFont="1" applyBorder="1" applyAlignment="1">
      <alignment horizontal="center" vertical="center"/>
    </xf>
    <xf numFmtId="164" fontId="38" fillId="0" borderId="9" xfId="0" applyNumberFormat="1" applyFont="1" applyBorder="1" applyAlignment="1">
      <alignment horizontal="center" vertical="center"/>
    </xf>
    <xf numFmtId="0" fontId="38" fillId="0" borderId="0" xfId="0" applyFont="1" applyBorder="1" applyAlignment="1">
      <alignment horizontal="center" vertical="center"/>
    </xf>
    <xf numFmtId="9" fontId="38" fillId="0" borderId="0" xfId="0" applyNumberFormat="1" applyFont="1" applyBorder="1" applyAlignment="1">
      <alignment horizontal="center" vertical="center"/>
    </xf>
    <xf numFmtId="164" fontId="38" fillId="0" borderId="0" xfId="0" applyNumberFormat="1" applyFont="1" applyBorder="1" applyAlignment="1">
      <alignment horizontal="center" vertical="center"/>
    </xf>
    <xf numFmtId="1" fontId="38" fillId="0" borderId="9" xfId="0" applyNumberFormat="1" applyFont="1" applyBorder="1" applyAlignment="1">
      <alignment horizontal="center" vertical="center"/>
    </xf>
    <xf numFmtId="0" fontId="9" fillId="0" borderId="0" xfId="0" applyFont="1" applyBorder="1" applyAlignment="1">
      <alignment horizontal="left" vertical="center"/>
    </xf>
    <xf numFmtId="0" fontId="5" fillId="0" borderId="0" xfId="0" applyFont="1" applyFill="1" applyBorder="1" applyAlignment="1" applyProtection="1">
      <alignment horizontal="center" vertical="center" wrapText="1"/>
    </xf>
    <xf numFmtId="0" fontId="6"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4" fillId="0" borderId="32" xfId="0" applyFont="1" applyBorder="1" applyAlignment="1">
      <alignment horizontal="center" vertical="center" wrapText="1"/>
    </xf>
    <xf numFmtId="0" fontId="6" fillId="0" borderId="9" xfId="0" applyFont="1" applyFill="1" applyBorder="1" applyAlignment="1" applyProtection="1">
      <alignment horizontal="center" vertical="center" wrapText="1"/>
    </xf>
    <xf numFmtId="1" fontId="6" fillId="0" borderId="25" xfId="0" applyNumberFormat="1" applyFont="1" applyFill="1" applyBorder="1" applyAlignment="1" applyProtection="1">
      <alignment horizontal="center" vertical="center"/>
    </xf>
    <xf numFmtId="164" fontId="6" fillId="3" borderId="33" xfId="0" applyNumberFormat="1" applyFont="1" applyFill="1" applyBorder="1" applyAlignment="1" applyProtection="1">
      <alignment horizontal="center" vertical="center"/>
    </xf>
    <xf numFmtId="1" fontId="6" fillId="0" borderId="9" xfId="0" applyNumberFormat="1" applyFont="1" applyFill="1" applyBorder="1" applyAlignment="1" applyProtection="1">
      <alignment horizontal="center" vertical="center"/>
    </xf>
    <xf numFmtId="0" fontId="23" fillId="0" borderId="0" xfId="0" applyFont="1" applyBorder="1" applyAlignment="1">
      <alignment horizontal="left" vertical="center" wrapText="1" indent="2"/>
    </xf>
    <xf numFmtId="0" fontId="31" fillId="0" borderId="9" xfId="0" applyFont="1" applyBorder="1" applyAlignment="1">
      <alignment horizontal="center" vertical="center"/>
    </xf>
    <xf numFmtId="0" fontId="31" fillId="0" borderId="0" xfId="0" applyFont="1" applyBorder="1" applyAlignment="1">
      <alignment horizontal="left" vertical="center" wrapText="1" indent="1"/>
    </xf>
    <xf numFmtId="2" fontId="23" fillId="0" borderId="33" xfId="0" applyNumberFormat="1" applyFont="1" applyBorder="1" applyAlignment="1">
      <alignment horizontal="center" vertical="center"/>
    </xf>
    <xf numFmtId="2" fontId="23" fillId="0" borderId="35" xfId="0" applyNumberFormat="1" applyFont="1" applyBorder="1" applyAlignment="1">
      <alignment horizontal="center" vertical="center"/>
    </xf>
    <xf numFmtId="0" fontId="38" fillId="0" borderId="9" xfId="0" applyFont="1" applyBorder="1" applyAlignment="1">
      <alignment horizontal="center" vertical="center"/>
    </xf>
    <xf numFmtId="0" fontId="31" fillId="0" borderId="0" xfId="0" applyFont="1" applyBorder="1" applyAlignment="1">
      <alignment vertical="center" wrapText="1"/>
    </xf>
    <xf numFmtId="0" fontId="38" fillId="0" borderId="77" xfId="0" applyFont="1" applyBorder="1" applyAlignment="1">
      <alignment horizontal="center" vertical="center" wrapText="1"/>
    </xf>
    <xf numFmtId="0" fontId="34" fillId="0" borderId="0" xfId="0" applyFont="1" applyFill="1" applyBorder="1" applyAlignment="1">
      <alignment vertical="center" wrapText="1"/>
    </xf>
    <xf numFmtId="0" fontId="34" fillId="0" borderId="0" xfId="0" applyFont="1" applyFill="1" applyBorder="1" applyAlignment="1">
      <alignment vertical="center"/>
    </xf>
    <xf numFmtId="0" fontId="34" fillId="0" borderId="0" xfId="0" applyFont="1" applyBorder="1" applyAlignment="1">
      <alignment horizontal="left" vertical="center"/>
    </xf>
    <xf numFmtId="0" fontId="49" fillId="0" borderId="0" xfId="0" applyFont="1" applyBorder="1" applyAlignment="1">
      <alignment vertical="center" wrapText="1"/>
    </xf>
    <xf numFmtId="0" fontId="18" fillId="0" borderId="26" xfId="0" applyFont="1" applyBorder="1" applyAlignment="1">
      <alignment horizontal="left" vertical="center" wrapText="1"/>
    </xf>
    <xf numFmtId="0" fontId="18" fillId="0" borderId="42" xfId="0" applyFont="1" applyBorder="1" applyAlignment="1">
      <alignment horizontal="left" vertical="center" wrapText="1"/>
    </xf>
    <xf numFmtId="0" fontId="38" fillId="4" borderId="5" xfId="0" applyFont="1" applyFill="1" applyBorder="1" applyAlignment="1">
      <alignment horizontal="center" vertical="center"/>
    </xf>
    <xf numFmtId="0" fontId="39" fillId="0" borderId="0" xfId="0" applyFont="1" applyFill="1" applyBorder="1" applyAlignment="1">
      <alignment vertical="center" wrapText="1"/>
    </xf>
    <xf numFmtId="0" fontId="38" fillId="4" borderId="0" xfId="0" applyFont="1" applyFill="1" applyBorder="1" applyAlignment="1">
      <alignment horizontal="center" vertical="center" wrapText="1"/>
    </xf>
    <xf numFmtId="0" fontId="38" fillId="4" borderId="0" xfId="0" applyFont="1" applyFill="1" applyBorder="1" applyAlignment="1">
      <alignment horizontal="center" vertical="center"/>
    </xf>
    <xf numFmtId="2" fontId="38" fillId="4" borderId="0" xfId="0" applyNumberFormat="1" applyFont="1" applyFill="1" applyBorder="1" applyAlignment="1">
      <alignment horizontal="center" vertical="center"/>
    </xf>
    <xf numFmtId="0" fontId="23" fillId="4" borderId="0" xfId="0" applyFont="1" applyFill="1" applyBorder="1" applyAlignment="1">
      <alignment vertical="center" wrapText="1"/>
    </xf>
    <xf numFmtId="0" fontId="39" fillId="4" borderId="0" xfId="0" applyFont="1" applyFill="1" applyBorder="1" applyAlignment="1">
      <alignment horizontal="center" vertical="center"/>
    </xf>
    <xf numFmtId="0" fontId="29" fillId="4" borderId="0" xfId="0" applyFont="1" applyFill="1" applyBorder="1" applyAlignment="1">
      <alignment vertical="center"/>
    </xf>
    <xf numFmtId="0" fontId="6" fillId="4" borderId="0" xfId="0" applyFont="1" applyFill="1" applyBorder="1" applyAlignment="1" applyProtection="1">
      <alignment horizontal="center" vertical="center" wrapText="1"/>
    </xf>
    <xf numFmtId="2" fontId="2" fillId="0" borderId="9" xfId="0" applyNumberFormat="1" applyFont="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39" fillId="4" borderId="43" xfId="0" applyFont="1" applyFill="1" applyBorder="1" applyAlignment="1">
      <alignment horizontal="center" vertical="center"/>
    </xf>
    <xf numFmtId="2" fontId="38" fillId="4" borderId="43" xfId="0" applyNumberFormat="1" applyFont="1" applyFill="1" applyBorder="1" applyAlignment="1">
      <alignment horizontal="center" vertical="center"/>
    </xf>
    <xf numFmtId="2" fontId="38" fillId="4" borderId="91" xfId="0" applyNumberFormat="1" applyFont="1" applyFill="1" applyBorder="1" applyAlignment="1">
      <alignment horizontal="center" vertical="center"/>
    </xf>
    <xf numFmtId="0" fontId="39" fillId="4" borderId="3" xfId="0" applyFont="1" applyFill="1" applyBorder="1" applyAlignment="1">
      <alignment horizontal="center" vertical="center"/>
    </xf>
    <xf numFmtId="0" fontId="38" fillId="4" borderId="3" xfId="0" applyFont="1" applyFill="1" applyBorder="1" applyAlignment="1">
      <alignment horizontal="center" vertical="center"/>
    </xf>
    <xf numFmtId="0" fontId="38" fillId="4" borderId="4" xfId="0" applyFont="1" applyFill="1" applyBorder="1" applyAlignment="1">
      <alignment horizontal="center" vertical="center"/>
    </xf>
    <xf numFmtId="0" fontId="38" fillId="4" borderId="6" xfId="0" applyFont="1" applyFill="1" applyBorder="1" applyAlignment="1">
      <alignment vertical="center"/>
    </xf>
    <xf numFmtId="2" fontId="38" fillId="4" borderId="5" xfId="0" applyNumberFormat="1" applyFont="1" applyFill="1" applyBorder="1" applyAlignment="1">
      <alignment horizontal="center" vertical="center"/>
    </xf>
    <xf numFmtId="0" fontId="38" fillId="4" borderId="7" xfId="0" applyFont="1" applyFill="1" applyBorder="1" applyAlignment="1">
      <alignment vertical="center"/>
    </xf>
    <xf numFmtId="0" fontId="39" fillId="4" borderId="1" xfId="0" applyFont="1" applyFill="1" applyBorder="1" applyAlignment="1">
      <alignment horizontal="center" vertical="center"/>
    </xf>
    <xf numFmtId="2" fontId="38" fillId="4" borderId="1" xfId="0" applyNumberFormat="1" applyFont="1" applyFill="1" applyBorder="1" applyAlignment="1">
      <alignment horizontal="center" vertical="center"/>
    </xf>
    <xf numFmtId="2" fontId="38" fillId="4" borderId="8" xfId="0" applyNumberFormat="1" applyFont="1" applyFill="1" applyBorder="1" applyAlignment="1">
      <alignment horizontal="center" vertical="center"/>
    </xf>
    <xf numFmtId="0" fontId="39" fillId="4" borderId="3" xfId="0" applyFont="1" applyFill="1" applyBorder="1" applyAlignment="1">
      <alignment horizontal="center" vertical="center" wrapText="1"/>
    </xf>
    <xf numFmtId="0" fontId="39" fillId="4" borderId="4" xfId="0" applyFont="1" applyFill="1" applyBorder="1" applyAlignment="1">
      <alignment horizontal="center" vertical="center"/>
    </xf>
    <xf numFmtId="0" fontId="39" fillId="4" borderId="2" xfId="0" applyFont="1" applyFill="1" applyBorder="1" applyAlignment="1">
      <alignment horizontal="center" vertical="center"/>
    </xf>
    <xf numFmtId="0" fontId="39" fillId="4" borderId="2" xfId="0" applyFont="1" applyFill="1" applyBorder="1" applyAlignment="1">
      <alignment horizontal="center" vertical="center" wrapText="1"/>
    </xf>
    <xf numFmtId="0" fontId="39" fillId="4" borderId="90" xfId="0" applyFont="1" applyFill="1" applyBorder="1" applyAlignment="1">
      <alignment horizontal="center" vertical="center"/>
    </xf>
    <xf numFmtId="0" fontId="29" fillId="0" borderId="0" xfId="0" applyFont="1" applyFill="1" applyBorder="1" applyAlignment="1">
      <alignment vertical="center"/>
    </xf>
    <xf numFmtId="0" fontId="34" fillId="0" borderId="86" xfId="0" applyFont="1" applyFill="1" applyBorder="1" applyAlignment="1">
      <alignment vertical="center"/>
    </xf>
    <xf numFmtId="0" fontId="31" fillId="0" borderId="32" xfId="0" applyFont="1" applyBorder="1" applyAlignment="1">
      <alignment horizontal="center" vertical="center"/>
    </xf>
    <xf numFmtId="0" fontId="31" fillId="0" borderId="34" xfId="0" applyFont="1" applyBorder="1" applyAlignment="1">
      <alignment horizontal="center" vertical="center"/>
    </xf>
    <xf numFmtId="0" fontId="31" fillId="0" borderId="10" xfId="0" applyFont="1" applyBorder="1" applyAlignment="1">
      <alignment horizontal="center" vertical="center"/>
    </xf>
    <xf numFmtId="2" fontId="31" fillId="0" borderId="10" xfId="0" applyNumberFormat="1" applyFont="1" applyBorder="1" applyAlignment="1">
      <alignment horizontal="center" vertical="center"/>
    </xf>
    <xf numFmtId="164" fontId="31" fillId="0" borderId="10" xfId="0" applyNumberFormat="1" applyFont="1" applyBorder="1" applyAlignment="1">
      <alignment horizontal="center" vertical="center"/>
    </xf>
    <xf numFmtId="0" fontId="25" fillId="0" borderId="16" xfId="0" applyFont="1" applyBorder="1" applyAlignment="1">
      <alignment vertical="center" wrapText="1"/>
    </xf>
    <xf numFmtId="0" fontId="25" fillId="0" borderId="19" xfId="0" applyFont="1" applyBorder="1" applyAlignment="1">
      <alignment vertical="center" wrapText="1"/>
    </xf>
    <xf numFmtId="0" fontId="25" fillId="0" borderId="16" xfId="0" applyFont="1" applyBorder="1" applyAlignment="1">
      <alignment vertical="center"/>
    </xf>
    <xf numFmtId="0" fontId="25" fillId="0" borderId="15" xfId="0" applyFont="1" applyBorder="1" applyAlignment="1">
      <alignment horizontal="left" vertical="center" indent="1"/>
    </xf>
    <xf numFmtId="0" fontId="25" fillId="0" borderId="21" xfId="0" applyFont="1" applyBorder="1" applyAlignment="1">
      <alignment horizontal="left" vertical="center" indent="1"/>
    </xf>
    <xf numFmtId="0" fontId="23" fillId="0" borderId="0" xfId="0" applyFont="1" applyBorder="1" applyAlignment="1">
      <alignment horizontal="left" vertical="top" wrapText="1"/>
    </xf>
    <xf numFmtId="0" fontId="52" fillId="0" borderId="0" xfId="0" applyFont="1" applyBorder="1" applyAlignment="1">
      <alignment vertical="center"/>
    </xf>
    <xf numFmtId="0" fontId="21"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6" fillId="0" borderId="0" xfId="0" applyFont="1" applyFill="1" applyBorder="1" applyAlignment="1">
      <alignment vertical="center"/>
    </xf>
    <xf numFmtId="2" fontId="39" fillId="4" borderId="0" xfId="0" applyNumberFormat="1" applyFont="1" applyFill="1" applyBorder="1" applyAlignment="1">
      <alignment horizontal="center" vertical="center"/>
    </xf>
    <xf numFmtId="2" fontId="39" fillId="4" borderId="0" xfId="0" applyNumberFormat="1" applyFont="1" applyFill="1" applyBorder="1" applyAlignment="1">
      <alignment horizontal="center" vertical="center" wrapText="1"/>
    </xf>
    <xf numFmtId="2" fontId="39" fillId="4" borderId="5" xfId="0" applyNumberFormat="1" applyFont="1" applyFill="1" applyBorder="1" applyAlignment="1">
      <alignment horizontal="center" vertical="center" wrapText="1"/>
    </xf>
    <xf numFmtId="0" fontId="5" fillId="4" borderId="0" xfId="0" applyFont="1" applyFill="1" applyBorder="1" applyAlignment="1" applyProtection="1">
      <alignment vertical="center"/>
    </xf>
    <xf numFmtId="0" fontId="6" fillId="4" borderId="0" xfId="0" applyFont="1" applyFill="1" applyBorder="1" applyAlignment="1" applyProtection="1">
      <alignment horizontal="left" vertical="center"/>
    </xf>
    <xf numFmtId="0" fontId="21" fillId="4" borderId="0" xfId="0" applyFont="1" applyFill="1" applyBorder="1" applyAlignment="1" applyProtection="1">
      <alignment horizontal="left" vertical="center" wrapText="1"/>
    </xf>
    <xf numFmtId="0" fontId="20" fillId="4" borderId="27" xfId="0" applyFont="1" applyFill="1" applyBorder="1" applyAlignment="1" applyProtection="1">
      <alignment horizontal="left" vertical="center" wrapText="1"/>
    </xf>
    <xf numFmtId="0" fontId="20" fillId="4" borderId="28" xfId="0" applyFont="1" applyFill="1" applyBorder="1" applyAlignment="1" applyProtection="1">
      <alignment horizontal="left" vertical="center" wrapText="1"/>
    </xf>
    <xf numFmtId="0" fontId="20" fillId="4" borderId="28" xfId="0" applyFont="1" applyFill="1" applyBorder="1" applyAlignment="1">
      <alignment horizontal="left" vertical="center"/>
    </xf>
    <xf numFmtId="0" fontId="20" fillId="4" borderId="18" xfId="0" applyFont="1" applyFill="1" applyBorder="1" applyAlignment="1" applyProtection="1">
      <alignment horizontal="left" vertical="center" wrapText="1"/>
    </xf>
    <xf numFmtId="0" fontId="21" fillId="4" borderId="22" xfId="0" applyFont="1" applyFill="1" applyBorder="1" applyAlignment="1" applyProtection="1">
      <alignment horizontal="left" vertical="center" wrapText="1"/>
    </xf>
    <xf numFmtId="0" fontId="21" fillId="4" borderId="23" xfId="0" applyFont="1" applyFill="1" applyBorder="1" applyAlignment="1" applyProtection="1">
      <alignment horizontal="left" vertical="center" wrapText="1"/>
    </xf>
    <xf numFmtId="0" fontId="21" fillId="4" borderId="23" xfId="0" applyFont="1" applyFill="1" applyBorder="1" applyAlignment="1">
      <alignment horizontal="left" vertical="center"/>
    </xf>
    <xf numFmtId="0" fontId="21" fillId="4" borderId="22" xfId="0" applyFont="1" applyFill="1" applyBorder="1" applyAlignment="1">
      <alignment horizontal="left" vertical="center"/>
    </xf>
    <xf numFmtId="0" fontId="21" fillId="4" borderId="22" xfId="0" applyFont="1" applyFill="1" applyBorder="1" applyAlignment="1">
      <alignment horizontal="left" vertical="center" wrapText="1"/>
    </xf>
    <xf numFmtId="0" fontId="21" fillId="4" borderId="0" xfId="0" applyFont="1" applyFill="1" applyBorder="1" applyAlignment="1">
      <alignment horizontal="left" vertical="center" wrapText="1"/>
    </xf>
    <xf numFmtId="0" fontId="21" fillId="4" borderId="36" xfId="0" applyFont="1" applyFill="1" applyBorder="1" applyAlignment="1">
      <alignment horizontal="left" vertical="center" wrapText="1"/>
    </xf>
    <xf numFmtId="0" fontId="21" fillId="4" borderId="37" xfId="0" applyFont="1" applyFill="1" applyBorder="1" applyAlignment="1">
      <alignment horizontal="left" vertical="center" wrapText="1"/>
    </xf>
    <xf numFmtId="0" fontId="21" fillId="4" borderId="38" xfId="0" applyFont="1" applyFill="1" applyBorder="1" applyAlignment="1">
      <alignment horizontal="left" vertical="center" wrapText="1"/>
    </xf>
    <xf numFmtId="0" fontId="21" fillId="4" borderId="23" xfId="0" applyFont="1" applyFill="1" applyBorder="1" applyAlignment="1">
      <alignment horizontal="left" vertical="center" wrapText="1"/>
    </xf>
    <xf numFmtId="0" fontId="21" fillId="4"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5" fillId="0" borderId="0" xfId="0" applyFont="1" applyFill="1" applyBorder="1" applyAlignment="1" applyProtection="1">
      <alignment horizontal="left" vertical="center"/>
    </xf>
    <xf numFmtId="0" fontId="9" fillId="0" borderId="0" xfId="0" applyFont="1" applyFill="1" applyAlignment="1">
      <alignment horizontal="left" vertical="center"/>
    </xf>
    <xf numFmtId="0" fontId="6" fillId="0" borderId="0" xfId="0" applyFont="1" applyFill="1" applyAlignment="1" applyProtection="1">
      <alignment horizontal="center" vertical="center"/>
      <protection locked="0"/>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2" fontId="15" fillId="0" borderId="0"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164" fontId="15" fillId="0" borderId="0" xfId="0" applyNumberFormat="1"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2" fontId="5" fillId="0" borderId="0" xfId="0" applyNumberFormat="1" applyFont="1" applyFill="1" applyAlignment="1">
      <alignment vertical="center"/>
    </xf>
    <xf numFmtId="2" fontId="13" fillId="0" borderId="0" xfId="0" applyNumberFormat="1" applyFont="1" applyFill="1" applyBorder="1" applyAlignment="1" applyProtection="1">
      <alignment horizontal="center" vertical="center"/>
      <protection locked="0"/>
    </xf>
    <xf numFmtId="165" fontId="5" fillId="0" borderId="0" xfId="0" applyNumberFormat="1" applyFont="1" applyFill="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20" fillId="4" borderId="29" xfId="0" applyFont="1" applyFill="1" applyBorder="1" applyAlignment="1" applyProtection="1">
      <alignment horizontal="left" vertical="center" wrapText="1"/>
    </xf>
    <xf numFmtId="0" fontId="21" fillId="4" borderId="24" xfId="0" applyFont="1" applyFill="1" applyBorder="1" applyAlignment="1" applyProtection="1">
      <alignment horizontal="left" vertical="center" wrapText="1"/>
    </xf>
    <xf numFmtId="0" fontId="21" fillId="4" borderId="24" xfId="0" applyFont="1" applyFill="1" applyBorder="1" applyAlignment="1">
      <alignment horizontal="left" vertical="center" wrapText="1"/>
    </xf>
    <xf numFmtId="0" fontId="6" fillId="4" borderId="0" xfId="0" applyFont="1" applyFill="1" applyBorder="1" applyAlignment="1" applyProtection="1">
      <alignment horizontal="left" vertical="center" indent="1"/>
      <protection locked="0"/>
    </xf>
    <xf numFmtId="0" fontId="6" fillId="4" borderId="0" xfId="0" applyFont="1" applyFill="1" applyAlignment="1">
      <alignment horizontal="left" vertical="center" indent="1"/>
    </xf>
    <xf numFmtId="0" fontId="21" fillId="4" borderId="37" xfId="0" applyFont="1" applyFill="1" applyBorder="1" applyAlignment="1">
      <alignment horizontal="left" vertical="center"/>
    </xf>
    <xf numFmtId="0" fontId="6" fillId="4" borderId="0" xfId="0" applyFont="1" applyFill="1" applyBorder="1" applyAlignment="1" applyProtection="1">
      <alignment horizontal="center" vertical="center"/>
      <protection locked="0"/>
    </xf>
    <xf numFmtId="0" fontId="6" fillId="4" borderId="22" xfId="0"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indent="1"/>
    </xf>
    <xf numFmtId="0" fontId="3" fillId="0" borderId="0" xfId="0" applyFont="1" applyFill="1" applyBorder="1" applyAlignment="1">
      <alignment vertical="center"/>
    </xf>
    <xf numFmtId="0" fontId="6" fillId="0" borderId="0" xfId="0" applyFont="1" applyBorder="1" applyAlignment="1" applyProtection="1">
      <alignment horizontal="center" vertical="center"/>
    </xf>
    <xf numFmtId="2" fontId="2" fillId="0" borderId="10" xfId="0" applyNumberFormat="1" applyFont="1" applyBorder="1" applyAlignment="1" applyProtection="1">
      <alignment horizontal="center" vertical="center" wrapText="1"/>
    </xf>
    <xf numFmtId="0" fontId="6" fillId="0" borderId="3" xfId="0" applyFont="1" applyBorder="1" applyAlignment="1" applyProtection="1">
      <alignment vertical="center"/>
      <protection locked="0"/>
    </xf>
    <xf numFmtId="0" fontId="56" fillId="0" borderId="32" xfId="0" applyFont="1" applyFill="1" applyBorder="1" applyAlignment="1" applyProtection="1">
      <alignment horizontal="center" vertical="center" wrapText="1"/>
    </xf>
    <xf numFmtId="0" fontId="56" fillId="0" borderId="9" xfId="0" applyFont="1" applyFill="1" applyBorder="1" applyAlignment="1" applyProtection="1">
      <alignment horizontal="center" vertical="center" wrapText="1"/>
    </xf>
    <xf numFmtId="0" fontId="56" fillId="0" borderId="9" xfId="0" applyFont="1" applyBorder="1" applyAlignment="1">
      <alignment horizontal="left" vertical="center" indent="1"/>
    </xf>
    <xf numFmtId="0" fontId="56" fillId="0" borderId="25" xfId="0" applyFont="1" applyBorder="1" applyAlignment="1">
      <alignment horizontal="left" vertical="center" indent="1"/>
    </xf>
    <xf numFmtId="0" fontId="56" fillId="0" borderId="26" xfId="0" applyFont="1" applyBorder="1" applyAlignment="1">
      <alignment horizontal="left" vertical="center"/>
    </xf>
    <xf numFmtId="0" fontId="56" fillId="0" borderId="33" xfId="0" applyFont="1" applyFill="1" applyBorder="1" applyAlignment="1" applyProtection="1">
      <alignment horizontal="center" vertical="center"/>
    </xf>
    <xf numFmtId="0" fontId="23" fillId="4" borderId="49" xfId="0" applyFont="1" applyFill="1" applyBorder="1" applyAlignment="1">
      <alignment vertical="center"/>
    </xf>
    <xf numFmtId="0" fontId="23" fillId="4" borderId="51" xfId="0" applyFont="1" applyFill="1" applyBorder="1" applyAlignment="1">
      <alignment vertical="center"/>
    </xf>
    <xf numFmtId="0" fontId="23" fillId="4" borderId="9" xfId="0" applyFont="1" applyFill="1" applyBorder="1" applyAlignment="1">
      <alignment horizontal="left" vertical="center" indent="1"/>
    </xf>
    <xf numFmtId="0" fontId="23" fillId="4" borderId="10" xfId="0" applyFont="1" applyFill="1" applyBorder="1" applyAlignment="1">
      <alignment horizontal="left" vertical="center" indent="1"/>
    </xf>
    <xf numFmtId="0" fontId="38" fillId="4" borderId="13" xfId="0" applyFont="1" applyFill="1" applyBorder="1" applyAlignment="1">
      <alignment horizontal="left" vertical="center" wrapText="1" indent="1"/>
    </xf>
    <xf numFmtId="0" fontId="38" fillId="4" borderId="16" xfId="0" applyFont="1" applyFill="1" applyBorder="1" applyAlignment="1">
      <alignment horizontal="left" vertical="center" wrapText="1" indent="1"/>
    </xf>
    <xf numFmtId="0" fontId="38" fillId="4" borderId="19" xfId="0" applyFont="1" applyFill="1" applyBorder="1" applyAlignment="1">
      <alignment horizontal="left" vertical="center" wrapText="1" indent="1"/>
    </xf>
    <xf numFmtId="2" fontId="23" fillId="2" borderId="9" xfId="0" applyNumberFormat="1" applyFont="1" applyFill="1" applyBorder="1" applyAlignment="1">
      <alignment horizontal="center" vertical="center"/>
    </xf>
    <xf numFmtId="2" fontId="23" fillId="2" borderId="33" xfId="0" applyNumberFormat="1" applyFont="1" applyFill="1" applyBorder="1" applyAlignment="1">
      <alignment horizontal="center" vertical="center"/>
    </xf>
    <xf numFmtId="0" fontId="23" fillId="4" borderId="36" xfId="0" applyFont="1" applyFill="1" applyBorder="1" applyAlignment="1">
      <alignment horizontal="left" vertical="center" indent="1"/>
    </xf>
    <xf numFmtId="0" fontId="9" fillId="4" borderId="7"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4" fillId="4" borderId="0" xfId="0" applyFont="1" applyFill="1" applyBorder="1" applyAlignment="1" applyProtection="1">
      <alignment horizontal="left" vertical="center" indent="1"/>
    </xf>
    <xf numFmtId="0" fontId="6" fillId="4" borderId="0" xfId="0" applyFont="1" applyFill="1" applyBorder="1" applyAlignment="1" applyProtection="1">
      <alignment horizontal="left" vertical="center" indent="1"/>
    </xf>
    <xf numFmtId="0" fontId="6" fillId="4" borderId="1"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3" xfId="0" applyFont="1" applyFill="1" applyBorder="1" applyAlignment="1" applyProtection="1">
      <alignment horizontal="left" vertical="center" indent="1"/>
    </xf>
    <xf numFmtId="0" fontId="4" fillId="4" borderId="3"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9" fillId="4" borderId="2" xfId="0" applyFont="1" applyFill="1" applyBorder="1" applyAlignment="1">
      <alignment vertical="center"/>
    </xf>
    <xf numFmtId="0" fontId="9" fillId="4" borderId="3" xfId="0" applyFont="1" applyFill="1" applyBorder="1" applyAlignment="1">
      <alignment horizontal="left" vertical="center"/>
    </xf>
    <xf numFmtId="0" fontId="9" fillId="4" borderId="3" xfId="0" applyFont="1" applyFill="1" applyBorder="1" applyAlignment="1" applyProtection="1">
      <alignment horizontal="left" vertical="center" wrapText="1"/>
    </xf>
    <xf numFmtId="0" fontId="9" fillId="4" borderId="3" xfId="0" applyFont="1" applyFill="1" applyBorder="1" applyAlignment="1" applyProtection="1">
      <alignment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vertical="center" wrapText="1"/>
    </xf>
    <xf numFmtId="0" fontId="9" fillId="4" borderId="4" xfId="0" applyFont="1" applyFill="1" applyBorder="1" applyAlignment="1" applyProtection="1">
      <alignment horizontal="left" vertical="center" wrapText="1"/>
    </xf>
    <xf numFmtId="0" fontId="20" fillId="4" borderId="39" xfId="0" applyFont="1" applyFill="1" applyBorder="1" applyAlignment="1">
      <alignment horizontal="left" vertical="center"/>
    </xf>
    <xf numFmtId="0" fontId="20" fillId="4" borderId="40" xfId="0" applyFont="1" applyFill="1" applyBorder="1" applyAlignment="1" applyProtection="1">
      <alignment horizontal="left" vertical="center" wrapText="1"/>
    </xf>
    <xf numFmtId="0" fontId="21" fillId="4" borderId="65" xfId="0" applyFont="1" applyFill="1" applyBorder="1" applyAlignment="1" applyProtection="1">
      <alignment horizontal="left" vertical="center" wrapText="1"/>
    </xf>
    <xf numFmtId="0" fontId="21" fillId="4" borderId="70" xfId="0" applyFont="1" applyFill="1" applyBorder="1" applyAlignment="1" applyProtection="1">
      <alignment horizontal="left" vertical="center"/>
    </xf>
    <xf numFmtId="0" fontId="21" fillId="4" borderId="79"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xf>
    <xf numFmtId="0" fontId="6" fillId="4" borderId="6" xfId="0" applyFont="1" applyFill="1" applyBorder="1" applyAlignment="1">
      <alignment vertical="center"/>
    </xf>
    <xf numFmtId="0" fontId="6" fillId="4" borderId="6" xfId="0" applyFont="1" applyFill="1" applyBorder="1" applyAlignment="1" applyProtection="1">
      <alignment vertical="center"/>
      <protection locked="0"/>
    </xf>
    <xf numFmtId="0" fontId="21" fillId="4" borderId="5" xfId="0" applyFont="1" applyFill="1" applyBorder="1" applyAlignment="1" applyProtection="1">
      <alignment horizontal="left" vertical="center" wrapText="1"/>
    </xf>
    <xf numFmtId="0" fontId="6" fillId="4" borderId="7" xfId="0" applyFont="1" applyFill="1" applyBorder="1" applyAlignment="1" applyProtection="1">
      <alignment vertical="center"/>
      <protection locked="0"/>
    </xf>
    <xf numFmtId="0" fontId="6" fillId="4" borderId="1" xfId="0" applyFont="1" applyFill="1" applyBorder="1" applyAlignment="1" applyProtection="1">
      <alignment horizontal="center" vertical="center"/>
      <protection locked="0"/>
    </xf>
    <xf numFmtId="0" fontId="21" fillId="4" borderId="93" xfId="0" applyFont="1" applyFill="1" applyBorder="1" applyAlignment="1" applyProtection="1">
      <alignment horizontal="left" vertical="center" wrapText="1"/>
    </xf>
    <xf numFmtId="0" fontId="21" fillId="4" borderId="1" xfId="0" applyFont="1" applyFill="1" applyBorder="1" applyAlignment="1" applyProtection="1">
      <alignment horizontal="left" vertical="center" wrapText="1"/>
    </xf>
    <xf numFmtId="0" fontId="21" fillId="4" borderId="8" xfId="0" applyFont="1" applyFill="1" applyBorder="1" applyAlignment="1" applyProtection="1">
      <alignment horizontal="left" vertical="center" wrapText="1"/>
    </xf>
    <xf numFmtId="0" fontId="21" fillId="4" borderId="92" xfId="0" applyFont="1" applyFill="1" applyBorder="1" applyAlignment="1" applyProtection="1">
      <alignment horizontal="left" vertical="center" wrapText="1"/>
    </xf>
    <xf numFmtId="0" fontId="8" fillId="0" borderId="0" xfId="0" applyFont="1" applyBorder="1" applyAlignment="1" applyProtection="1">
      <alignment horizontal="left" vertical="center" indent="1"/>
      <protection locked="0"/>
    </xf>
    <xf numFmtId="0" fontId="8" fillId="0" borderId="0" xfId="0" applyFont="1" applyFill="1" applyBorder="1" applyAlignment="1" applyProtection="1">
      <alignment horizontal="left" vertical="center" indent="1"/>
      <protection locked="0"/>
    </xf>
    <xf numFmtId="0" fontId="21" fillId="4" borderId="93" xfId="0" applyFont="1" applyFill="1" applyBorder="1" applyAlignment="1">
      <alignment horizontal="left" vertical="center" wrapText="1"/>
    </xf>
    <xf numFmtId="0" fontId="20" fillId="4" borderId="9" xfId="0" applyFont="1" applyFill="1" applyBorder="1" applyAlignment="1" applyProtection="1">
      <alignment horizontal="left" vertical="center" wrapText="1"/>
    </xf>
    <xf numFmtId="0" fontId="23" fillId="0" borderId="0" xfId="0" applyFont="1" applyBorder="1" applyAlignment="1">
      <alignment horizontal="left" vertical="center" indent="2"/>
    </xf>
    <xf numFmtId="0" fontId="47" fillId="4" borderId="0" xfId="0" applyFont="1" applyFill="1" applyBorder="1" applyAlignment="1">
      <alignment vertical="center"/>
    </xf>
    <xf numFmtId="0" fontId="32" fillId="4" borderId="0" xfId="0" applyFont="1" applyFill="1" applyBorder="1" applyAlignment="1">
      <alignment vertical="center"/>
    </xf>
    <xf numFmtId="0" fontId="36" fillId="4" borderId="32" xfId="0" applyFont="1" applyFill="1" applyBorder="1" applyAlignment="1">
      <alignment horizontal="center" vertical="center" wrapText="1"/>
    </xf>
    <xf numFmtId="0" fontId="36" fillId="4" borderId="9" xfId="0" applyFont="1" applyFill="1" applyBorder="1" applyAlignment="1">
      <alignment horizontal="center" vertical="center" wrapText="1"/>
    </xf>
    <xf numFmtId="0" fontId="36" fillId="4" borderId="33" xfId="0" applyFont="1" applyFill="1" applyBorder="1" applyAlignment="1">
      <alignment horizontal="center" vertical="center" wrapText="1"/>
    </xf>
    <xf numFmtId="0" fontId="36" fillId="4" borderId="9" xfId="0" applyFont="1" applyFill="1" applyBorder="1" applyAlignment="1">
      <alignment horizontal="center" vertical="center"/>
    </xf>
    <xf numFmtId="2" fontId="36" fillId="4" borderId="9" xfId="0" applyNumberFormat="1" applyFont="1" applyFill="1" applyBorder="1" applyAlignment="1">
      <alignment horizontal="center" vertical="center"/>
    </xf>
    <xf numFmtId="2" fontId="36" fillId="4" borderId="33" xfId="0" applyNumberFormat="1" applyFont="1" applyFill="1" applyBorder="1" applyAlignment="1">
      <alignment horizontal="center" vertical="center" wrapText="1"/>
    </xf>
    <xf numFmtId="0" fontId="36" fillId="4" borderId="10" xfId="0" applyFont="1" applyFill="1" applyBorder="1" applyAlignment="1">
      <alignment horizontal="center" vertical="center"/>
    </xf>
    <xf numFmtId="2" fontId="36" fillId="4" borderId="10" xfId="0" applyNumberFormat="1" applyFont="1" applyFill="1" applyBorder="1" applyAlignment="1">
      <alignment horizontal="center" vertical="center"/>
    </xf>
    <xf numFmtId="2" fontId="36" fillId="4" borderId="35" xfId="0" applyNumberFormat="1"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31" fillId="0" borderId="5" xfId="0" applyFont="1" applyBorder="1" applyAlignment="1">
      <alignment horizontal="center" vertical="center"/>
    </xf>
    <xf numFmtId="0" fontId="31" fillId="0" borderId="7" xfId="0" applyFont="1" applyBorder="1" applyAlignment="1">
      <alignment horizontal="center" vertical="center"/>
    </xf>
    <xf numFmtId="0" fontId="31" fillId="0" borderId="1" xfId="0" applyFont="1" applyBorder="1" applyAlignment="1">
      <alignment horizontal="center" vertical="center"/>
    </xf>
    <xf numFmtId="0" fontId="31" fillId="0" borderId="8" xfId="0" applyFont="1" applyBorder="1" applyAlignment="1">
      <alignment horizontal="center" vertical="center"/>
    </xf>
    <xf numFmtId="0" fontId="31" fillId="0" borderId="2" xfId="0" applyFont="1" applyBorder="1" applyAlignment="1">
      <alignment vertical="center"/>
    </xf>
    <xf numFmtId="0" fontId="31" fillId="0" borderId="3" xfId="0" applyFont="1" applyBorder="1" applyAlignment="1">
      <alignment vertical="center"/>
    </xf>
    <xf numFmtId="0" fontId="31" fillId="0" borderId="4" xfId="0" applyFont="1" applyBorder="1" applyAlignment="1">
      <alignment vertical="center"/>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6" xfId="0" applyFont="1" applyBorder="1" applyAlignment="1">
      <alignment vertical="center"/>
    </xf>
    <xf numFmtId="0" fontId="31" fillId="0" borderId="5" xfId="0" applyFont="1" applyBorder="1" applyAlignment="1">
      <alignment vertical="center"/>
    </xf>
    <xf numFmtId="0" fontId="31" fillId="0" borderId="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7" xfId="0" applyFont="1" applyBorder="1" applyAlignment="1">
      <alignment vertical="center"/>
    </xf>
    <xf numFmtId="0" fontId="31" fillId="0" borderId="1" xfId="0" applyFont="1" applyBorder="1" applyAlignment="1">
      <alignment vertical="center"/>
    </xf>
    <xf numFmtId="0" fontId="31" fillId="0" borderId="8" xfId="0" applyFont="1" applyBorder="1" applyAlignment="1">
      <alignment vertical="center"/>
    </xf>
    <xf numFmtId="0" fontId="38" fillId="0" borderId="2" xfId="0" applyFont="1" applyFill="1" applyBorder="1" applyAlignment="1">
      <alignment horizontal="center" vertical="center" wrapText="1"/>
    </xf>
    <xf numFmtId="0" fontId="59" fillId="0" borderId="0" xfId="0" applyFont="1" applyFill="1" applyBorder="1" applyAlignment="1">
      <alignment horizontal="center" vertical="center"/>
    </xf>
    <xf numFmtId="164" fontId="59" fillId="0" borderId="0" xfId="0" applyNumberFormat="1" applyFont="1" applyFill="1" applyBorder="1" applyAlignment="1">
      <alignment horizontal="center" vertical="center"/>
    </xf>
    <xf numFmtId="2" fontId="59" fillId="0" borderId="0" xfId="0" applyNumberFormat="1" applyFont="1" applyFill="1" applyBorder="1" applyAlignment="1">
      <alignment horizontal="center" vertical="center"/>
    </xf>
    <xf numFmtId="0" fontId="59" fillId="0" borderId="0" xfId="0" applyFont="1" applyFill="1" applyBorder="1" applyAlignment="1">
      <alignment horizontal="center" vertical="center" wrapText="1"/>
    </xf>
    <xf numFmtId="165" fontId="38" fillId="0" borderId="0" xfId="0" applyNumberFormat="1" applyFont="1" applyFill="1" applyBorder="1" applyAlignment="1">
      <alignment horizontal="center" vertical="center" wrapText="1"/>
    </xf>
    <xf numFmtId="164" fontId="38" fillId="0" borderId="5" xfId="0" applyNumberFormat="1" applyFont="1" applyFill="1" applyBorder="1" applyAlignment="1">
      <alignment horizontal="center" vertical="center"/>
    </xf>
    <xf numFmtId="164" fontId="38" fillId="0" borderId="1" xfId="0" applyNumberFormat="1" applyFont="1" applyFill="1" applyBorder="1" applyAlignment="1">
      <alignment horizontal="center" vertical="center"/>
    </xf>
    <xf numFmtId="164" fontId="38" fillId="0" borderId="8" xfId="0" applyNumberFormat="1" applyFont="1" applyFill="1" applyBorder="1" applyAlignment="1">
      <alignment horizontal="center" vertical="center"/>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65" fontId="38" fillId="0" borderId="1" xfId="0" applyNumberFormat="1" applyFont="1" applyFill="1" applyBorder="1" applyAlignment="1">
      <alignment horizontal="center" vertical="center"/>
    </xf>
    <xf numFmtId="0" fontId="38" fillId="0" borderId="24" xfId="0" applyFont="1" applyFill="1" applyBorder="1" applyAlignment="1">
      <alignment horizontal="center" vertical="center"/>
    </xf>
    <xf numFmtId="164" fontId="38" fillId="0" borderId="24" xfId="0" applyNumberFormat="1" applyFont="1" applyFill="1" applyBorder="1" applyAlignment="1">
      <alignment horizontal="center" vertical="center"/>
    </xf>
    <xf numFmtId="165" fontId="38" fillId="0" borderId="24" xfId="0" applyNumberFormat="1" applyFont="1" applyFill="1" applyBorder="1" applyAlignment="1">
      <alignment horizontal="center" vertical="center"/>
    </xf>
    <xf numFmtId="0" fontId="38" fillId="5" borderId="23" xfId="0" applyFont="1" applyFill="1" applyBorder="1" applyAlignment="1">
      <alignment horizontal="center" vertical="center"/>
    </xf>
    <xf numFmtId="164" fontId="38" fillId="5" borderId="23" xfId="0" applyNumberFormat="1" applyFont="1" applyFill="1" applyBorder="1" applyAlignment="1">
      <alignment horizontal="center" vertical="center"/>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94" xfId="0" applyFont="1" applyFill="1" applyBorder="1" applyAlignment="1">
      <alignment horizontal="center" vertical="center"/>
    </xf>
    <xf numFmtId="0" fontId="29" fillId="5" borderId="95" xfId="0" applyFont="1" applyFill="1" applyBorder="1" applyAlignment="1">
      <alignment horizontal="center" vertical="center"/>
    </xf>
    <xf numFmtId="0" fontId="29" fillId="0" borderId="4" xfId="0" applyFont="1" applyFill="1" applyBorder="1" applyAlignment="1">
      <alignment horizontal="center" vertical="center"/>
    </xf>
    <xf numFmtId="0" fontId="38" fillId="0" borderId="5" xfId="0" applyFont="1" applyFill="1" applyBorder="1" applyAlignment="1">
      <alignment horizontal="center" vertical="center"/>
    </xf>
    <xf numFmtId="165" fontId="38" fillId="0" borderId="96" xfId="0" applyNumberFormat="1" applyFont="1" applyFill="1" applyBorder="1" applyAlignment="1">
      <alignment horizontal="center" vertical="center"/>
    </xf>
    <xf numFmtId="164" fontId="38" fillId="5" borderId="97" xfId="0" applyNumberFormat="1" applyFont="1" applyFill="1" applyBorder="1" applyAlignment="1">
      <alignment horizontal="center" vertical="center"/>
    </xf>
    <xf numFmtId="164" fontId="38" fillId="0" borderId="96" xfId="0" applyNumberFormat="1" applyFont="1" applyFill="1" applyBorder="1" applyAlignment="1">
      <alignment horizontal="center" vertical="center"/>
    </xf>
    <xf numFmtId="0" fontId="34" fillId="6" borderId="0" xfId="0" applyFont="1" applyFill="1" applyBorder="1" applyAlignment="1">
      <alignment vertical="center"/>
    </xf>
    <xf numFmtId="0" fontId="31" fillId="6" borderId="0" xfId="0" applyFont="1" applyFill="1" applyBorder="1" applyAlignment="1">
      <alignment vertical="center"/>
    </xf>
    <xf numFmtId="0" fontId="34" fillId="7" borderId="0" xfId="0" applyFont="1" applyFill="1" applyBorder="1" applyAlignment="1">
      <alignment vertical="center"/>
    </xf>
    <xf numFmtId="0" fontId="31" fillId="7" borderId="0" xfId="0" applyFont="1" applyFill="1" applyBorder="1" applyAlignment="1">
      <alignment vertical="center"/>
    </xf>
    <xf numFmtId="0" fontId="34" fillId="8" borderId="0" xfId="0" applyFont="1" applyFill="1" applyBorder="1" applyAlignment="1">
      <alignment vertical="center"/>
    </xf>
    <xf numFmtId="0" fontId="31" fillId="8" borderId="0" xfId="0" applyFont="1" applyFill="1" applyBorder="1" applyAlignment="1">
      <alignment vertical="center"/>
    </xf>
    <xf numFmtId="2" fontId="31" fillId="0" borderId="6" xfId="0" applyNumberFormat="1" applyFont="1" applyFill="1" applyBorder="1" applyAlignment="1">
      <alignment horizontal="center" vertical="center"/>
    </xf>
    <xf numFmtId="2" fontId="31" fillId="0" borderId="5" xfId="0" applyNumberFormat="1" applyFont="1" applyFill="1" applyBorder="1" applyAlignment="1">
      <alignment horizontal="center" vertical="center"/>
    </xf>
    <xf numFmtId="2" fontId="31" fillId="0" borderId="7" xfId="0" applyNumberFormat="1" applyFont="1" applyFill="1" applyBorder="1" applyAlignment="1">
      <alignment horizontal="center" vertical="center"/>
    </xf>
    <xf numFmtId="2" fontId="31" fillId="0" borderId="1" xfId="0" applyNumberFormat="1" applyFont="1" applyFill="1" applyBorder="1" applyAlignment="1">
      <alignment horizontal="center" vertical="center"/>
    </xf>
    <xf numFmtId="2" fontId="31" fillId="0" borderId="8" xfId="0" applyNumberFormat="1" applyFont="1" applyFill="1" applyBorder="1" applyAlignment="1">
      <alignment horizontal="center" vertical="center"/>
    </xf>
    <xf numFmtId="0" fontId="31" fillId="0" borderId="23" xfId="0" applyFont="1" applyBorder="1" applyAlignment="1">
      <alignment horizontal="center" vertical="center"/>
    </xf>
    <xf numFmtId="0" fontId="31" fillId="0" borderId="24" xfId="0" applyFont="1" applyBorder="1" applyAlignment="1">
      <alignment horizontal="center" vertical="center"/>
    </xf>
    <xf numFmtId="2" fontId="31" fillId="0" borderId="23" xfId="0" applyNumberFormat="1" applyFont="1" applyFill="1" applyBorder="1" applyAlignment="1">
      <alignment horizontal="center" vertical="center"/>
    </xf>
    <xf numFmtId="2" fontId="31" fillId="0" borderId="24" xfId="0" applyNumberFormat="1" applyFont="1" applyFill="1" applyBorder="1" applyAlignment="1">
      <alignment horizontal="center" vertical="center"/>
    </xf>
    <xf numFmtId="2" fontId="31" fillId="0" borderId="97" xfId="0" applyNumberFormat="1" applyFont="1" applyFill="1" applyBorder="1" applyAlignment="1">
      <alignment horizontal="center" vertical="center"/>
    </xf>
    <xf numFmtId="2" fontId="31" fillId="0" borderId="96" xfId="0" applyNumberFormat="1" applyFont="1" applyFill="1" applyBorder="1" applyAlignment="1">
      <alignment horizontal="center" vertical="center"/>
    </xf>
    <xf numFmtId="164" fontId="31" fillId="0" borderId="0" xfId="0" applyNumberFormat="1" applyFont="1" applyFill="1" applyBorder="1" applyAlignment="1">
      <alignment horizontal="center" vertical="center"/>
    </xf>
    <xf numFmtId="0" fontId="34" fillId="0" borderId="0" xfId="0" applyFont="1" applyBorder="1" applyAlignment="1">
      <alignment horizontal="center" vertical="center"/>
    </xf>
    <xf numFmtId="0" fontId="31" fillId="0" borderId="35" xfId="0" applyFont="1" applyBorder="1" applyAlignment="1">
      <alignment vertical="center"/>
    </xf>
    <xf numFmtId="0" fontId="31" fillId="0" borderId="79" xfId="0" applyFont="1" applyBorder="1" applyAlignment="1">
      <alignment horizontal="center" vertical="center"/>
    </xf>
    <xf numFmtId="0" fontId="31" fillId="0" borderId="36" xfId="0" applyFont="1" applyBorder="1" applyAlignment="1">
      <alignment horizontal="center" vertical="center"/>
    </xf>
    <xf numFmtId="164" fontId="31" fillId="0" borderId="36" xfId="0" applyNumberFormat="1" applyFont="1" applyBorder="1" applyAlignment="1">
      <alignment horizontal="center" vertical="center"/>
    </xf>
    <xf numFmtId="2" fontId="31" fillId="0" borderId="36" xfId="0" applyNumberFormat="1" applyFont="1" applyBorder="1" applyAlignment="1">
      <alignment horizontal="center" vertical="center"/>
    </xf>
    <xf numFmtId="2" fontId="31" fillId="0" borderId="9" xfId="0" applyNumberFormat="1" applyFont="1" applyBorder="1" applyAlignment="1">
      <alignment horizontal="center" vertical="center"/>
    </xf>
    <xf numFmtId="0" fontId="34" fillId="0" borderId="30" xfId="0" applyFont="1" applyBorder="1" applyAlignment="1">
      <alignment horizontal="center" vertical="center"/>
    </xf>
    <xf numFmtId="0" fontId="34" fillId="0" borderId="11" xfId="0" applyFont="1" applyBorder="1" applyAlignment="1">
      <alignment horizontal="center" vertical="center"/>
    </xf>
    <xf numFmtId="0" fontId="34" fillId="0" borderId="31" xfId="0" applyFont="1" applyBorder="1" applyAlignment="1">
      <alignment horizontal="center" vertical="center"/>
    </xf>
    <xf numFmtId="0" fontId="38" fillId="0" borderId="34" xfId="0" applyFont="1" applyBorder="1" applyAlignment="1">
      <alignment horizontal="center" vertical="center"/>
    </xf>
    <xf numFmtId="0" fontId="38" fillId="0" borderId="10" xfId="0" applyFont="1" applyBorder="1" applyAlignment="1">
      <alignment horizontal="center" vertical="center"/>
    </xf>
    <xf numFmtId="0" fontId="38" fillId="0" borderId="35" xfId="0" applyFont="1" applyBorder="1" applyAlignment="1">
      <alignment horizontal="center" vertical="center"/>
    </xf>
    <xf numFmtId="164" fontId="34" fillId="0" borderId="10" xfId="0" applyNumberFormat="1" applyFont="1" applyBorder="1" applyAlignment="1">
      <alignment horizontal="center" vertical="center"/>
    </xf>
    <xf numFmtId="164" fontId="34" fillId="0" borderId="9" xfId="0" applyNumberFormat="1" applyFont="1" applyBorder="1" applyAlignment="1">
      <alignment horizontal="center" vertical="center"/>
    </xf>
    <xf numFmtId="164" fontId="31" fillId="0" borderId="1" xfId="0" applyNumberFormat="1" applyFont="1" applyFill="1" applyBorder="1" applyAlignment="1">
      <alignment horizontal="center" vertical="center"/>
    </xf>
    <xf numFmtId="164" fontId="31" fillId="0" borderId="1" xfId="0" applyNumberFormat="1" applyFont="1" applyBorder="1" applyAlignment="1">
      <alignment horizontal="center" vertical="center"/>
    </xf>
    <xf numFmtId="2" fontId="31" fillId="0" borderId="5" xfId="0" applyNumberFormat="1" applyFont="1" applyBorder="1" applyAlignment="1">
      <alignment horizontal="center" vertical="center"/>
    </xf>
    <xf numFmtId="2" fontId="31" fillId="0" borderId="1" xfId="0" applyNumberFormat="1" applyFont="1" applyBorder="1" applyAlignment="1">
      <alignment horizontal="center" vertical="center"/>
    </xf>
    <xf numFmtId="2" fontId="31" fillId="0" borderId="8" xfId="0" applyNumberFormat="1" applyFont="1" applyBorder="1" applyAlignment="1">
      <alignment horizontal="center" vertical="center"/>
    </xf>
    <xf numFmtId="165" fontId="22" fillId="0" borderId="0" xfId="0" applyNumberFormat="1" applyFont="1" applyFill="1" applyBorder="1" applyAlignment="1">
      <alignment horizontal="center" vertical="center"/>
    </xf>
    <xf numFmtId="165" fontId="6" fillId="0" borderId="0" xfId="0" applyNumberFormat="1" applyFont="1" applyFill="1" applyBorder="1" applyAlignment="1" applyProtection="1">
      <alignment vertical="center"/>
      <protection locked="0"/>
    </xf>
    <xf numFmtId="0" fontId="58" fillId="0" borderId="0" xfId="0" applyFont="1" applyFill="1" applyBorder="1" applyAlignment="1">
      <alignment horizontal="center" vertical="center"/>
    </xf>
    <xf numFmtId="0" fontId="58" fillId="0" borderId="0" xfId="0" applyFont="1" applyFill="1" applyBorder="1" applyAlignment="1">
      <alignment horizontal="center" vertical="center" wrapText="1"/>
    </xf>
    <xf numFmtId="1" fontId="59" fillId="0" borderId="0" xfId="0" applyNumberFormat="1" applyFont="1" applyFill="1" applyBorder="1" applyAlignment="1">
      <alignment horizontal="center" vertical="center"/>
    </xf>
    <xf numFmtId="0" fontId="59" fillId="0" borderId="0" xfId="0" applyFont="1" applyFill="1" applyBorder="1" applyAlignment="1">
      <alignment vertical="center"/>
    </xf>
    <xf numFmtId="0" fontId="62" fillId="0" borderId="0" xfId="0" applyFont="1" applyFill="1" applyBorder="1" applyAlignment="1">
      <alignment horizontal="center" vertical="center" wrapText="1"/>
    </xf>
    <xf numFmtId="0" fontId="34" fillId="4" borderId="0" xfId="0" applyFont="1" applyFill="1" applyBorder="1" applyAlignment="1">
      <alignment vertical="center"/>
    </xf>
    <xf numFmtId="164" fontId="38" fillId="9" borderId="0" xfId="0" applyNumberFormat="1" applyFont="1" applyFill="1" applyBorder="1" applyAlignment="1">
      <alignment horizontal="center" vertical="center"/>
    </xf>
    <xf numFmtId="164" fontId="38" fillId="9" borderId="24" xfId="0" applyNumberFormat="1" applyFont="1" applyFill="1" applyBorder="1" applyAlignment="1">
      <alignment horizontal="center" vertical="center"/>
    </xf>
    <xf numFmtId="0" fontId="29" fillId="9" borderId="3" xfId="0" applyFont="1" applyFill="1" applyBorder="1" applyAlignment="1">
      <alignment horizontal="center" vertical="center"/>
    </xf>
    <xf numFmtId="0" fontId="31" fillId="9" borderId="0" xfId="0" applyFont="1" applyFill="1" applyBorder="1" applyAlignment="1">
      <alignment vertical="center"/>
    </xf>
    <xf numFmtId="0" fontId="65" fillId="0" borderId="0" xfId="0" applyFont="1" applyBorder="1" applyAlignment="1">
      <alignment horizontal="center" vertical="center" wrapText="1"/>
    </xf>
    <xf numFmtId="164" fontId="66" fillId="0" borderId="0" xfId="0" applyNumberFormat="1" applyFont="1" applyAlignment="1">
      <alignment horizontal="center" vertical="center"/>
    </xf>
    <xf numFmtId="164" fontId="66" fillId="0" borderId="0" xfId="0" quotePrefix="1" applyNumberFormat="1" applyFont="1" applyAlignment="1">
      <alignment horizontal="center" vertical="center"/>
    </xf>
    <xf numFmtId="1" fontId="67" fillId="0" borderId="2" xfId="0" applyNumberFormat="1" applyFont="1" applyBorder="1" applyAlignment="1">
      <alignment horizontal="center" vertical="center"/>
    </xf>
    <xf numFmtId="164" fontId="67" fillId="0" borderId="3" xfId="0" applyNumberFormat="1" applyFont="1" applyBorder="1" applyAlignment="1">
      <alignment horizontal="center" vertical="center"/>
    </xf>
    <xf numFmtId="2" fontId="67" fillId="0" borderId="94" xfId="0" quotePrefix="1" applyNumberFormat="1" applyFont="1" applyBorder="1" applyAlignment="1">
      <alignment horizontal="center" vertical="center"/>
    </xf>
    <xf numFmtId="2" fontId="67" fillId="0" borderId="3" xfId="0" quotePrefix="1" applyNumberFormat="1" applyFont="1" applyBorder="1" applyAlignment="1">
      <alignment horizontal="center" vertical="center"/>
    </xf>
    <xf numFmtId="1" fontId="67" fillId="0" borderId="95" xfId="0" applyNumberFormat="1" applyFont="1" applyBorder="1" applyAlignment="1">
      <alignment horizontal="center" vertical="center"/>
    </xf>
    <xf numFmtId="1" fontId="67" fillId="0" borderId="3" xfId="0" applyNumberFormat="1" applyFont="1" applyBorder="1" applyAlignment="1">
      <alignment horizontal="center" vertical="center"/>
    </xf>
    <xf numFmtId="164" fontId="67" fillId="0" borderId="4" xfId="0" applyNumberFormat="1" applyFont="1" applyBorder="1" applyAlignment="1">
      <alignment horizontal="center" vertical="center"/>
    </xf>
    <xf numFmtId="1" fontId="67" fillId="0" borderId="6" xfId="0" applyNumberFormat="1" applyFont="1" applyBorder="1" applyAlignment="1">
      <alignment horizontal="center" vertical="center"/>
    </xf>
    <xf numFmtId="164" fontId="67" fillId="0" borderId="0" xfId="0" applyNumberFormat="1" applyFont="1" applyBorder="1" applyAlignment="1">
      <alignment horizontal="center" vertical="center"/>
    </xf>
    <xf numFmtId="2" fontId="67" fillId="0" borderId="24" xfId="0" quotePrefix="1" applyNumberFormat="1" applyFont="1" applyBorder="1" applyAlignment="1">
      <alignment horizontal="center" vertical="center"/>
    </xf>
    <xf numFmtId="2" fontId="67" fillId="0" borderId="0" xfId="0" quotePrefix="1" applyNumberFormat="1" applyFont="1" applyBorder="1" applyAlignment="1">
      <alignment horizontal="center" vertical="center"/>
    </xf>
    <xf numFmtId="1" fontId="67" fillId="0" borderId="23" xfId="0" applyNumberFormat="1" applyFont="1" applyBorder="1" applyAlignment="1">
      <alignment horizontal="center" vertical="center"/>
    </xf>
    <xf numFmtId="1" fontId="67" fillId="0" borderId="0" xfId="0" applyNumberFormat="1" applyFont="1" applyBorder="1" applyAlignment="1">
      <alignment horizontal="center" vertical="center"/>
    </xf>
    <xf numFmtId="164" fontId="67" fillId="0" borderId="5" xfId="0" applyNumberFormat="1" applyFont="1" applyBorder="1" applyAlignment="1">
      <alignment horizontal="center" vertical="center"/>
    </xf>
    <xf numFmtId="1" fontId="67" fillId="0" borderId="23" xfId="0" quotePrefix="1" applyNumberFormat="1" applyFont="1" applyBorder="1" applyAlignment="1">
      <alignment horizontal="center" vertical="center"/>
    </xf>
    <xf numFmtId="1" fontId="67" fillId="0" borderId="0" xfId="0" quotePrefix="1" applyNumberFormat="1" applyFont="1" applyBorder="1" applyAlignment="1">
      <alignment horizontal="center" vertical="center"/>
    </xf>
    <xf numFmtId="164" fontId="67" fillId="0" borderId="5" xfId="0" quotePrefix="1" applyNumberFormat="1" applyFont="1" applyBorder="1" applyAlignment="1">
      <alignment horizontal="center" vertical="center"/>
    </xf>
    <xf numFmtId="1" fontId="67" fillId="0" borderId="7" xfId="0" applyNumberFormat="1" applyFont="1" applyBorder="1" applyAlignment="1">
      <alignment horizontal="center" vertical="center"/>
    </xf>
    <xf numFmtId="164" fontId="67" fillId="0" borderId="1" xfId="0" applyNumberFormat="1" applyFont="1" applyBorder="1" applyAlignment="1">
      <alignment horizontal="center" vertical="center"/>
    </xf>
    <xf numFmtId="2" fontId="67" fillId="0" borderId="96" xfId="0" quotePrefix="1" applyNumberFormat="1" applyFont="1" applyBorder="1" applyAlignment="1">
      <alignment horizontal="center" vertical="center"/>
    </xf>
    <xf numFmtId="2" fontId="67" fillId="0" borderId="1" xfId="0" quotePrefix="1" applyNumberFormat="1" applyFont="1" applyBorder="1" applyAlignment="1">
      <alignment horizontal="center" vertical="center"/>
    </xf>
    <xf numFmtId="1" fontId="67" fillId="0" borderId="97" xfId="0" applyNumberFormat="1" applyFont="1" applyBorder="1" applyAlignment="1">
      <alignment horizontal="center" vertical="center"/>
    </xf>
    <xf numFmtId="1" fontId="67" fillId="0" borderId="1" xfId="0" applyNumberFormat="1" applyFont="1" applyBorder="1" applyAlignment="1">
      <alignment horizontal="center" vertical="center"/>
    </xf>
    <xf numFmtId="164" fontId="67" fillId="0" borderId="8" xfId="0" applyNumberFormat="1" applyFont="1" applyBorder="1" applyAlignment="1">
      <alignment horizontal="center" vertical="center"/>
    </xf>
    <xf numFmtId="2" fontId="31" fillId="0" borderId="9" xfId="0" applyNumberFormat="1" applyFont="1" applyFill="1" applyBorder="1" applyAlignment="1">
      <alignment horizontal="center" vertical="center"/>
    </xf>
    <xf numFmtId="2" fontId="31" fillId="0" borderId="33" xfId="0" applyNumberFormat="1" applyFont="1" applyFill="1" applyBorder="1" applyAlignment="1">
      <alignment horizontal="center" vertical="center"/>
    </xf>
    <xf numFmtId="2" fontId="31" fillId="0" borderId="10" xfId="0" applyNumberFormat="1" applyFont="1" applyFill="1" applyBorder="1" applyAlignment="1">
      <alignment horizontal="center" vertical="center"/>
    </xf>
    <xf numFmtId="2" fontId="31" fillId="0" borderId="35"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xf>
    <xf numFmtId="49" fontId="7" fillId="0" borderId="0" xfId="0" applyNumberFormat="1" applyFont="1" applyFill="1" applyBorder="1" applyAlignment="1" applyProtection="1">
      <alignment vertical="center" wrapText="1"/>
    </xf>
    <xf numFmtId="0" fontId="21" fillId="4" borderId="0" xfId="0" applyFont="1" applyFill="1" applyBorder="1" applyAlignment="1" applyProtection="1">
      <alignment horizontal="left" vertical="center"/>
    </xf>
    <xf numFmtId="0" fontId="6" fillId="0" borderId="0" xfId="0" applyFont="1" applyFill="1" applyAlignment="1">
      <alignment horizontal="center" vertical="center"/>
    </xf>
    <xf numFmtId="0" fontId="20"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xf>
    <xf numFmtId="0" fontId="6" fillId="0" borderId="0" xfId="0" applyFont="1" applyFill="1" applyBorder="1" applyAlignment="1">
      <alignment horizontal="center" vertical="center"/>
    </xf>
    <xf numFmtId="0" fontId="6" fillId="0" borderId="0" xfId="0" applyFont="1" applyFill="1" applyAlignment="1" applyProtection="1">
      <alignment horizontal="center" vertical="center"/>
    </xf>
    <xf numFmtId="0" fontId="21" fillId="4" borderId="37" xfId="0" applyFont="1" applyFill="1" applyBorder="1" applyAlignment="1" applyProtection="1">
      <alignment horizontal="left" vertical="center"/>
    </xf>
    <xf numFmtId="14" fontId="6" fillId="0" borderId="16" xfId="0" applyNumberFormat="1" applyFont="1" applyFill="1" applyBorder="1" applyAlignment="1" applyProtection="1">
      <alignment horizontal="center" vertical="center"/>
      <protection locked="0"/>
    </xf>
    <xf numFmtId="0" fontId="29" fillId="0" borderId="0" xfId="0" applyFont="1" applyBorder="1" applyAlignment="1">
      <alignment horizontal="center" vertical="center"/>
    </xf>
    <xf numFmtId="0" fontId="29" fillId="0" borderId="0" xfId="0" applyFont="1" applyBorder="1" applyAlignment="1">
      <alignment horizontal="center" vertical="center" wrapText="1"/>
    </xf>
    <xf numFmtId="0" fontId="29" fillId="0" borderId="0" xfId="0" applyFont="1" applyFill="1" applyBorder="1" applyAlignment="1">
      <alignment horizontal="center" vertical="center" wrapText="1"/>
    </xf>
    <xf numFmtId="0" fontId="6" fillId="0" borderId="0" xfId="0" applyFont="1" applyAlignment="1" applyProtection="1">
      <alignment horizontal="left" vertical="center" indent="1"/>
      <protection locked="0"/>
    </xf>
    <xf numFmtId="170" fontId="18" fillId="0" borderId="14" xfId="0" applyNumberFormat="1" applyFont="1" applyFill="1" applyBorder="1" applyAlignment="1" applyProtection="1">
      <alignment horizontal="center" vertical="center" wrapText="1"/>
    </xf>
    <xf numFmtId="170" fontId="18" fillId="0" borderId="17" xfId="0" applyNumberFormat="1" applyFont="1" applyFill="1" applyBorder="1" applyAlignment="1" applyProtection="1">
      <alignment horizontal="center" vertical="center" wrapText="1"/>
    </xf>
    <xf numFmtId="164" fontId="69" fillId="0" borderId="0" xfId="0" applyNumberFormat="1" applyFont="1" applyAlignment="1">
      <alignment horizontal="center" vertical="center"/>
    </xf>
    <xf numFmtId="0" fontId="23" fillId="0" borderId="0" xfId="0" applyFont="1" applyBorder="1" applyAlignment="1">
      <alignment horizontal="left" vertical="center" wrapText="1" indent="2"/>
    </xf>
    <xf numFmtId="0" fontId="70" fillId="0" borderId="0" xfId="0" applyFont="1" applyFill="1" applyBorder="1" applyAlignment="1" applyProtection="1">
      <alignment vertical="center"/>
      <protection locked="0"/>
    </xf>
    <xf numFmtId="0" fontId="71" fillId="0" borderId="0" xfId="0" applyFont="1" applyFill="1" applyBorder="1" applyAlignment="1" applyProtection="1">
      <alignment vertical="center" wrapText="1"/>
    </xf>
    <xf numFmtId="0" fontId="70" fillId="0" borderId="0" xfId="0" applyFont="1" applyAlignment="1">
      <alignment vertical="center"/>
    </xf>
    <xf numFmtId="2" fontId="69" fillId="0" borderId="6" xfId="0" applyNumberFormat="1" applyFont="1" applyBorder="1" applyAlignment="1">
      <alignment horizontal="center" vertical="center"/>
    </xf>
    <xf numFmtId="164" fontId="69" fillId="0" borderId="0" xfId="0" applyNumberFormat="1" applyFont="1" applyBorder="1" applyAlignment="1">
      <alignment horizontal="center" vertical="center"/>
    </xf>
    <xf numFmtId="1" fontId="69" fillId="0" borderId="0" xfId="0" applyNumberFormat="1" applyFont="1" applyBorder="1" applyAlignment="1">
      <alignment horizontal="center" vertical="center"/>
    </xf>
    <xf numFmtId="164" fontId="69" fillId="0" borderId="0" xfId="0" quotePrefix="1" applyNumberFormat="1" applyFont="1" applyBorder="1" applyAlignment="1">
      <alignment horizontal="center" vertical="center"/>
    </xf>
    <xf numFmtId="2" fontId="69" fillId="0" borderId="7" xfId="0" applyNumberFormat="1" applyFont="1" applyBorder="1" applyAlignment="1">
      <alignment horizontal="center" vertical="center"/>
    </xf>
    <xf numFmtId="164" fontId="69" fillId="0" borderId="1" xfId="0" applyNumberFormat="1" applyFont="1" applyBorder="1" applyAlignment="1">
      <alignment horizontal="center" vertical="center"/>
    </xf>
    <xf numFmtId="164" fontId="69" fillId="0" borderId="5" xfId="0" applyNumberFormat="1" applyFont="1" applyBorder="1" applyAlignment="1">
      <alignment horizontal="center" vertical="center"/>
    </xf>
    <xf numFmtId="1" fontId="69" fillId="0" borderId="0" xfId="0" quotePrefix="1" applyNumberFormat="1" applyFont="1" applyBorder="1" applyAlignment="1">
      <alignment horizontal="center" vertical="center"/>
    </xf>
    <xf numFmtId="164" fontId="69" fillId="0" borderId="5" xfId="0" quotePrefix="1" applyNumberFormat="1" applyFont="1" applyBorder="1" applyAlignment="1">
      <alignment horizontal="center" vertical="center"/>
    </xf>
    <xf numFmtId="1" fontId="69" fillId="0" borderId="1" xfId="0" applyNumberFormat="1" applyFont="1" applyBorder="1" applyAlignment="1">
      <alignment horizontal="center" vertical="center"/>
    </xf>
    <xf numFmtId="164" fontId="69" fillId="0" borderId="8" xfId="0" applyNumberFormat="1" applyFont="1" applyBorder="1" applyAlignment="1">
      <alignment horizontal="center" vertical="center"/>
    </xf>
    <xf numFmtId="0" fontId="58" fillId="10" borderId="0" xfId="0" applyFont="1" applyFill="1" applyBorder="1" applyAlignment="1">
      <alignment horizontal="left" vertical="center" indent="1"/>
    </xf>
    <xf numFmtId="0" fontId="59" fillId="10" borderId="0" xfId="0" applyFont="1" applyFill="1" applyBorder="1" applyAlignment="1">
      <alignment horizontal="center" vertical="center"/>
    </xf>
    <xf numFmtId="0" fontId="73" fillId="10" borderId="0" xfId="0" applyFont="1" applyFill="1" applyBorder="1" applyAlignment="1">
      <alignment horizontal="center" vertical="center"/>
    </xf>
    <xf numFmtId="0" fontId="73" fillId="10" borderId="0" xfId="0" applyFont="1" applyFill="1" applyBorder="1" applyAlignment="1">
      <alignment horizontal="left" vertical="center" indent="1"/>
    </xf>
    <xf numFmtId="0" fontId="0" fillId="0" borderId="0" xfId="0" applyBorder="1"/>
    <xf numFmtId="1" fontId="69" fillId="0" borderId="6" xfId="0" applyNumberFormat="1" applyFont="1" applyBorder="1" applyAlignment="1">
      <alignment horizontal="center" vertical="center"/>
    </xf>
    <xf numFmtId="1" fontId="69" fillId="0" borderId="6" xfId="0" quotePrefix="1" applyNumberFormat="1" applyFont="1" applyBorder="1" applyAlignment="1">
      <alignment horizontal="center" vertical="center"/>
    </xf>
    <xf numFmtId="1" fontId="69" fillId="0" borderId="7" xfId="0" applyNumberFormat="1" applyFont="1" applyBorder="1" applyAlignment="1">
      <alignment horizontal="center" vertical="center"/>
    </xf>
    <xf numFmtId="164" fontId="38" fillId="0" borderId="0" xfId="0" applyNumberFormat="1" applyFont="1" applyBorder="1" applyAlignment="1">
      <alignment vertical="center"/>
    </xf>
    <xf numFmtId="164" fontId="72" fillId="0" borderId="0" xfId="0" applyNumberFormat="1" applyFont="1" applyBorder="1" applyAlignment="1">
      <alignment horizontal="center" vertical="center"/>
    </xf>
    <xf numFmtId="0" fontId="29" fillId="0" borderId="11" xfId="0" applyFont="1" applyBorder="1" applyAlignment="1">
      <alignment horizontal="center" vertical="center"/>
    </xf>
    <xf numFmtId="2" fontId="23" fillId="0" borderId="10" xfId="0" applyNumberFormat="1" applyFont="1" applyBorder="1" applyAlignment="1">
      <alignment horizontal="center" vertical="center"/>
    </xf>
    <xf numFmtId="0" fontId="23" fillId="0" borderId="10" xfId="0" applyFont="1" applyBorder="1" applyAlignment="1">
      <alignment horizontal="center" vertical="center"/>
    </xf>
    <xf numFmtId="2" fontId="23" fillId="0" borderId="9" xfId="0" applyNumberFormat="1" applyFont="1" applyBorder="1" applyAlignment="1">
      <alignment horizontal="center" vertical="center"/>
    </xf>
    <xf numFmtId="0" fontId="23" fillId="0" borderId="9" xfId="0" applyFont="1" applyBorder="1" applyAlignment="1">
      <alignment horizontal="center" vertical="center"/>
    </xf>
    <xf numFmtId="2" fontId="23" fillId="0" borderId="0" xfId="0" applyNumberFormat="1" applyFont="1" applyBorder="1" applyAlignment="1">
      <alignment horizontal="left" vertical="center" indent="1"/>
    </xf>
    <xf numFmtId="0" fontId="23" fillId="0" borderId="0" xfId="0" applyFont="1" applyBorder="1" applyAlignment="1">
      <alignment horizontal="left" vertical="center"/>
    </xf>
    <xf numFmtId="0" fontId="23" fillId="0" borderId="9" xfId="0" applyFont="1" applyBorder="1" applyAlignment="1">
      <alignment vertical="center"/>
    </xf>
    <xf numFmtId="2" fontId="74" fillId="0" borderId="9" xfId="0" applyNumberFormat="1" applyFont="1" applyBorder="1" applyAlignment="1">
      <alignment horizontal="center" vertical="center"/>
    </xf>
    <xf numFmtId="0" fontId="74" fillId="0" borderId="9" xfId="0" applyFont="1" applyBorder="1" applyAlignment="1">
      <alignment horizontal="center" vertical="center"/>
    </xf>
    <xf numFmtId="2" fontId="29" fillId="0" borderId="11" xfId="0" applyNumberFormat="1" applyFont="1" applyBorder="1" applyAlignment="1">
      <alignment horizontal="center" vertical="center"/>
    </xf>
    <xf numFmtId="2" fontId="29" fillId="0" borderId="31" xfId="0" applyNumberFormat="1" applyFont="1" applyBorder="1" applyAlignment="1">
      <alignment horizontal="center" vertical="center"/>
    </xf>
    <xf numFmtId="0" fontId="23" fillId="0" borderId="32" xfId="0" applyFont="1" applyBorder="1" applyAlignment="1">
      <alignment horizontal="left" vertical="center" indent="1"/>
    </xf>
    <xf numFmtId="0" fontId="23" fillId="0" borderId="34" xfId="0" applyFont="1" applyBorder="1" applyAlignment="1">
      <alignment horizontal="left" vertical="center" indent="1"/>
    </xf>
    <xf numFmtId="0" fontId="6" fillId="0" borderId="0" xfId="0" applyFont="1" applyFill="1" applyBorder="1" applyAlignment="1" applyProtection="1">
      <alignment horizontal="left" vertical="center" indent="1"/>
      <protection locked="0"/>
    </xf>
    <xf numFmtId="2" fontId="69" fillId="0" borderId="2" xfId="0" applyNumberFormat="1" applyFont="1" applyBorder="1" applyAlignment="1">
      <alignment horizontal="center" vertical="center"/>
    </xf>
    <xf numFmtId="164" fontId="69" fillId="0" borderId="3" xfId="0" applyNumberFormat="1" applyFont="1" applyBorder="1" applyAlignment="1">
      <alignment horizontal="center" vertical="center"/>
    </xf>
    <xf numFmtId="164" fontId="69" fillId="0" borderId="4" xfId="0" applyNumberFormat="1" applyFont="1" applyBorder="1" applyAlignment="1">
      <alignment horizontal="center" vertical="center"/>
    </xf>
    <xf numFmtId="1" fontId="69" fillId="0" borderId="2" xfId="0" applyNumberFormat="1" applyFont="1" applyBorder="1" applyAlignment="1">
      <alignment horizontal="center" vertical="center"/>
    </xf>
    <xf numFmtId="1" fontId="69" fillId="0" borderId="3" xfId="0" applyNumberFormat="1" applyFont="1" applyBorder="1" applyAlignment="1">
      <alignment horizontal="center" vertical="center"/>
    </xf>
    <xf numFmtId="0" fontId="0" fillId="0" borderId="0" xfId="0" applyFont="1" applyBorder="1"/>
    <xf numFmtId="164" fontId="69" fillId="0" borderId="2" xfId="0" applyNumberFormat="1" applyFont="1" applyBorder="1" applyAlignment="1">
      <alignment horizontal="center" vertical="center"/>
    </xf>
    <xf numFmtId="164" fontId="69" fillId="0" borderId="6" xfId="0" applyNumberFormat="1" applyFont="1" applyBorder="1" applyAlignment="1">
      <alignment horizontal="center" vertical="center"/>
    </xf>
    <xf numFmtId="164" fontId="69" fillId="0" borderId="6" xfId="0" quotePrefix="1" applyNumberFormat="1" applyFont="1" applyBorder="1" applyAlignment="1">
      <alignment horizontal="center" vertical="center"/>
    </xf>
    <xf numFmtId="2" fontId="69" fillId="0" borderId="5" xfId="0" quotePrefix="1" applyNumberFormat="1" applyFont="1" applyBorder="1" applyAlignment="1">
      <alignment horizontal="center" vertical="center"/>
    </xf>
    <xf numFmtId="2" fontId="69" fillId="0" borderId="5" xfId="0" applyNumberFormat="1" applyFont="1" applyBorder="1" applyAlignment="1">
      <alignment horizontal="center" vertical="center"/>
    </xf>
    <xf numFmtId="164" fontId="69" fillId="0" borderId="7" xfId="0" applyNumberFormat="1" applyFont="1" applyBorder="1" applyAlignment="1">
      <alignment horizontal="center" vertical="center"/>
    </xf>
    <xf numFmtId="2" fontId="69" fillId="0" borderId="8" xfId="0" applyNumberFormat="1" applyFont="1" applyBorder="1" applyAlignment="1">
      <alignment horizontal="center" vertical="center"/>
    </xf>
    <xf numFmtId="0" fontId="5" fillId="0" borderId="0"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1" xfId="0" applyFont="1" applyFill="1" applyBorder="1" applyAlignment="1" applyProtection="1">
      <alignment horizontal="left" vertical="center" indent="1"/>
    </xf>
    <xf numFmtId="0" fontId="4" fillId="4" borderId="1" xfId="0" applyFont="1" applyFill="1" applyBorder="1" applyAlignment="1" applyProtection="1">
      <alignment horizontal="center" vertical="center" wrapText="1"/>
    </xf>
    <xf numFmtId="0" fontId="68" fillId="0" borderId="0" xfId="1" applyFill="1" applyAlignment="1" applyProtection="1">
      <alignment vertical="center"/>
      <protection locked="0"/>
    </xf>
    <xf numFmtId="0" fontId="77" fillId="0" borderId="3" xfId="1" applyFont="1" applyBorder="1" applyAlignment="1" applyProtection="1">
      <alignment vertical="top"/>
      <protection locked="0"/>
    </xf>
    <xf numFmtId="0" fontId="54" fillId="0" borderId="0" xfId="0" applyFont="1" applyFill="1" applyBorder="1" applyAlignment="1" applyProtection="1">
      <alignment vertical="center"/>
      <protection locked="0"/>
    </xf>
    <xf numFmtId="0" fontId="68" fillId="0" borderId="0" xfId="1" applyFill="1" applyBorder="1" applyAlignment="1" applyProtection="1">
      <alignment horizontal="center" vertical="center" wrapText="1"/>
    </xf>
    <xf numFmtId="0" fontId="5" fillId="0" borderId="0" xfId="0" applyFont="1" applyBorder="1" applyAlignment="1">
      <alignment horizontal="left" vertical="center" indent="1"/>
    </xf>
    <xf numFmtId="49" fontId="74" fillId="0" borderId="9" xfId="0" applyNumberFormat="1" applyFont="1" applyBorder="1" applyAlignment="1">
      <alignment horizontal="center" vertical="center"/>
    </xf>
    <xf numFmtId="0" fontId="6" fillId="0" borderId="0" xfId="0" applyFont="1" applyAlignment="1">
      <alignment horizontal="left" vertical="center" indent="1"/>
    </xf>
    <xf numFmtId="0" fontId="13" fillId="9" borderId="0" xfId="0" applyFont="1" applyFill="1" applyBorder="1" applyAlignment="1" applyProtection="1">
      <alignment vertical="center"/>
      <protection locked="0"/>
    </xf>
    <xf numFmtId="0" fontId="13" fillId="0" borderId="0" xfId="0" applyFont="1" applyFill="1" applyAlignment="1">
      <alignment horizontal="left" vertical="center" indent="1"/>
    </xf>
    <xf numFmtId="0" fontId="13" fillId="0" borderId="0" xfId="0" applyFont="1" applyFill="1" applyBorder="1" applyAlignment="1">
      <alignment vertical="center"/>
    </xf>
    <xf numFmtId="0" fontId="13" fillId="0" borderId="0" xfId="0" applyFont="1" applyFill="1" applyBorder="1" applyAlignment="1" applyProtection="1">
      <alignment vertical="center"/>
      <protection locked="0"/>
    </xf>
    <xf numFmtId="0" fontId="13" fillId="0" borderId="0" xfId="0" applyFont="1" applyFill="1" applyAlignment="1" applyProtection="1">
      <alignment horizontal="left" vertical="center" indent="1"/>
      <protection locked="0"/>
    </xf>
    <xf numFmtId="0" fontId="82" fillId="0" borderId="0" xfId="0" applyFont="1" applyFill="1" applyBorder="1" applyAlignment="1" applyProtection="1">
      <alignment horizontal="left" vertical="center" indent="1"/>
      <protection locked="0"/>
    </xf>
    <xf numFmtId="0" fontId="6" fillId="0" borderId="0" xfId="0" applyFont="1" applyAlignment="1" applyProtection="1">
      <alignment horizontal="left" vertical="center" indent="1"/>
    </xf>
    <xf numFmtId="0" fontId="81" fillId="4" borderId="0" xfId="0" applyFont="1" applyFill="1" applyAlignment="1" applyProtection="1">
      <alignment horizontal="left" vertical="center" indent="1"/>
      <protection locked="0"/>
    </xf>
    <xf numFmtId="0" fontId="54" fillId="0" borderId="0" xfId="0" applyFont="1" applyBorder="1" applyAlignment="1">
      <alignment vertical="center"/>
    </xf>
    <xf numFmtId="0" fontId="83" fillId="0" borderId="0" xfId="0" applyFont="1" applyBorder="1" applyAlignment="1">
      <alignment vertical="top"/>
    </xf>
    <xf numFmtId="0" fontId="77" fillId="0" borderId="0" xfId="1" applyFont="1" applyAlignment="1" applyProtection="1">
      <alignment vertical="top"/>
      <protection locked="0"/>
    </xf>
    <xf numFmtId="0" fontId="6" fillId="0" borderId="21" xfId="0" applyFont="1" applyBorder="1" applyAlignment="1">
      <alignment horizontal="left" vertical="center" indent="1"/>
    </xf>
    <xf numFmtId="0" fontId="6" fillId="0" borderId="19" xfId="0" applyFont="1" applyBorder="1" applyAlignment="1">
      <alignment horizontal="left" vertical="center" indent="1"/>
    </xf>
    <xf numFmtId="2" fontId="6" fillId="0" borderId="19" xfId="0" applyNumberFormat="1" applyFont="1" applyBorder="1" applyAlignment="1">
      <alignment horizontal="center" vertical="center"/>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6" fillId="0" borderId="21" xfId="0" applyFont="1" applyBorder="1" applyAlignment="1" applyProtection="1">
      <alignment horizontal="left" vertical="center" indent="1"/>
      <protection locked="0"/>
    </xf>
    <xf numFmtId="0" fontId="6" fillId="0" borderId="19" xfId="0" applyFont="1" applyBorder="1" applyAlignment="1" applyProtection="1">
      <alignment horizontal="left" vertical="center" indent="1"/>
      <protection locked="0"/>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10" fillId="0" borderId="6" xfId="0" applyFont="1" applyFill="1" applyBorder="1" applyAlignment="1">
      <alignment horizontal="left" vertical="center" indent="1"/>
    </xf>
    <xf numFmtId="0" fontId="10" fillId="0" borderId="0" xfId="0" applyFont="1" applyFill="1" applyBorder="1" applyAlignment="1">
      <alignment horizontal="left" vertical="center" indent="1"/>
    </xf>
    <xf numFmtId="0" fontId="10" fillId="0" borderId="5" xfId="0" applyFont="1" applyFill="1" applyBorder="1" applyAlignment="1">
      <alignment horizontal="left" vertical="center" indent="1"/>
    </xf>
    <xf numFmtId="0" fontId="10" fillId="0" borderId="7" xfId="0" applyFont="1" applyBorder="1" applyAlignment="1">
      <alignment horizontal="left" vertical="center" indent="1"/>
    </xf>
    <xf numFmtId="0" fontId="10" fillId="0" borderId="1" xfId="0" applyFont="1" applyBorder="1" applyAlignment="1">
      <alignment horizontal="left" vertical="center" indent="1"/>
    </xf>
    <xf numFmtId="0" fontId="10" fillId="0" borderId="8" xfId="0" applyFont="1" applyBorder="1" applyAlignment="1">
      <alignment horizontal="left" vertical="center" indent="1"/>
    </xf>
    <xf numFmtId="2" fontId="6" fillId="0" borderId="16" xfId="0" applyNumberFormat="1" applyFont="1" applyBorder="1" applyAlignment="1">
      <alignment horizontal="center" vertical="center"/>
    </xf>
    <xf numFmtId="0" fontId="6" fillId="0" borderId="12" xfId="0" applyFont="1" applyBorder="1" applyAlignment="1">
      <alignment horizontal="left" vertical="center" indent="1"/>
    </xf>
    <xf numFmtId="0" fontId="6" fillId="0" borderId="13" xfId="0" applyFont="1" applyBorder="1" applyAlignment="1">
      <alignment horizontal="left" vertical="center" indent="1"/>
    </xf>
    <xf numFmtId="2" fontId="6" fillId="0" borderId="13" xfId="0" applyNumberFormat="1" applyFont="1" applyBorder="1" applyAlignment="1">
      <alignment horizontal="center" vertical="center"/>
    </xf>
    <xf numFmtId="49" fontId="7" fillId="0" borderId="3" xfId="0" applyNumberFormat="1" applyFont="1" applyFill="1" applyBorder="1" applyAlignment="1" applyProtection="1">
      <alignment horizontal="left" vertical="center" wrapText="1" indent="1"/>
    </xf>
    <xf numFmtId="0" fontId="7" fillId="0" borderId="3" xfId="0" applyFont="1" applyFill="1" applyBorder="1" applyAlignment="1" applyProtection="1">
      <alignment horizontal="left" vertical="center" wrapText="1" indent="1"/>
    </xf>
    <xf numFmtId="0" fontId="1" fillId="0" borderId="3" xfId="0" applyFont="1" applyFill="1" applyBorder="1" applyAlignment="1" applyProtection="1">
      <alignment horizontal="center" vertical="center"/>
    </xf>
    <xf numFmtId="0" fontId="6" fillId="0" borderId="15" xfId="0" applyFont="1" applyBorder="1" applyAlignment="1">
      <alignment horizontal="left" vertical="center" indent="1"/>
    </xf>
    <xf numFmtId="0" fontId="6" fillId="0" borderId="16" xfId="0" applyFont="1" applyBorder="1" applyAlignment="1">
      <alignment horizontal="left" vertical="center" indent="1"/>
    </xf>
    <xf numFmtId="0" fontId="7" fillId="0" borderId="3" xfId="0" applyFont="1" applyFill="1" applyBorder="1" applyAlignment="1" applyProtection="1">
      <alignment horizontal="left" vertical="center" indent="1"/>
    </xf>
    <xf numFmtId="0" fontId="7" fillId="0" borderId="4" xfId="0" applyFont="1" applyFill="1" applyBorder="1" applyAlignment="1" applyProtection="1">
      <alignment horizontal="left" vertical="center" inden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166" fontId="7" fillId="0" borderId="0" xfId="0" applyNumberFormat="1" applyFont="1" applyFill="1" applyBorder="1" applyAlignment="1" applyProtection="1">
      <alignment horizontal="left" vertical="center" indent="1"/>
      <protection locked="0"/>
    </xf>
    <xf numFmtId="166" fontId="7" fillId="0" borderId="5" xfId="0" applyNumberFormat="1" applyFont="1" applyFill="1" applyBorder="1" applyAlignment="1" applyProtection="1">
      <alignment horizontal="left" vertical="center" indent="1"/>
      <protection locked="0"/>
    </xf>
    <xf numFmtId="166" fontId="7" fillId="0" borderId="1" xfId="0" applyNumberFormat="1" applyFont="1" applyFill="1" applyBorder="1" applyAlignment="1" applyProtection="1">
      <alignment horizontal="left" vertical="center" indent="1"/>
      <protection locked="0"/>
    </xf>
    <xf numFmtId="166" fontId="7" fillId="0" borderId="8" xfId="0" applyNumberFormat="1" applyFont="1" applyFill="1" applyBorder="1" applyAlignment="1" applyProtection="1">
      <alignment horizontal="left" vertical="center" indent="1"/>
      <protection locked="0"/>
    </xf>
    <xf numFmtId="0" fontId="54" fillId="0" borderId="30" xfId="0" applyFont="1" applyFill="1" applyBorder="1" applyAlignment="1" applyProtection="1">
      <alignment horizontal="center" vertical="center" wrapText="1"/>
    </xf>
    <xf numFmtId="0" fontId="54" fillId="0" borderId="32" xfId="0" applyFont="1" applyFill="1" applyBorder="1" applyAlignment="1" applyProtection="1">
      <alignment horizontal="center" vertical="center" wrapText="1"/>
    </xf>
    <xf numFmtId="0" fontId="54" fillId="0" borderId="11" xfId="0" applyFont="1" applyFill="1" applyBorder="1" applyAlignment="1" applyProtection="1">
      <alignment horizontal="center" vertical="center" wrapText="1"/>
    </xf>
    <xf numFmtId="0" fontId="54" fillId="0" borderId="9" xfId="0" applyFont="1" applyFill="1" applyBorder="1" applyAlignment="1" applyProtection="1">
      <alignment horizontal="center" vertical="center" wrapText="1"/>
    </xf>
    <xf numFmtId="49" fontId="18" fillId="0" borderId="16" xfId="0" applyNumberFormat="1" applyFont="1" applyFill="1" applyBorder="1" applyAlignment="1" applyProtection="1">
      <alignment horizontal="left" vertical="center" wrapText="1" indent="1"/>
    </xf>
    <xf numFmtId="49" fontId="18" fillId="0" borderId="17" xfId="0" applyNumberFormat="1" applyFont="1" applyFill="1" applyBorder="1" applyAlignment="1" applyProtection="1">
      <alignment horizontal="left" vertical="center" wrapText="1" indent="1"/>
    </xf>
    <xf numFmtId="0" fontId="18" fillId="0" borderId="16" xfId="0" applyFont="1" applyFill="1" applyBorder="1" applyAlignment="1">
      <alignment horizontal="left" vertical="center" wrapText="1" indent="1"/>
    </xf>
    <xf numFmtId="0" fontId="10" fillId="0" borderId="16" xfId="0" applyFont="1" applyFill="1" applyBorder="1" applyAlignment="1" applyProtection="1">
      <alignment horizontal="left" vertical="center" indent="1"/>
    </xf>
    <xf numFmtId="0" fontId="10" fillId="0" borderId="17" xfId="0" applyFont="1" applyFill="1" applyBorder="1" applyAlignment="1" applyProtection="1">
      <alignment horizontal="left" vertical="center" indent="1"/>
    </xf>
    <xf numFmtId="1" fontId="10" fillId="0" borderId="16" xfId="0" applyNumberFormat="1" applyFont="1" applyFill="1" applyBorder="1" applyAlignment="1" applyProtection="1">
      <alignment horizontal="left" vertical="center" indent="1"/>
    </xf>
    <xf numFmtId="169" fontId="6" fillId="0" borderId="16" xfId="0" applyNumberFormat="1" applyFont="1" applyFill="1" applyBorder="1" applyAlignment="1" applyProtection="1">
      <alignment horizontal="center" vertical="center"/>
    </xf>
    <xf numFmtId="167" fontId="18" fillId="0" borderId="9" xfId="0" applyNumberFormat="1" applyFont="1" applyFill="1" applyBorder="1" applyAlignment="1" applyProtection="1">
      <alignment horizontal="left" vertical="center" wrapText="1" indent="1"/>
      <protection locked="0"/>
    </xf>
    <xf numFmtId="167" fontId="18" fillId="0" borderId="10" xfId="0" applyNumberFormat="1" applyFont="1" applyFill="1" applyBorder="1" applyAlignment="1" applyProtection="1">
      <alignment horizontal="left" vertical="center" wrapText="1" indent="1"/>
      <protection locked="0"/>
    </xf>
    <xf numFmtId="0" fontId="10" fillId="0" borderId="13" xfId="0" applyFont="1" applyBorder="1" applyAlignment="1">
      <alignment horizontal="left" vertical="center" indent="1"/>
    </xf>
    <xf numFmtId="0" fontId="6" fillId="0" borderId="12" xfId="0" applyFont="1" applyFill="1" applyBorder="1" applyAlignment="1" applyProtection="1">
      <alignment horizontal="left" vertical="center" indent="1"/>
    </xf>
    <xf numFmtId="0" fontId="6" fillId="0" borderId="13" xfId="0" applyFont="1" applyFill="1" applyBorder="1" applyAlignment="1" applyProtection="1">
      <alignment horizontal="left" vertical="center" indent="1"/>
    </xf>
    <xf numFmtId="0" fontId="6" fillId="0" borderId="15" xfId="0" applyFont="1" applyFill="1" applyBorder="1" applyAlignment="1" applyProtection="1">
      <alignment horizontal="left" vertical="center" indent="1"/>
    </xf>
    <xf numFmtId="0" fontId="6" fillId="0" borderId="16" xfId="0" applyFont="1" applyFill="1" applyBorder="1" applyAlignment="1" applyProtection="1">
      <alignment horizontal="left" vertical="center" indent="1"/>
    </xf>
    <xf numFmtId="0" fontId="7" fillId="0" borderId="3" xfId="0" applyNumberFormat="1" applyFont="1" applyFill="1" applyBorder="1" applyAlignment="1" applyProtection="1">
      <alignment horizontal="left" vertical="center" wrapText="1" indent="1"/>
    </xf>
    <xf numFmtId="0" fontId="54" fillId="0" borderId="31" xfId="0" applyFont="1" applyFill="1" applyBorder="1" applyAlignment="1" applyProtection="1">
      <alignment horizontal="center" vertical="center" wrapText="1"/>
    </xf>
    <xf numFmtId="0" fontId="54" fillId="0" borderId="33"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wrapText="1" indent="1"/>
    </xf>
    <xf numFmtId="0" fontId="7" fillId="0" borderId="5" xfId="0" applyNumberFormat="1" applyFont="1" applyFill="1" applyBorder="1" applyAlignment="1" applyProtection="1">
      <alignment horizontal="left" vertical="center" wrapText="1" indent="1"/>
    </xf>
    <xf numFmtId="0" fontId="7" fillId="0" borderId="1" xfId="0" applyNumberFormat="1" applyFont="1" applyFill="1" applyBorder="1" applyAlignment="1" applyProtection="1">
      <alignment horizontal="left" vertical="center" wrapText="1" indent="1"/>
    </xf>
    <xf numFmtId="0" fontId="7" fillId="0" borderId="8" xfId="0" applyNumberFormat="1" applyFont="1" applyFill="1" applyBorder="1" applyAlignment="1" applyProtection="1">
      <alignment horizontal="left" vertical="center" wrapText="1" indent="1"/>
    </xf>
    <xf numFmtId="0" fontId="5" fillId="4" borderId="0" xfId="0" applyFont="1" applyFill="1" applyBorder="1" applyAlignment="1" applyProtection="1">
      <alignment horizontal="left" vertical="center" wrapText="1" indent="1"/>
    </xf>
    <xf numFmtId="0" fontId="18" fillId="0" borderId="25" xfId="0" applyFont="1" applyBorder="1" applyAlignment="1">
      <alignment horizontal="left" vertical="center" wrapText="1" indent="1"/>
    </xf>
    <xf numFmtId="0" fontId="18" fillId="0" borderId="16" xfId="0" applyFont="1" applyBorder="1" applyAlignment="1">
      <alignment horizontal="left" vertical="center" wrapText="1" indent="1"/>
    </xf>
    <xf numFmtId="167" fontId="18" fillId="0" borderId="25" xfId="0" applyNumberFormat="1" applyFont="1" applyFill="1" applyBorder="1" applyAlignment="1" applyProtection="1">
      <alignment horizontal="left" vertical="center" wrapText="1" indent="1"/>
      <protection locked="0"/>
    </xf>
    <xf numFmtId="167" fontId="18" fillId="0" borderId="16" xfId="0" applyNumberFormat="1" applyFont="1" applyFill="1" applyBorder="1" applyAlignment="1" applyProtection="1">
      <alignment horizontal="left" vertical="center" wrapText="1" indent="1"/>
      <protection locked="0"/>
    </xf>
    <xf numFmtId="167" fontId="18" fillId="0" borderId="26" xfId="0" applyNumberFormat="1" applyFont="1" applyFill="1" applyBorder="1" applyAlignment="1" applyProtection="1">
      <alignment horizontal="left" vertical="center" wrapText="1" indent="1"/>
      <protection locked="0"/>
    </xf>
    <xf numFmtId="0" fontId="9" fillId="4" borderId="2"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4"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56" fillId="0" borderId="9" xfId="0" applyFont="1" applyFill="1" applyBorder="1" applyAlignment="1" applyProtection="1">
      <alignment horizontal="left" vertical="center" wrapText="1" indent="1"/>
    </xf>
    <xf numFmtId="49" fontId="10" fillId="0" borderId="13" xfId="0" applyNumberFormat="1" applyFont="1" applyFill="1" applyBorder="1" applyAlignment="1" applyProtection="1">
      <alignment horizontal="left" vertical="center" wrapText="1" indent="1"/>
    </xf>
    <xf numFmtId="49" fontId="10" fillId="0" borderId="16" xfId="0" applyNumberFormat="1" applyFont="1" applyFill="1" applyBorder="1" applyAlignment="1" applyProtection="1">
      <alignment horizontal="left" vertical="center" wrapText="1" indent="1"/>
    </xf>
    <xf numFmtId="0" fontId="6" fillId="4" borderId="0" xfId="0" applyFont="1" applyFill="1" applyBorder="1" applyAlignment="1" applyProtection="1">
      <alignment horizontal="left" vertical="center" wrapText="1" indent="1"/>
      <protection locked="0"/>
    </xf>
    <xf numFmtId="168" fontId="10" fillId="0" borderId="16" xfId="0" applyNumberFormat="1" applyFont="1" applyBorder="1" applyAlignment="1">
      <alignment horizontal="left" vertical="center" indent="1"/>
    </xf>
    <xf numFmtId="0" fontId="6" fillId="0" borderId="16" xfId="0" applyFont="1" applyBorder="1" applyAlignment="1">
      <alignment horizontal="center" vertical="center"/>
    </xf>
    <xf numFmtId="49" fontId="10" fillId="0" borderId="17" xfId="0" applyNumberFormat="1" applyFont="1" applyFill="1" applyBorder="1" applyAlignment="1" applyProtection="1">
      <alignment horizontal="left" vertical="center" wrapText="1" indent="1"/>
    </xf>
    <xf numFmtId="0" fontId="13" fillId="0" borderId="15" xfId="0" applyFont="1" applyBorder="1" applyAlignment="1">
      <alignment horizontal="left" vertical="center" indent="1"/>
    </xf>
    <xf numFmtId="0" fontId="13" fillId="0" borderId="16" xfId="0" applyFont="1" applyBorder="1" applyAlignment="1">
      <alignment horizontal="left" vertical="center" indent="1"/>
    </xf>
    <xf numFmtId="164" fontId="10" fillId="0" borderId="16" xfId="0" applyNumberFormat="1" applyFont="1" applyBorder="1" applyAlignment="1">
      <alignment horizontal="left" vertical="center" indent="1"/>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18" fillId="0" borderId="41" xfId="0" applyFont="1" applyBorder="1" applyAlignment="1">
      <alignment horizontal="left" vertical="center" wrapText="1" indent="1"/>
    </xf>
    <xf numFmtId="0" fontId="18" fillId="0" borderId="19" xfId="0" applyFont="1" applyBorder="1" applyAlignment="1">
      <alignment horizontal="left" vertical="center" wrapText="1" indent="1"/>
    </xf>
    <xf numFmtId="0" fontId="76" fillId="0" borderId="0" xfId="0" applyFont="1" applyBorder="1" applyAlignment="1">
      <alignment horizontal="center" vertical="center" wrapText="1"/>
    </xf>
    <xf numFmtId="0" fontId="84" fillId="0" borderId="0" xfId="0" applyFont="1" applyBorder="1" applyAlignment="1">
      <alignment horizontal="center" vertical="center" wrapText="1"/>
    </xf>
    <xf numFmtId="0" fontId="54" fillId="0" borderId="0" xfId="0" applyFont="1" applyBorder="1" applyAlignment="1">
      <alignment horizontal="right" vertical="top"/>
    </xf>
    <xf numFmtId="49" fontId="18" fillId="0" borderId="19" xfId="0" applyNumberFormat="1" applyFont="1" applyFill="1" applyBorder="1" applyAlignment="1" applyProtection="1">
      <alignment horizontal="left" vertical="center" wrapText="1" indent="1"/>
    </xf>
    <xf numFmtId="49" fontId="18" fillId="0" borderId="20" xfId="0" applyNumberFormat="1" applyFont="1" applyFill="1" applyBorder="1" applyAlignment="1" applyProtection="1">
      <alignment horizontal="left" vertical="center" wrapText="1" indent="1"/>
    </xf>
    <xf numFmtId="0" fontId="12" fillId="0" borderId="101" xfId="0" applyFont="1" applyFill="1" applyBorder="1" applyAlignment="1">
      <alignment horizontal="left" vertical="top"/>
    </xf>
    <xf numFmtId="0" fontId="12" fillId="0" borderId="38" xfId="0" applyFont="1" applyFill="1" applyBorder="1" applyAlignment="1">
      <alignment horizontal="left" vertical="top"/>
    </xf>
    <xf numFmtId="0" fontId="12" fillId="0" borderId="85" xfId="0" applyFont="1" applyFill="1" applyBorder="1" applyAlignment="1">
      <alignment horizontal="left" vertical="top"/>
    </xf>
    <xf numFmtId="0" fontId="12" fillId="0" borderId="15" xfId="0" applyFont="1" applyFill="1" applyBorder="1" applyAlignment="1">
      <alignment horizontal="left" vertical="top"/>
    </xf>
    <xf numFmtId="0" fontId="12" fillId="0" borderId="16" xfId="0" applyFont="1" applyFill="1" applyBorder="1" applyAlignment="1">
      <alignment horizontal="left" vertical="top"/>
    </xf>
    <xf numFmtId="0" fontId="12" fillId="0" borderId="17" xfId="0" applyFont="1" applyFill="1" applyBorder="1" applyAlignment="1">
      <alignment horizontal="left" vertical="top"/>
    </xf>
    <xf numFmtId="0" fontId="12" fillId="0" borderId="21" xfId="0" applyFont="1" applyFill="1" applyBorder="1" applyAlignment="1">
      <alignment horizontal="left" vertical="top"/>
    </xf>
    <xf numFmtId="0" fontId="12" fillId="0" borderId="19" xfId="0" applyFont="1" applyFill="1" applyBorder="1" applyAlignment="1">
      <alignment horizontal="left" vertical="top"/>
    </xf>
    <xf numFmtId="0" fontId="12" fillId="0" borderId="20" xfId="0" applyFont="1" applyFill="1" applyBorder="1" applyAlignment="1">
      <alignment horizontal="left" vertical="top"/>
    </xf>
    <xf numFmtId="0" fontId="10" fillId="0" borderId="18" xfId="0" applyFont="1" applyBorder="1" applyAlignment="1">
      <alignment horizontal="left" vertical="center" indent="1"/>
    </xf>
    <xf numFmtId="0" fontId="10" fillId="0" borderId="84" xfId="0" applyFont="1" applyBorder="1" applyAlignment="1">
      <alignment horizontal="left" vertical="center" indent="1"/>
    </xf>
    <xf numFmtId="0" fontId="54" fillId="0" borderId="3" xfId="0" applyFont="1" applyFill="1" applyBorder="1" applyAlignment="1" applyProtection="1">
      <alignment horizontal="right" vertical="top"/>
      <protection locked="0"/>
    </xf>
    <xf numFmtId="169" fontId="6" fillId="0" borderId="17" xfId="0" applyNumberFormat="1" applyFont="1" applyFill="1" applyBorder="1" applyAlignment="1" applyProtection="1">
      <alignment horizontal="center" vertical="center"/>
    </xf>
    <xf numFmtId="0" fontId="10" fillId="0" borderId="6" xfId="0" applyFont="1" applyBorder="1" applyAlignment="1">
      <alignment horizontal="left" vertical="center" indent="1"/>
    </xf>
    <xf numFmtId="0" fontId="10" fillId="0" borderId="0" xfId="0" applyFont="1" applyBorder="1" applyAlignment="1">
      <alignment horizontal="left" vertical="center" indent="1"/>
    </xf>
    <xf numFmtId="0" fontId="10" fillId="0" borderId="5" xfId="0" applyFont="1" applyBorder="1" applyAlignment="1">
      <alignment horizontal="left" vertical="center" indent="1"/>
    </xf>
    <xf numFmtId="0" fontId="29" fillId="0" borderId="30" xfId="0" applyFont="1" applyBorder="1" applyAlignment="1">
      <alignment horizontal="center" vertical="center"/>
    </xf>
    <xf numFmtId="0" fontId="29" fillId="0" borderId="11" xfId="0" applyFont="1" applyBorder="1" applyAlignment="1">
      <alignment horizontal="center" vertical="center"/>
    </xf>
    <xf numFmtId="0" fontId="65" fillId="0" borderId="0" xfId="0" applyFont="1" applyBorder="1" applyAlignment="1">
      <alignment horizontal="center" vertical="center" wrapText="1"/>
    </xf>
    <xf numFmtId="1" fontId="61" fillId="0" borderId="70" xfId="0" applyNumberFormat="1" applyFont="1" applyBorder="1" applyAlignment="1">
      <alignment horizontal="center" vertical="center"/>
    </xf>
    <xf numFmtId="1" fontId="61" fillId="0" borderId="33" xfId="0" applyNumberFormat="1" applyFont="1" applyBorder="1" applyAlignment="1">
      <alignment horizontal="center" vertical="center"/>
    </xf>
    <xf numFmtId="1" fontId="61" fillId="0" borderId="35" xfId="0" applyNumberFormat="1" applyFont="1" applyBorder="1" applyAlignment="1">
      <alignment horizontal="center" vertical="center"/>
    </xf>
    <xf numFmtId="1" fontId="61" fillId="0" borderId="67" xfId="0" applyNumberFormat="1" applyFont="1" applyBorder="1" applyAlignment="1">
      <alignment horizontal="center" vertical="center"/>
    </xf>
    <xf numFmtId="1" fontId="61" fillId="0" borderId="92" xfId="0" applyNumberFormat="1" applyFont="1" applyBorder="1" applyAlignment="1">
      <alignment horizontal="center" vertical="center"/>
    </xf>
    <xf numFmtId="1" fontId="61" fillId="0" borderId="98" xfId="0" applyNumberFormat="1" applyFont="1" applyBorder="1" applyAlignment="1">
      <alignment horizontal="center" vertical="center"/>
    </xf>
    <xf numFmtId="0" fontId="31" fillId="0" borderId="87"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23" fillId="0" borderId="45"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48" xfId="0" applyFont="1" applyBorder="1" applyAlignment="1">
      <alignment horizontal="left" vertical="center" wrapText="1" indent="1"/>
    </xf>
    <xf numFmtId="0" fontId="23" fillId="0" borderId="50" xfId="0" applyFont="1" applyBorder="1" applyAlignment="1">
      <alignment horizontal="left" vertical="center" wrapText="1" indent="1"/>
    </xf>
    <xf numFmtId="0" fontId="38" fillId="0" borderId="0" xfId="0" applyFont="1" applyBorder="1" applyAlignment="1">
      <alignment horizontal="center" textRotation="90" wrapText="1"/>
    </xf>
    <xf numFmtId="0" fontId="31" fillId="0" borderId="0" xfId="0" applyFont="1" applyBorder="1" applyAlignment="1">
      <alignment horizontal="left" vertical="center" wrapText="1" indent="1"/>
    </xf>
    <xf numFmtId="0" fontId="29" fillId="0" borderId="30" xfId="0" applyFont="1" applyBorder="1" applyAlignment="1">
      <alignment horizontal="center" vertical="center" wrapText="1"/>
    </xf>
    <xf numFmtId="0" fontId="29" fillId="0" borderId="32" xfId="0" applyFont="1" applyBorder="1" applyAlignment="1">
      <alignment horizontal="center" vertical="center" wrapText="1"/>
    </xf>
    <xf numFmtId="0" fontId="23" fillId="0" borderId="32" xfId="0" applyFont="1" applyBorder="1" applyAlignment="1">
      <alignment horizontal="left" vertical="center" wrapText="1" indent="1"/>
    </xf>
    <xf numFmtId="0" fontId="23" fillId="0" borderId="34" xfId="0" applyFont="1" applyBorder="1" applyAlignment="1">
      <alignment horizontal="left" vertical="center" wrapText="1" indent="1"/>
    </xf>
    <xf numFmtId="0" fontId="29" fillId="0" borderId="11" xfId="0" applyFont="1" applyBorder="1" applyAlignment="1">
      <alignment horizontal="center" vertical="center" wrapText="1"/>
    </xf>
    <xf numFmtId="0" fontId="29" fillId="0" borderId="9"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6" xfId="0" applyFont="1" applyBorder="1" applyAlignment="1">
      <alignment horizontal="center" vertical="center" wrapText="1"/>
    </xf>
    <xf numFmtId="0" fontId="34" fillId="0" borderId="12" xfId="0" applyFont="1" applyFill="1" applyBorder="1" applyAlignment="1">
      <alignment horizontal="left" vertical="center" indent="1"/>
    </xf>
    <xf numFmtId="0" fontId="34" fillId="0" borderId="13" xfId="0" applyFont="1" applyFill="1" applyBorder="1" applyAlignment="1">
      <alignment horizontal="left" vertical="center" indent="1"/>
    </xf>
    <xf numFmtId="0" fontId="34" fillId="0" borderId="15" xfId="0" applyFont="1" applyFill="1" applyBorder="1" applyAlignment="1">
      <alignment horizontal="left" vertical="center" indent="1"/>
    </xf>
    <xf numFmtId="0" fontId="34" fillId="0" borderId="16" xfId="0" applyFont="1" applyFill="1" applyBorder="1" applyAlignment="1">
      <alignment horizontal="left" vertical="center" indent="1"/>
    </xf>
    <xf numFmtId="0" fontId="31" fillId="0" borderId="15" xfId="0" applyFont="1" applyFill="1" applyBorder="1" applyAlignment="1">
      <alignment horizontal="left" vertical="center" indent="1"/>
    </xf>
    <xf numFmtId="0" fontId="31" fillId="0" borderId="16" xfId="0" applyFont="1" applyFill="1" applyBorder="1" applyAlignment="1">
      <alignment horizontal="left" vertical="center" indent="1"/>
    </xf>
    <xf numFmtId="0" fontId="31" fillId="0" borderId="15" xfId="0" applyFont="1" applyBorder="1" applyAlignment="1">
      <alignment horizontal="left" vertical="center" indent="1"/>
    </xf>
    <xf numFmtId="0" fontId="31" fillId="0" borderId="16" xfId="0" applyFont="1" applyBorder="1" applyAlignment="1">
      <alignment horizontal="left" vertical="center" indent="1"/>
    </xf>
    <xf numFmtId="0" fontId="34" fillId="0" borderId="13" xfId="0" applyFont="1" applyFill="1" applyBorder="1" applyAlignment="1">
      <alignment horizontal="center" vertical="center"/>
    </xf>
    <xf numFmtId="0" fontId="34" fillId="0" borderId="14" xfId="0" applyFont="1" applyFill="1" applyBorder="1" applyAlignment="1">
      <alignment horizontal="center" vertical="center"/>
    </xf>
    <xf numFmtId="0" fontId="29" fillId="0" borderId="2" xfId="0" applyFont="1" applyBorder="1" applyAlignment="1">
      <alignment horizontal="left" vertical="center" wrapText="1" indent="1"/>
    </xf>
    <xf numFmtId="0" fontId="29" fillId="0" borderId="3" xfId="0" applyFont="1" applyBorder="1" applyAlignment="1">
      <alignment horizontal="left" vertical="center" wrapText="1" indent="1"/>
    </xf>
    <xf numFmtId="0" fontId="29" fillId="0" borderId="4" xfId="0" applyFont="1" applyBorder="1" applyAlignment="1">
      <alignment horizontal="left" vertical="center" wrapText="1" indent="1"/>
    </xf>
    <xf numFmtId="0" fontId="23" fillId="0" borderId="6" xfId="0" applyFont="1" applyBorder="1" applyAlignment="1">
      <alignment horizontal="left" vertical="center" wrapText="1" indent="2"/>
    </xf>
    <xf numFmtId="0" fontId="23" fillId="0" borderId="0" xfId="0" applyFont="1" applyBorder="1" applyAlignment="1">
      <alignment horizontal="left" vertical="center" wrapText="1" indent="2"/>
    </xf>
    <xf numFmtId="0" fontId="27" fillId="0" borderId="2" xfId="0" applyFont="1" applyBorder="1" applyAlignment="1">
      <alignment horizontal="left" vertical="center" wrapText="1" indent="2"/>
    </xf>
    <xf numFmtId="0" fontId="27" fillId="0" borderId="3" xfId="0" applyFont="1" applyBorder="1" applyAlignment="1">
      <alignment horizontal="left" vertical="center" wrapText="1" indent="2"/>
    </xf>
    <xf numFmtId="0" fontId="27" fillId="0" borderId="7" xfId="0" applyFont="1" applyBorder="1" applyAlignment="1">
      <alignment horizontal="left" vertical="center" wrapText="1" indent="2"/>
    </xf>
    <xf numFmtId="0" fontId="27" fillId="0" borderId="1" xfId="0" applyFont="1" applyBorder="1" applyAlignment="1">
      <alignment horizontal="left" vertical="center" wrapText="1" indent="2"/>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34" fillId="0" borderId="16" xfId="0" applyFont="1" applyFill="1" applyBorder="1" applyAlignment="1">
      <alignment horizontal="center" vertical="center"/>
    </xf>
    <xf numFmtId="0" fontId="34" fillId="0" borderId="17" xfId="0" applyFont="1" applyFill="1" applyBorder="1" applyAlignment="1">
      <alignment horizontal="center" vertical="center"/>
    </xf>
    <xf numFmtId="0" fontId="31" fillId="0" borderId="16" xfId="0" applyFont="1" applyFill="1" applyBorder="1" applyAlignment="1">
      <alignment horizontal="left" vertical="center" indent="2"/>
    </xf>
    <xf numFmtId="0" fontId="31" fillId="0" borderId="17" xfId="0" applyFont="1" applyFill="1" applyBorder="1" applyAlignment="1">
      <alignment horizontal="left" vertical="center" indent="2"/>
    </xf>
    <xf numFmtId="0" fontId="31" fillId="0" borderId="18" xfId="0" applyFont="1" applyFill="1" applyBorder="1" applyAlignment="1">
      <alignment horizontal="left" vertical="center" indent="2"/>
    </xf>
    <xf numFmtId="0" fontId="31" fillId="0" borderId="84" xfId="0" applyFont="1" applyFill="1" applyBorder="1" applyAlignment="1">
      <alignment horizontal="left" vertical="center" indent="2"/>
    </xf>
    <xf numFmtId="0" fontId="31" fillId="0" borderId="38" xfId="0" applyFont="1" applyFill="1" applyBorder="1" applyAlignment="1">
      <alignment horizontal="left" vertical="center" indent="2"/>
    </xf>
    <xf numFmtId="0" fontId="31" fillId="0" borderId="85" xfId="0" applyFont="1" applyFill="1" applyBorder="1" applyAlignment="1">
      <alignment horizontal="left" vertical="center" indent="2"/>
    </xf>
    <xf numFmtId="0" fontId="31" fillId="0" borderId="1" xfId="0" applyFont="1" applyFill="1" applyBorder="1" applyAlignment="1">
      <alignment horizontal="left" vertical="center" indent="2"/>
    </xf>
    <xf numFmtId="0" fontId="31" fillId="0" borderId="8" xfId="0" applyFont="1" applyFill="1" applyBorder="1" applyAlignment="1">
      <alignment horizontal="left" vertical="center" indent="2"/>
    </xf>
    <xf numFmtId="0" fontId="23" fillId="0" borderId="32" xfId="0" applyFont="1" applyBorder="1" applyAlignment="1">
      <alignment horizontal="center" vertical="center"/>
    </xf>
    <xf numFmtId="0" fontId="31" fillId="0" borderId="21" xfId="0" applyFont="1" applyFill="1" applyBorder="1" applyAlignment="1">
      <alignment horizontal="left" vertical="center" indent="1"/>
    </xf>
    <xf numFmtId="0" fontId="31" fillId="0" borderId="19" xfId="0" applyFont="1" applyFill="1" applyBorder="1" applyAlignment="1">
      <alignment horizontal="left" vertical="center" indent="1"/>
    </xf>
    <xf numFmtId="0" fontId="23" fillId="0" borderId="34" xfId="0" applyFont="1" applyBorder="1" applyAlignment="1">
      <alignment horizontal="center" vertical="center"/>
    </xf>
    <xf numFmtId="0" fontId="23" fillId="0" borderId="10" xfId="0" applyFont="1" applyBorder="1" applyAlignment="1">
      <alignment horizontal="left" vertical="center" wrapText="1" indent="1"/>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4" fillId="0" borderId="12" xfId="0" applyFont="1" applyFill="1" applyBorder="1" applyAlignment="1">
      <alignment horizontal="left" vertical="center" indent="2"/>
    </xf>
    <xf numFmtId="0" fontId="34" fillId="0" borderId="13" xfId="0" applyFont="1" applyFill="1" applyBorder="1" applyAlignment="1">
      <alignment horizontal="left" vertical="center" indent="2"/>
    </xf>
    <xf numFmtId="0" fontId="29" fillId="0" borderId="31" xfId="0" applyFont="1" applyBorder="1" applyAlignment="1">
      <alignment horizontal="center" vertical="center"/>
    </xf>
    <xf numFmtId="0" fontId="31" fillId="0" borderId="19"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29" fillId="0" borderId="9" xfId="0" applyFont="1" applyBorder="1" applyAlignment="1">
      <alignment horizontal="center" vertical="center"/>
    </xf>
    <xf numFmtId="0" fontId="29" fillId="0" borderId="33" xfId="0" applyFont="1" applyBorder="1" applyAlignment="1">
      <alignment horizontal="center" vertical="center"/>
    </xf>
    <xf numFmtId="0" fontId="57" fillId="0" borderId="11" xfId="0" applyFont="1" applyBorder="1" applyAlignment="1">
      <alignment horizontal="center" vertical="center" wrapText="1"/>
    </xf>
    <xf numFmtId="0" fontId="57" fillId="0" borderId="9" xfId="0" applyFont="1" applyBorder="1" applyAlignment="1">
      <alignment horizontal="center" vertical="center" wrapText="1"/>
    </xf>
    <xf numFmtId="0" fontId="23" fillId="0" borderId="7" xfId="0" applyFont="1" applyBorder="1" applyAlignment="1">
      <alignment horizontal="left" vertical="center" indent="2"/>
    </xf>
    <xf numFmtId="0" fontId="23" fillId="0" borderId="1" xfId="0" applyFont="1" applyBorder="1" applyAlignment="1">
      <alignment horizontal="left" vertical="center" indent="2"/>
    </xf>
    <xf numFmtId="0" fontId="23" fillId="0" borderId="7" xfId="0" applyFont="1" applyBorder="1" applyAlignment="1">
      <alignment horizontal="left" vertical="center" wrapText="1" indent="2"/>
    </xf>
    <xf numFmtId="0" fontId="23" fillId="0" borderId="1" xfId="0" applyFont="1" applyBorder="1" applyAlignment="1">
      <alignment horizontal="left" vertical="center" wrapText="1" indent="2"/>
    </xf>
    <xf numFmtId="0" fontId="36" fillId="4" borderId="9" xfId="0" applyFont="1" applyFill="1" applyBorder="1" applyAlignment="1">
      <alignment horizontal="center" vertical="center" wrapText="1"/>
    </xf>
    <xf numFmtId="0" fontId="39" fillId="4" borderId="2" xfId="0" applyFont="1" applyFill="1" applyBorder="1" applyAlignment="1">
      <alignment horizontal="center" vertical="center" wrapText="1"/>
    </xf>
    <xf numFmtId="0" fontId="39" fillId="4" borderId="6"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39" fillId="4" borderId="0" xfId="0" applyFont="1" applyFill="1" applyBorder="1" applyAlignment="1">
      <alignment horizontal="center" vertical="center" wrapText="1"/>
    </xf>
    <xf numFmtId="0" fontId="23" fillId="0" borderId="3" xfId="0" applyFont="1" applyBorder="1" applyAlignment="1">
      <alignment horizontal="left" vertical="top" wrapText="1"/>
    </xf>
    <xf numFmtId="0" fontId="23" fillId="0" borderId="0" xfId="0" applyFont="1" applyBorder="1" applyAlignment="1">
      <alignment horizontal="left" vertical="top" wrapText="1"/>
    </xf>
    <xf numFmtId="0" fontId="27" fillId="0" borderId="12" xfId="0" applyFont="1" applyBorder="1" applyAlignment="1">
      <alignment horizontal="left" vertical="center" wrapText="1" indent="1"/>
    </xf>
    <xf numFmtId="0" fontId="27" fillId="0" borderId="13" xfId="0" applyFont="1" applyBorder="1" applyAlignment="1">
      <alignment horizontal="left" vertical="center" wrapText="1" indent="1"/>
    </xf>
    <xf numFmtId="0" fontId="23" fillId="4" borderId="48" xfId="0" applyFont="1" applyFill="1" applyBorder="1" applyAlignment="1">
      <alignment horizontal="left" vertical="center" wrapText="1" indent="1"/>
    </xf>
    <xf numFmtId="0" fontId="23" fillId="4" borderId="50" xfId="0" applyFont="1" applyFill="1" applyBorder="1" applyAlignment="1">
      <alignment horizontal="left" vertical="center" wrapText="1" indent="1"/>
    </xf>
    <xf numFmtId="0" fontId="34" fillId="4" borderId="2" xfId="0" applyFont="1" applyFill="1" applyBorder="1" applyAlignment="1">
      <alignment horizontal="center" vertical="center"/>
    </xf>
    <xf numFmtId="0" fontId="34" fillId="4" borderId="4"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90" xfId="0" applyFont="1" applyFill="1" applyBorder="1" applyAlignment="1">
      <alignment horizontal="center" vertical="center"/>
    </xf>
    <xf numFmtId="0" fontId="34" fillId="4" borderId="91" xfId="0" applyFont="1" applyFill="1" applyBorder="1" applyAlignment="1">
      <alignment horizontal="center" vertical="center"/>
    </xf>
    <xf numFmtId="2" fontId="23" fillId="0" borderId="10" xfId="0" applyNumberFormat="1" applyFont="1" applyBorder="1" applyAlignment="1">
      <alignment horizontal="center" vertical="center"/>
    </xf>
    <xf numFmtId="0" fontId="45" fillId="0" borderId="11" xfId="0" applyFont="1" applyBorder="1" applyAlignment="1">
      <alignment horizontal="center" vertical="center"/>
    </xf>
    <xf numFmtId="0" fontId="45" fillId="0" borderId="31" xfId="0" applyFont="1" applyBorder="1" applyAlignment="1">
      <alignment horizontal="center" vertical="center"/>
    </xf>
    <xf numFmtId="2" fontId="23" fillId="0" borderId="10" xfId="0" applyNumberFormat="1" applyFont="1" applyBorder="1" applyAlignment="1">
      <alignment horizontal="center" vertical="center" wrapText="1"/>
    </xf>
    <xf numFmtId="2" fontId="23" fillId="0" borderId="35" xfId="0" applyNumberFormat="1" applyFont="1" applyBorder="1" applyAlignment="1">
      <alignment horizontal="center" vertical="center" wrapText="1"/>
    </xf>
    <xf numFmtId="0" fontId="23" fillId="0" borderId="10" xfId="0" applyFont="1" applyBorder="1" applyAlignment="1">
      <alignment horizontal="center" vertical="center"/>
    </xf>
    <xf numFmtId="2" fontId="23" fillId="0" borderId="9" xfId="0" applyNumberFormat="1" applyFont="1" applyBorder="1" applyAlignment="1">
      <alignment horizontal="center" vertical="center"/>
    </xf>
    <xf numFmtId="0" fontId="23" fillId="0" borderId="9" xfId="0" applyFont="1" applyBorder="1" applyAlignment="1">
      <alignment horizontal="center" vertical="center"/>
    </xf>
    <xf numFmtId="2" fontId="23" fillId="0" borderId="9" xfId="0" applyNumberFormat="1" applyFont="1" applyBorder="1" applyAlignment="1">
      <alignment horizontal="center" vertical="center" wrapText="1"/>
    </xf>
    <xf numFmtId="2" fontId="23" fillId="0" borderId="33" xfId="0" applyNumberFormat="1" applyFont="1" applyBorder="1" applyAlignment="1">
      <alignment horizontal="center" vertical="center" wrapText="1"/>
    </xf>
    <xf numFmtId="0" fontId="36" fillId="4" borderId="9" xfId="0" applyFont="1" applyFill="1" applyBorder="1" applyAlignment="1">
      <alignment horizontal="center" vertical="center"/>
    </xf>
    <xf numFmtId="0" fontId="36" fillId="4" borderId="10" xfId="0" applyFont="1" applyFill="1" applyBorder="1" applyAlignment="1">
      <alignment horizontal="center" vertical="center"/>
    </xf>
    <xf numFmtId="0" fontId="36" fillId="4" borderId="32" xfId="0" applyFont="1" applyFill="1" applyBorder="1" applyAlignment="1">
      <alignment horizontal="center" vertical="center"/>
    </xf>
    <xf numFmtId="0" fontId="23" fillId="4" borderId="79" xfId="0" applyFont="1" applyFill="1" applyBorder="1" applyAlignment="1">
      <alignment horizontal="left" vertical="center" wrapText="1" indent="1"/>
    </xf>
    <xf numFmtId="0" fontId="23" fillId="4" borderId="32" xfId="0" applyFont="1" applyFill="1" applyBorder="1" applyAlignment="1">
      <alignment horizontal="left" vertical="center" wrapText="1" indent="1"/>
    </xf>
    <xf numFmtId="0" fontId="23" fillId="4" borderId="34" xfId="0" applyFont="1" applyFill="1" applyBorder="1" applyAlignment="1">
      <alignment horizontal="left" vertical="center" wrapText="1" indent="1"/>
    </xf>
    <xf numFmtId="0" fontId="29" fillId="4" borderId="2"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29" fillId="4" borderId="8" xfId="0" applyFont="1" applyFill="1" applyBorder="1" applyAlignment="1">
      <alignment horizontal="center" vertical="center" wrapText="1"/>
    </xf>
    <xf numFmtId="0" fontId="36" fillId="4" borderId="34" xfId="0" applyFont="1" applyFill="1" applyBorder="1" applyAlignment="1">
      <alignment horizontal="center" vertical="center"/>
    </xf>
    <xf numFmtId="0" fontId="29" fillId="0" borderId="55"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65"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69" xfId="0" applyFont="1" applyBorder="1" applyAlignment="1">
      <alignment horizontal="center" vertical="center" wrapText="1"/>
    </xf>
    <xf numFmtId="0" fontId="29" fillId="0" borderId="74" xfId="0" applyFont="1" applyBorder="1" applyAlignment="1">
      <alignment horizontal="center" vertical="center" wrapText="1"/>
    </xf>
    <xf numFmtId="0" fontId="23" fillId="0" borderId="71" xfId="0" applyFont="1" applyBorder="1" applyAlignment="1">
      <alignment horizontal="center" vertical="center" wrapText="1"/>
    </xf>
    <xf numFmtId="0" fontId="23" fillId="0" borderId="72" xfId="0" applyFont="1" applyBorder="1" applyAlignment="1">
      <alignment horizontal="center" vertical="center" wrapText="1"/>
    </xf>
    <xf numFmtId="0" fontId="23" fillId="0" borderId="73" xfId="0" applyFont="1" applyBorder="1" applyAlignment="1">
      <alignment horizontal="center" vertical="center" wrapText="1"/>
    </xf>
    <xf numFmtId="0" fontId="38" fillId="0" borderId="87" xfId="0" applyFont="1" applyBorder="1" applyAlignment="1">
      <alignment horizontal="center" textRotation="90" wrapText="1"/>
    </xf>
    <xf numFmtId="0" fontId="38" fillId="0" borderId="88" xfId="0" applyFont="1" applyBorder="1" applyAlignment="1">
      <alignment horizontal="center" textRotation="90" wrapText="1"/>
    </xf>
    <xf numFmtId="0" fontId="38" fillId="0" borderId="67" xfId="0" applyFont="1" applyBorder="1" applyAlignment="1">
      <alignment horizontal="center" textRotation="90" wrapText="1"/>
    </xf>
    <xf numFmtId="0" fontId="38" fillId="0" borderId="89" xfId="0" applyFont="1" applyBorder="1" applyAlignment="1">
      <alignment horizontal="center" textRotation="90" wrapText="1"/>
    </xf>
    <xf numFmtId="0" fontId="31" fillId="0" borderId="0" xfId="0" applyFont="1" applyFill="1" applyBorder="1" applyAlignment="1">
      <alignment horizontal="left" vertical="center" wrapText="1" indent="1"/>
    </xf>
    <xf numFmtId="0" fontId="31" fillId="0" borderId="15" xfId="0" applyFont="1" applyFill="1" applyBorder="1" applyAlignment="1">
      <alignment horizontal="left" vertical="center" wrapText="1" indent="1"/>
    </xf>
    <xf numFmtId="0" fontId="31" fillId="0" borderId="16" xfId="0" applyFont="1" applyFill="1" applyBorder="1" applyAlignment="1">
      <alignment horizontal="left" vertical="center" wrapText="1" indent="1"/>
    </xf>
    <xf numFmtId="0" fontId="23" fillId="4" borderId="71" xfId="0" applyFont="1" applyFill="1" applyBorder="1" applyAlignment="1">
      <alignment horizontal="center" vertical="center" wrapText="1"/>
    </xf>
    <xf numFmtId="0" fontId="23" fillId="4" borderId="72" xfId="0" applyFont="1" applyFill="1" applyBorder="1" applyAlignment="1">
      <alignment horizontal="center" vertical="center" wrapText="1"/>
    </xf>
    <xf numFmtId="0" fontId="23" fillId="4" borderId="73"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8" xfId="0" applyFont="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95" xfId="0" applyFont="1" applyBorder="1" applyAlignment="1">
      <alignment horizontal="center" vertical="center"/>
    </xf>
    <xf numFmtId="0" fontId="31" fillId="0" borderId="94" xfId="0" applyFont="1" applyBorder="1" applyAlignment="1">
      <alignment horizontal="center" vertical="center"/>
    </xf>
    <xf numFmtId="0" fontId="31" fillId="0" borderId="4" xfId="0" applyFont="1" applyBorder="1" applyAlignment="1">
      <alignment horizontal="center" vertical="center"/>
    </xf>
    <xf numFmtId="0" fontId="34" fillId="0" borderId="0" xfId="0" applyFont="1" applyBorder="1" applyAlignment="1">
      <alignment horizontal="center" vertical="center"/>
    </xf>
    <xf numFmtId="0" fontId="23" fillId="0" borderId="10" xfId="0" applyFont="1" applyBorder="1" applyAlignment="1">
      <alignment horizontal="center" vertical="center" wrapText="1"/>
    </xf>
    <xf numFmtId="0" fontId="23" fillId="0" borderId="35" xfId="0" applyFont="1" applyBorder="1" applyAlignment="1">
      <alignment horizontal="center" vertical="center" wrapText="1"/>
    </xf>
    <xf numFmtId="0" fontId="29" fillId="0" borderId="31" xfId="0" applyFont="1" applyBorder="1" applyAlignment="1">
      <alignment horizontal="center" vertical="center" wrapText="1"/>
    </xf>
    <xf numFmtId="0" fontId="23" fillId="0" borderId="9" xfId="0" applyFont="1" applyBorder="1" applyAlignment="1">
      <alignment horizontal="left" vertical="center" wrapText="1" indent="1"/>
    </xf>
    <xf numFmtId="0" fontId="23" fillId="0" borderId="9" xfId="0" applyFont="1" applyBorder="1" applyAlignment="1">
      <alignment horizontal="center" vertical="center" wrapText="1"/>
    </xf>
    <xf numFmtId="0" fontId="23" fillId="0" borderId="33" xfId="0" applyFont="1" applyBorder="1" applyAlignment="1">
      <alignment horizontal="center" vertical="center" wrapText="1"/>
    </xf>
    <xf numFmtId="0" fontId="29" fillId="0" borderId="6" xfId="0" applyFont="1" applyBorder="1" applyAlignment="1">
      <alignment horizontal="left" vertical="center" wrapText="1" indent="1"/>
    </xf>
    <xf numFmtId="0" fontId="29" fillId="0" borderId="0" xfId="0" applyFont="1" applyBorder="1" applyAlignment="1">
      <alignment horizontal="left" vertical="center" wrapText="1" indent="1"/>
    </xf>
    <xf numFmtId="0" fontId="29" fillId="0" borderId="5" xfId="0" applyFont="1" applyBorder="1" applyAlignment="1">
      <alignment horizontal="left" vertical="center" wrapText="1" indent="1"/>
    </xf>
    <xf numFmtId="0" fontId="63" fillId="6" borderId="0" xfId="0" applyFont="1" applyFill="1" applyBorder="1" applyAlignment="1">
      <alignment horizontal="left" vertical="center" indent="1"/>
    </xf>
  </cellXfs>
  <cellStyles count="3">
    <cellStyle name="Followed Hyperlink" xfId="2" builtinId="9" customBuiltin="1"/>
    <cellStyle name="Hyperlink" xfId="1" builtinId="8"/>
    <cellStyle name="Normal" xfId="0" builtinId="0"/>
  </cellStyles>
  <dxfs count="161">
    <dxf>
      <numFmt numFmtId="1" formatCode="0"/>
    </dxf>
    <dxf>
      <font>
        <b val="0"/>
        <i val="0"/>
        <strike val="0"/>
      </font>
      <numFmt numFmtId="164" formatCode="0.0"/>
      <fill>
        <patternFill patternType="none">
          <bgColor auto="1"/>
        </patternFill>
      </fill>
    </dxf>
    <dxf>
      <numFmt numFmtId="1" formatCode="0"/>
    </dxf>
    <dxf>
      <font>
        <b val="0"/>
        <i val="0"/>
        <strike val="0"/>
      </font>
      <numFmt numFmtId="164" formatCode="0.0"/>
      <fill>
        <patternFill patternType="none">
          <bgColor auto="1"/>
        </patternFill>
      </fill>
    </dxf>
    <dxf>
      <font>
        <color theme="0"/>
      </font>
    </dxf>
    <dxf>
      <numFmt numFmtId="1" formatCode="0"/>
    </dxf>
    <dxf>
      <numFmt numFmtId="1" formatCode="0"/>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ill>
        <patternFill>
          <bgColor theme="0" tint="-0.499984740745262"/>
        </patternFill>
      </fill>
    </dxf>
    <dxf>
      <fill>
        <patternFill>
          <bgColor theme="0" tint="-0.499984740745262"/>
        </patternFill>
      </fill>
    </dxf>
    <dxf>
      <font>
        <color rgb="FF0000FF"/>
      </font>
    </dxf>
    <dxf>
      <font>
        <color rgb="FFFF0000"/>
      </font>
    </dxf>
    <dxf>
      <font>
        <color rgb="FF0000FF"/>
      </font>
    </dxf>
    <dxf>
      <font>
        <color rgb="FFFF0000"/>
      </font>
    </dxf>
    <dxf>
      <font>
        <color rgb="FF0000FF"/>
      </font>
    </dxf>
    <dxf>
      <font>
        <color rgb="FFFF0000"/>
      </font>
    </dxf>
    <dxf>
      <font>
        <color rgb="FFFF0000"/>
      </font>
    </dxf>
    <dxf>
      <fill>
        <patternFill>
          <bgColor theme="0" tint="-0.499984740745262"/>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bgColor theme="0" tint="-0.24994659260841701"/>
        </patternFill>
      </fill>
    </dxf>
    <dxf>
      <fill>
        <patternFill patternType="solid">
          <bgColor theme="0" tint="-0.24994659260841701"/>
        </patternFill>
      </fill>
    </dxf>
    <dxf>
      <fill>
        <patternFill>
          <bgColor rgb="FFE6FFE6"/>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ont>
        <color rgb="FFFF0000"/>
      </font>
      <fill>
        <patternFill>
          <bgColor rgb="FFEBFFEB"/>
        </patternFill>
      </fill>
    </dxf>
    <dxf>
      <font>
        <color rgb="FFFF0000"/>
      </font>
      <fill>
        <patternFill>
          <bgColor rgb="FFEBFFEB"/>
        </patternFill>
      </fill>
    </dxf>
    <dxf>
      <fill>
        <patternFill>
          <bgColor rgb="FFEBFFEB"/>
        </patternFill>
      </fill>
    </dxf>
    <dxf>
      <font>
        <color rgb="FFFF0000"/>
      </font>
      <fill>
        <patternFill>
          <bgColor rgb="FFEBFFEB"/>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1"/>
      </font>
      <fill>
        <patternFill>
          <bgColor theme="8"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ont>
        <color rgb="FFFF0000"/>
      </font>
    </dxf>
    <dxf>
      <font>
        <color rgb="FFFF0000"/>
      </font>
    </dxf>
    <dxf>
      <font>
        <color rgb="FFFF0000"/>
      </font>
    </dxf>
    <dxf>
      <font>
        <color rgb="FFFF0000"/>
      </font>
    </dxf>
    <dxf>
      <font>
        <color rgb="FFFF0000"/>
      </font>
    </dxf>
    <dxf>
      <font>
        <color rgb="FFFF0000"/>
      </font>
      <fill>
        <patternFill>
          <bgColor rgb="FFE6FFE6"/>
        </patternFill>
      </fill>
    </dxf>
    <dxf>
      <fill>
        <patternFill patternType="solid">
          <fgColor theme="1"/>
          <bgColor theme="0" tint="-0.24994659260841701"/>
        </patternFill>
      </fill>
    </dxf>
    <dxf>
      <font>
        <color rgb="FF0000FF"/>
      </font>
    </dxf>
    <dxf>
      <font>
        <color rgb="FF0000FF"/>
      </font>
    </dxf>
  </dxfs>
  <tableStyles count="0" defaultTableStyle="TableStyleMedium9" defaultPivotStyle="PivotStyleLight16"/>
  <colors>
    <mruColors>
      <color rgb="FF0000FF"/>
      <color rgb="FFE6FFE6"/>
      <color rgb="FFCCFFCC"/>
      <color rgb="FFDCFFDC"/>
      <color rgb="FFCCFFDC"/>
      <color rgb="FF000099"/>
      <color rgb="FFFFFFFB"/>
      <color rgb="FFFFFFCC"/>
      <color rgb="FFEBFF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55.2</c:v>
              </c:pt>
              <c:pt idx="1">
                <c:v>114.4</c:v>
              </c:pt>
              <c:pt idx="2">
                <c:v>205.00987599999999</c:v>
              </c:pt>
              <c:pt idx="3">
                <c:v>301.03309300000001</c:v>
              </c:pt>
              <c:pt idx="4">
                <c:v>506.18703499999998</c:v>
              </c:pt>
              <c:pt idx="5">
                <c:v>727.89415199999996</c:v>
              </c:pt>
              <c:pt idx="6">
                <c:v>1359.2380880000001</c:v>
              </c:pt>
              <c:pt idx="7">
                <c:v>2059.9422869999999</c:v>
              </c:pt>
              <c:pt idx="8">
                <c:v>2825.507752</c:v>
              </c:pt>
              <c:pt idx="9">
                <c:v>5020.9152210000002</c:v>
              </c:pt>
              <c:pt idx="10">
                <c:v>7617.1625139999996</c:v>
              </c:pt>
              <c:pt idx="11">
                <c:v>7622.7562200000002</c:v>
              </c:pt>
              <c:pt idx="12">
                <c:v>10613.736218</c:v>
              </c:pt>
              <c:pt idx="13">
                <c:v>14010.467846</c:v>
              </c:pt>
            </c:numLit>
          </c:yVal>
          <c:smooth val="0"/>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88.666111999999998</c:v>
              </c:pt>
              <c:pt idx="1">
                <c:v>177.33222499999999</c:v>
              </c:pt>
              <c:pt idx="2">
                <c:v>265.99833699999999</c:v>
              </c:pt>
              <c:pt idx="3">
                <c:v>354.66444999999999</c:v>
              </c:pt>
              <c:pt idx="4">
                <c:v>625.39164700000003</c:v>
              </c:pt>
              <c:pt idx="5">
                <c:v>997.04975400000001</c:v>
              </c:pt>
              <c:pt idx="6">
                <c:v>1787.801933</c:v>
              </c:pt>
              <c:pt idx="7">
                <c:v>2582.1746969999999</c:v>
              </c:pt>
              <c:pt idx="8">
                <c:v>3377.995696</c:v>
              </c:pt>
              <c:pt idx="9">
                <c:v>5370.0826020000004</c:v>
              </c:pt>
              <c:pt idx="10">
                <c:v>7363.6177429999998</c:v>
              </c:pt>
              <c:pt idx="11">
                <c:v>8368.0613350000003</c:v>
              </c:pt>
              <c:pt idx="12">
                <c:v>10919.687723999999</c:v>
              </c:pt>
              <c:pt idx="13">
                <c:v>13601.591805</c:v>
              </c:pt>
            </c:numLit>
          </c:yVal>
          <c:smooth val="0"/>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146.30000000000001</c:v>
              </c:pt>
              <c:pt idx="4">
                <c:v>243.34305900000001</c:v>
              </c:pt>
              <c:pt idx="5">
                <c:v>354.40979399999998</c:v>
              </c:pt>
              <c:pt idx="6">
                <c:v>578.52652899999998</c:v>
              </c:pt>
              <c:pt idx="7">
                <c:v>803.63489700000002</c:v>
              </c:pt>
              <c:pt idx="8">
                <c:v>1029.1399180000001</c:v>
              </c:pt>
              <c:pt idx="9">
                <c:v>1593.5966120000001</c:v>
              </c:pt>
              <c:pt idx="10">
                <c:v>2158.449959</c:v>
              </c:pt>
              <c:pt idx="11">
                <c:v>2620.3541439999999</c:v>
              </c:pt>
              <c:pt idx="12">
                <c:v>3604.7935069999999</c:v>
              </c:pt>
              <c:pt idx="13">
                <c:v>4716.1357120000002</c:v>
              </c:pt>
            </c:numLit>
          </c:yVal>
          <c:smooth val="0"/>
        </c:ser>
        <c:ser>
          <c:idx val="5"/>
          <c:order val="3"/>
          <c:tx>
            <c:v>SU3</c:v>
          </c:tx>
          <c:spPr>
            <a:ln w="19050" cap="flat" cmpd="dbl"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440.25164000000001</c:v>
              </c:pt>
              <c:pt idx="5">
                <c:v>658.752928</c:v>
              </c:pt>
              <c:pt idx="6">
                <c:v>1096.704215</c:v>
              </c:pt>
              <c:pt idx="7">
                <c:v>1535.1298589999999</c:v>
              </c:pt>
              <c:pt idx="8">
                <c:v>1973.7452450000001</c:v>
              </c:pt>
              <c:pt idx="9">
                <c:v>3070.6157600000001</c:v>
              </c:pt>
              <c:pt idx="10">
                <c:v>4167.6760180000001</c:v>
              </c:pt>
              <c:pt idx="11">
                <c:v>4169.8702329999996</c:v>
              </c:pt>
              <c:pt idx="12">
                <c:v>5511.0151299999998</c:v>
              </c:pt>
              <c:pt idx="13">
                <c:v>7021.400611</c:v>
              </c:pt>
            </c:numLit>
          </c:yVal>
          <c:smooth val="0"/>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31.088750000000001</c:v>
              </c:pt>
              <c:pt idx="1">
                <c:v>82.895043000000001</c:v>
              </c:pt>
              <c:pt idx="2">
                <c:v>176.161293</c:v>
              </c:pt>
              <c:pt idx="3">
                <c:v>269.42754300000001</c:v>
              </c:pt>
              <c:pt idx="4">
                <c:v>476.79876200000001</c:v>
              </c:pt>
              <c:pt idx="5">
                <c:v>708.18899999999996</c:v>
              </c:pt>
              <c:pt idx="6">
                <c:v>1172.329238</c:v>
              </c:pt>
              <c:pt idx="7">
                <c:v>1637.149357</c:v>
              </c:pt>
              <c:pt idx="8">
                <c:v>2102.2414279999998</c:v>
              </c:pt>
              <c:pt idx="9">
                <c:v>3265.4475240000002</c:v>
              </c:pt>
              <c:pt idx="10">
                <c:v>4428.9255709999998</c:v>
              </c:pt>
              <c:pt idx="11">
                <c:v>4431.2526630000002</c:v>
              </c:pt>
              <c:pt idx="12">
                <c:v>5756.7552420000002</c:v>
              </c:pt>
              <c:pt idx="13">
                <c:v>7316.9926210000003</c:v>
              </c:pt>
            </c:numLit>
          </c:yVal>
          <c:smooth val="0"/>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153.34117599999999</c:v>
              </c:pt>
              <c:pt idx="4">
                <c:v>264.04411800000003</c:v>
              </c:pt>
              <c:pt idx="5">
                <c:v>387.6</c:v>
              </c:pt>
              <c:pt idx="6">
                <c:v>754.93333299999995</c:v>
              </c:pt>
              <c:pt idx="7">
                <c:v>1124.8</c:v>
              </c:pt>
              <c:pt idx="8">
                <c:v>1495.68</c:v>
              </c:pt>
              <c:pt idx="9">
                <c:v>2424.6533330000002</c:v>
              </c:pt>
              <c:pt idx="10">
                <c:v>3354.64</c:v>
              </c:pt>
              <c:pt idx="11">
                <c:v>3517.774582</c:v>
              </c:pt>
              <c:pt idx="12">
                <c:v>4775.7100620000001</c:v>
              </c:pt>
              <c:pt idx="13">
                <c:v>6161.1889030000002</c:v>
              </c:pt>
            </c:numLit>
          </c:yVal>
          <c:smooth val="0"/>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380.05373700000001</c:v>
              </c:pt>
              <c:pt idx="5">
                <c:v>525.82450100000005</c:v>
              </c:pt>
              <c:pt idx="6">
                <c:v>956.58023300000002</c:v>
              </c:pt>
              <c:pt idx="7">
                <c:v>1436.7356</c:v>
              </c:pt>
              <c:pt idx="8">
                <c:v>1919.80682</c:v>
              </c:pt>
              <c:pt idx="9">
                <c:v>3132.587614</c:v>
              </c:pt>
              <c:pt idx="10">
                <c:v>4348.2842609999998</c:v>
              </c:pt>
              <c:pt idx="11">
                <c:v>4350.717114</c:v>
              </c:pt>
              <c:pt idx="12">
                <c:v>5735.0231180000001</c:v>
              </c:pt>
              <c:pt idx="13">
                <c:v>7335.6725820000001</c:v>
              </c:pt>
            </c:numLit>
          </c:yVal>
          <c:smooth val="0"/>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33.25</c:v>
              </c:pt>
              <c:pt idx="1">
                <c:v>83.352393000000006</c:v>
              </c:pt>
              <c:pt idx="2">
                <c:v>147.92789500000001</c:v>
              </c:pt>
              <c:pt idx="3">
                <c:v>213.46564699999999</c:v>
              </c:pt>
              <c:pt idx="4">
                <c:v>376.89042499999999</c:v>
              </c:pt>
              <c:pt idx="5">
                <c:v>543.125044</c:v>
              </c:pt>
              <c:pt idx="6">
                <c:v>1061.701589</c:v>
              </c:pt>
              <c:pt idx="7">
                <c:v>1591.36266</c:v>
              </c:pt>
              <c:pt idx="8">
                <c:v>2121.9593030000001</c:v>
              </c:pt>
              <c:pt idx="9">
                <c:v>3450.0881599999998</c:v>
              </c:pt>
              <c:pt idx="10">
                <c:v>4779.1525890000003</c:v>
              </c:pt>
              <c:pt idx="11">
                <c:v>4781.8111859999999</c:v>
              </c:pt>
              <c:pt idx="12">
                <c:v>6143.5417100000004</c:v>
              </c:pt>
              <c:pt idx="13">
                <c:v>7828.2793320000001</c:v>
              </c:pt>
            </c:numLit>
          </c:yVal>
          <c:smooth val="0"/>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29.925000000000001</c:v>
              </c:pt>
              <c:pt idx="1">
                <c:v>76.608000000000004</c:v>
              </c:pt>
              <c:pt idx="2">
                <c:v>134.86199999999999</c:v>
              </c:pt>
              <c:pt idx="3">
                <c:v>193.91399999999999</c:v>
              </c:pt>
              <c:pt idx="4">
                <c:v>351.38600000000002</c:v>
              </c:pt>
              <c:pt idx="5">
                <c:v>529.87199999999996</c:v>
              </c:pt>
              <c:pt idx="6">
                <c:v>887.90800000000002</c:v>
              </c:pt>
              <c:pt idx="7">
                <c:v>1356.0147999999999</c:v>
              </c:pt>
              <c:pt idx="8">
                <c:v>1884.93984</c:v>
              </c:pt>
              <c:pt idx="9">
                <c:v>3210.8398929999998</c:v>
              </c:pt>
              <c:pt idx="10">
                <c:v>4538.7899200000002</c:v>
              </c:pt>
              <c:pt idx="11">
                <c:v>4541.4468470000002</c:v>
              </c:pt>
              <c:pt idx="12">
                <c:v>5962.2897149999999</c:v>
              </c:pt>
              <c:pt idx="13">
                <c:v>7646.7148070000003</c:v>
              </c:pt>
            </c:numLit>
          </c:yVal>
          <c:smooth val="0"/>
        </c:ser>
        <c:dLbls>
          <c:showLegendKey val="0"/>
          <c:showVal val="0"/>
          <c:showCatName val="0"/>
          <c:showSerName val="0"/>
          <c:showPercent val="0"/>
          <c:showBubbleSize val="0"/>
        </c:dLbls>
        <c:axId val="160080368"/>
        <c:axId val="30689288"/>
      </c:scatterChart>
      <c:valAx>
        <c:axId val="160080368"/>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0689288"/>
        <c:crosses val="autoZero"/>
        <c:crossBetween val="midCat"/>
      </c:valAx>
      <c:valAx>
        <c:axId val="3068928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080368"/>
        <c:crosses val="autoZero"/>
        <c:crossBetween val="midCat"/>
        <c:majorUnit val="25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45603674540683"/>
          <c:y val="7.0110027637273822E-2"/>
          <c:w val="0.81434886264216988"/>
          <c:h val="0.73598894509047308"/>
        </c:manualLayout>
      </c:layout>
      <c:scatterChart>
        <c:scatterStyle val="lineMarker"/>
        <c:varyColors val="0"/>
        <c:ser>
          <c:idx val="0"/>
          <c:order val="0"/>
          <c:tx>
            <c:v>HL93, Moment and Shear</c:v>
          </c:tx>
          <c:spPr>
            <a:ln w="25400" cap="rnd">
              <a:solidFill>
                <a:srgbClr val="000099"/>
              </a:solidFill>
              <a:round/>
            </a:ln>
            <a:effectLst/>
          </c:spPr>
          <c:marker>
            <c:symbol val="none"/>
          </c:marker>
          <c:xVal>
            <c:numRef>
              <c:f>MANUAL!$B$213:$B$226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MANUAL!$C$213:$C$226</c:f>
              <c:numCache>
                <c:formatCode>0.00</c:formatCode>
                <c:ptCount val="14"/>
                <c:pt idx="0">
                  <c:v>1.0932744565217389</c:v>
                </c:pt>
                <c:pt idx="1">
                  <c:v>1.2061968085106385</c:v>
                </c:pt>
                <c:pt idx="2">
                  <c:v>1.1950827549386012</c:v>
                </c:pt>
                <c:pt idx="3">
                  <c:v>1.2414169811320754</c:v>
                </c:pt>
                <c:pt idx="4">
                  <c:v>1.2936031124285414</c:v>
                </c:pt>
                <c:pt idx="5">
                  <c:v>1.3203448570362191</c:v>
                </c:pt>
                <c:pt idx="6">
                  <c:v>1.2225564919102674</c:v>
                </c:pt>
                <c:pt idx="7">
                  <c:v>1.2342294958389302</c:v>
                </c:pt>
                <c:pt idx="8">
                  <c:v>1.244713317943418</c:v>
                </c:pt>
                <c:pt idx="9">
                  <c:v>1.3246440292904196</c:v>
                </c:pt>
                <c:pt idx="10">
                  <c:v>1.3033967797273769</c:v>
                </c:pt>
                <c:pt idx="11">
                  <c:v>1.3033012868675411</c:v>
                </c:pt>
                <c:pt idx="12">
                  <c:v>1.2447477410338281</c:v>
                </c:pt>
                <c:pt idx="13">
                  <c:v>1.1774186428563358</c:v>
                </c:pt>
              </c:numCache>
            </c:numRef>
          </c:yVal>
          <c:smooth val="0"/>
        </c:ser>
        <c:ser>
          <c:idx val="1"/>
          <c:order val="1"/>
          <c:tx>
            <c:v>FL120, Moment and Shear</c:v>
          </c:tx>
          <c:spPr>
            <a:ln w="25400" cap="rnd">
              <a:solidFill>
                <a:srgbClr val="FF0000"/>
              </a:solidFill>
              <a:round/>
            </a:ln>
            <a:effectLst/>
          </c:spPr>
          <c:marker>
            <c:symbol val="none"/>
          </c:marker>
          <c:xVal>
            <c:numRef>
              <c:f>MANUAL!$B$213:$B$226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MANUAL!$D$213:$D$226</c:f>
              <c:numCache>
                <c:formatCode>0.00</c:formatCode>
                <c:ptCount val="14"/>
                <c:pt idx="0">
                  <c:v>0.68062925393283702</c:v>
                </c:pt>
                <c:pt idx="1">
                  <c:v>0.95906849417808882</c:v>
                </c:pt>
                <c:pt idx="2">
                  <c:v>0.98613897586859922</c:v>
                </c:pt>
                <c:pt idx="3">
                  <c:v>0.97473070144188412</c:v>
                </c:pt>
                <c:pt idx="4">
                  <c:v>0.9898147874766372</c:v>
                </c:pt>
                <c:pt idx="5">
                  <c:v>0.96391508627809719</c:v>
                </c:pt>
                <c:pt idx="6">
                  <c:v>0.92949074366689233</c:v>
                </c:pt>
                <c:pt idx="7">
                  <c:v>0.9773665312668709</c:v>
                </c:pt>
                <c:pt idx="8">
                  <c:v>1.0362024346082903</c:v>
                </c:pt>
                <c:pt idx="9">
                  <c:v>1.2196188310521934</c:v>
                </c:pt>
                <c:pt idx="10">
                  <c:v>1.3302992760343244</c:v>
                </c:pt>
                <c:pt idx="11">
                  <c:v>1.1758280858867349</c:v>
                </c:pt>
                <c:pt idx="12">
                  <c:v>1.1997672789082388</c:v>
                </c:pt>
                <c:pt idx="13">
                  <c:v>1.2038668781392281</c:v>
                </c:pt>
              </c:numCache>
            </c:numRef>
          </c:yVal>
          <c:smooth val="0"/>
        </c:ser>
        <c:dLbls>
          <c:showLegendKey val="0"/>
          <c:showVal val="0"/>
          <c:showCatName val="0"/>
          <c:showSerName val="0"/>
          <c:showPercent val="0"/>
          <c:showBubbleSize val="0"/>
        </c:dLbls>
        <c:axId val="367387632"/>
        <c:axId val="367388024"/>
      </c:scatterChart>
      <c:valAx>
        <c:axId val="367387632"/>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Span Length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67388024"/>
        <c:crosses val="autoZero"/>
        <c:crossBetween val="midCat"/>
      </c:valAx>
      <c:valAx>
        <c:axId val="367388024"/>
        <c:scaling>
          <c:orientation val="minMax"/>
          <c:max val="1.4"/>
          <c:min val="0.60000000000000009"/>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Rating Factor Needed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7387632"/>
        <c:crosses val="autoZero"/>
        <c:crossBetween val="midCat"/>
      </c:valAx>
      <c:spPr>
        <a:noFill/>
        <a:ln w="12700">
          <a:noFill/>
        </a:ln>
        <a:effectLst/>
      </c:spPr>
    </c:plotArea>
    <c:legend>
      <c:legendPos val="r"/>
      <c:layout>
        <c:manualLayout>
          <c:xMode val="edge"/>
          <c:yMode val="edge"/>
          <c:x val="0.56322517874920808"/>
          <c:y val="0.64375901541719049"/>
          <c:w val="0.36062087066702869"/>
          <c:h val="0.14112375658924986"/>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44.16</c:v>
              </c:pt>
              <c:pt idx="1">
                <c:v>56.4</c:v>
              </c:pt>
              <c:pt idx="2">
                <c:v>62.433332999999998</c:v>
              </c:pt>
              <c:pt idx="3">
                <c:v>66.25</c:v>
              </c:pt>
              <c:pt idx="4">
                <c:v>75.567999999999998</c:v>
              </c:pt>
              <c:pt idx="5">
                <c:v>86.215999999999994</c:v>
              </c:pt>
              <c:pt idx="6">
                <c:v>100.06399999999999</c:v>
              </c:pt>
              <c:pt idx="7">
                <c:v>110.188</c:v>
              </c:pt>
              <c:pt idx="8">
                <c:v>118.8224</c:v>
              </c:pt>
              <c:pt idx="9">
                <c:v>137.80160000000001</c:v>
              </c:pt>
              <c:pt idx="10">
                <c:v>155.2912</c:v>
              </c:pt>
              <c:pt idx="11">
                <c:v>155.325433</c:v>
              </c:pt>
              <c:pt idx="12">
                <c:v>172.18495999999999</c:v>
              </c:pt>
              <c:pt idx="13">
                <c:v>188.7808</c:v>
              </c:pt>
            </c:numLit>
          </c:yVal>
          <c:smooth val="0"/>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70.93289</c:v>
              </c:pt>
              <c:pt idx="1">
                <c:v>70.93289</c:v>
              </c:pt>
              <c:pt idx="2">
                <c:v>75.661749</c:v>
              </c:pt>
              <c:pt idx="3">
                <c:v>92.212756999999996</c:v>
              </c:pt>
              <c:pt idx="4">
                <c:v>109.94595700000001</c:v>
              </c:pt>
              <c:pt idx="5">
                <c:v>122.35913499999999</c:v>
              </c:pt>
              <c:pt idx="6">
                <c:v>134.77231399999999</c:v>
              </c:pt>
              <c:pt idx="7">
                <c:v>140.978903</c:v>
              </c:pt>
              <c:pt idx="8">
                <c:v>144.702856</c:v>
              </c:pt>
              <c:pt idx="9">
                <c:v>149.668127</c:v>
              </c:pt>
              <c:pt idx="10">
                <c:v>152.15076300000001</c:v>
              </c:pt>
              <c:pt idx="11">
                <c:v>172.16448500000001</c:v>
              </c:pt>
              <c:pt idx="12">
                <c:v>178.640344</c:v>
              </c:pt>
              <c:pt idx="13">
                <c:v>184.633399</c:v>
              </c:pt>
            </c:numLit>
          </c:yVal>
          <c:smooth val="0"/>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31.388000000000002</c:v>
              </c:pt>
              <c:pt idx="3">
                <c:v>34.845999999999997</c:v>
              </c:pt>
              <c:pt idx="4">
                <c:v>38.304000000000002</c:v>
              </c:pt>
              <c:pt idx="5">
                <c:v>40.033000000000001</c:v>
              </c:pt>
              <c:pt idx="6">
                <c:v>41.762</c:v>
              </c:pt>
              <c:pt idx="7">
                <c:v>42.6265</c:v>
              </c:pt>
              <c:pt idx="8">
                <c:v>43.145200000000003</c:v>
              </c:pt>
              <c:pt idx="9">
                <c:v>43.836799999999997</c:v>
              </c:pt>
              <c:pt idx="10">
                <c:v>44.182600000000001</c:v>
              </c:pt>
              <c:pt idx="11">
                <c:v>53.147339000000002</c:v>
              </c:pt>
              <c:pt idx="12">
                <c:v>58.292560000000002</c:v>
              </c:pt>
              <c:pt idx="13">
                <c:v>63.396299999999997</c:v>
              </c:pt>
            </c:numLit>
          </c:yVal>
          <c:smooth val="0"/>
        </c:ser>
        <c:ser>
          <c:idx val="5"/>
          <c:order val="3"/>
          <c:tx>
            <c:v>SU3</c:v>
          </c:tx>
          <c:spPr>
            <a:ln w="19050" cap="flat" cmpd="dbl"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59.494357999999998</c:v>
              </c:pt>
              <c:pt idx="4">
                <c:v>68.922905</c:v>
              </c:pt>
              <c:pt idx="5">
                <c:v>73.637179000000003</c:v>
              </c:pt>
              <c:pt idx="6">
                <c:v>78.351453000000006</c:v>
              </c:pt>
              <c:pt idx="7">
                <c:v>80.708590000000001</c:v>
              </c:pt>
              <c:pt idx="8">
                <c:v>82.122872000000001</c:v>
              </c:pt>
              <c:pt idx="9">
                <c:v>84.008581000000007</c:v>
              </c:pt>
              <c:pt idx="10">
                <c:v>84.951436000000001</c:v>
              </c:pt>
              <c:pt idx="11">
                <c:v>84.952849000000001</c:v>
              </c:pt>
              <c:pt idx="12">
                <c:v>89.137861000000001</c:v>
              </c:pt>
              <c:pt idx="13">
                <c:v>94.420717999999994</c:v>
              </c:pt>
            </c:numLit>
          </c:yVal>
          <c:smooth val="0"/>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29.014509</c:v>
              </c:pt>
              <c:pt idx="1">
                <c:v>43.521763</c:v>
              </c:pt>
              <c:pt idx="2">
                <c:v>53.885508999999999</c:v>
              </c:pt>
              <c:pt idx="3">
                <c:v>61.377332000000003</c:v>
              </c:pt>
              <c:pt idx="4">
                <c:v>71.951554999999999</c:v>
              </c:pt>
              <c:pt idx="5">
                <c:v>77.238665999999995</c:v>
              </c:pt>
              <c:pt idx="6">
                <c:v>82.525777000000005</c:v>
              </c:pt>
              <c:pt idx="7">
                <c:v>85.169332999999995</c:v>
              </c:pt>
              <c:pt idx="8">
                <c:v>86.755465999999998</c:v>
              </c:pt>
              <c:pt idx="9">
                <c:v>88.870311000000001</c:v>
              </c:pt>
              <c:pt idx="10">
                <c:v>89.927733000000003</c:v>
              </c:pt>
              <c:pt idx="11">
                <c:v>89.929319000000007</c:v>
              </c:pt>
              <c:pt idx="12">
                <c:v>92.921639999999996</c:v>
              </c:pt>
              <c:pt idx="13">
                <c:v>98.238866999999999</c:v>
              </c:pt>
            </c:numLit>
          </c:yVal>
          <c:smooth val="0"/>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34.58</c:v>
              </c:pt>
              <c:pt idx="3">
                <c:v>37.24</c:v>
              </c:pt>
              <c:pt idx="4">
                <c:v>39.9</c:v>
              </c:pt>
              <c:pt idx="5">
                <c:v>47.88</c:v>
              </c:pt>
              <c:pt idx="6">
                <c:v>56.746667000000002</c:v>
              </c:pt>
              <c:pt idx="7">
                <c:v>61.18</c:v>
              </c:pt>
              <c:pt idx="8">
                <c:v>63.84</c:v>
              </c:pt>
              <c:pt idx="9">
                <c:v>67.386667000000003</c:v>
              </c:pt>
              <c:pt idx="10">
                <c:v>69.16</c:v>
              </c:pt>
              <c:pt idx="11">
                <c:v>71.881994000000006</c:v>
              </c:pt>
              <c:pt idx="12">
                <c:v>77.668000000000006</c:v>
              </c:pt>
              <c:pt idx="13">
                <c:v>83.2</c:v>
              </c:pt>
            </c:numLit>
          </c:yVal>
          <c:smooth val="0"/>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52.423679</c:v>
              </c:pt>
              <c:pt idx="4">
                <c:v>58.357118999999997</c:v>
              </c:pt>
              <c:pt idx="5">
                <c:v>66.68374</c:v>
              </c:pt>
              <c:pt idx="6">
                <c:v>76.952160000000006</c:v>
              </c:pt>
              <c:pt idx="7">
                <c:v>82.086370000000002</c:v>
              </c:pt>
              <c:pt idx="8">
                <c:v>85.166895999999994</c:v>
              </c:pt>
              <c:pt idx="9">
                <c:v>89.274264000000002</c:v>
              </c:pt>
              <c:pt idx="10">
                <c:v>91.327948000000006</c:v>
              </c:pt>
              <c:pt idx="11">
                <c:v>91.331027000000006</c:v>
              </c:pt>
              <c:pt idx="12">
                <c:v>94.420119</c:v>
              </c:pt>
              <c:pt idx="13">
                <c:v>100.036224</c:v>
              </c:pt>
            </c:numLit>
          </c:yVal>
          <c:smooth val="0"/>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31.031559999999999</c:v>
              </c:pt>
              <c:pt idx="1">
                <c:v>42.115780000000001</c:v>
              </c:pt>
              <c:pt idx="2">
                <c:v>46.549112999999998</c:v>
              </c:pt>
              <c:pt idx="3">
                <c:v>51.536835000000004</c:v>
              </c:pt>
              <c:pt idx="4">
                <c:v>57.594985000000001</c:v>
              </c:pt>
              <c:pt idx="5">
                <c:v>66.471238999999997</c:v>
              </c:pt>
              <c:pt idx="6">
                <c:v>75.827400999999995</c:v>
              </c:pt>
              <c:pt idx="7">
                <c:v>83.470551</c:v>
              </c:pt>
              <c:pt idx="8">
                <c:v>88.056439999999995</c:v>
              </c:pt>
              <c:pt idx="9">
                <c:v>94.170959999999994</c:v>
              </c:pt>
              <c:pt idx="10">
                <c:v>97.228219999999993</c:v>
              </c:pt>
              <c:pt idx="11">
                <c:v>97.232804000000002</c:v>
              </c:pt>
              <c:pt idx="12">
                <c:v>99.296931999999998</c:v>
              </c:pt>
              <c:pt idx="13">
                <c:v>105.21411000000001</c:v>
              </c:pt>
            </c:numLit>
          </c:yVal>
          <c:smooth val="0"/>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28.728000000000002</c:v>
              </c:pt>
              <c:pt idx="1">
                <c:v>38.304000000000002</c:v>
              </c:pt>
              <c:pt idx="2">
                <c:v>41.496000000000002</c:v>
              </c:pt>
              <c:pt idx="3">
                <c:v>47.88</c:v>
              </c:pt>
              <c:pt idx="4">
                <c:v>55.86</c:v>
              </c:pt>
              <c:pt idx="5">
                <c:v>59.85</c:v>
              </c:pt>
              <c:pt idx="6">
                <c:v>71.819999999999993</c:v>
              </c:pt>
              <c:pt idx="7">
                <c:v>77.805000000000007</c:v>
              </c:pt>
              <c:pt idx="8">
                <c:v>81.396000000000001</c:v>
              </c:pt>
              <c:pt idx="9">
                <c:v>86.183999999999997</c:v>
              </c:pt>
              <c:pt idx="10">
                <c:v>90.865600000000001</c:v>
              </c:pt>
              <c:pt idx="11">
                <c:v>90.873362999999998</c:v>
              </c:pt>
              <c:pt idx="12">
                <c:v>95.47936</c:v>
              </c:pt>
              <c:pt idx="13">
                <c:v>102.03279999999999</c:v>
              </c:pt>
            </c:numLit>
          </c:yVal>
          <c:smooth val="0"/>
        </c:ser>
        <c:dLbls>
          <c:showLegendKey val="0"/>
          <c:showVal val="0"/>
          <c:showCatName val="0"/>
          <c:showSerName val="0"/>
          <c:showPercent val="0"/>
          <c:showBubbleSize val="0"/>
        </c:dLbls>
        <c:axId val="366653224"/>
        <c:axId val="366657704"/>
      </c:scatterChart>
      <c:valAx>
        <c:axId val="366653224"/>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657704"/>
        <c:crosses val="autoZero"/>
        <c:crossBetween val="midCat"/>
      </c:valAx>
      <c:valAx>
        <c:axId val="3666577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653224"/>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32</c:v>
              </c:pt>
              <c:pt idx="1">
                <c:v>32</c:v>
              </c:pt>
              <c:pt idx="2">
                <c:v>34.133333</c:v>
              </c:pt>
              <c:pt idx="3">
                <c:v>41.6</c:v>
              </c:pt>
              <c:pt idx="4">
                <c:v>49.6</c:v>
              </c:pt>
              <c:pt idx="5">
                <c:v>55.2</c:v>
              </c:pt>
              <c:pt idx="6">
                <c:v>60.8</c:v>
              </c:pt>
              <c:pt idx="7">
                <c:v>63.6</c:v>
              </c:pt>
              <c:pt idx="8">
                <c:v>65.28</c:v>
              </c:pt>
              <c:pt idx="9">
                <c:v>74</c:v>
              </c:pt>
              <c:pt idx="10">
                <c:v>90</c:v>
              </c:pt>
              <c:pt idx="11">
                <c:v>90.031999999999996</c:v>
              </c:pt>
              <c:pt idx="12">
                <c:v>106</c:v>
              </c:pt>
              <c:pt idx="13">
                <c:v>122</c:v>
              </c:pt>
            </c:numLit>
          </c:yVal>
          <c:smooth val="0"/>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23.6</c:v>
              </c:pt>
              <c:pt idx="3">
                <c:v>26.2</c:v>
              </c:pt>
              <c:pt idx="4">
                <c:v>28.8</c:v>
              </c:pt>
              <c:pt idx="5">
                <c:v>30.1</c:v>
              </c:pt>
              <c:pt idx="6">
                <c:v>31.4</c:v>
              </c:pt>
              <c:pt idx="7">
                <c:v>32.049999999999997</c:v>
              </c:pt>
              <c:pt idx="8">
                <c:v>32.44</c:v>
              </c:pt>
              <c:pt idx="9">
                <c:v>32.96</c:v>
              </c:pt>
              <c:pt idx="10">
                <c:v>33.22</c:v>
              </c:pt>
              <c:pt idx="11">
                <c:v>93.038481000000004</c:v>
              </c:pt>
              <c:pt idx="12">
                <c:v>112.536</c:v>
              </c:pt>
              <c:pt idx="13">
                <c:v>132.02000000000001</c:v>
              </c:pt>
            </c:numLit>
          </c:yVal>
          <c:smooth val="0"/>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44.732599999999998</c:v>
              </c:pt>
              <c:pt idx="4">
                <c:v>51.821733000000002</c:v>
              </c:pt>
              <c:pt idx="5">
                <c:v>55.366300000000003</c:v>
              </c:pt>
              <c:pt idx="6">
                <c:v>58.910867000000003</c:v>
              </c:pt>
              <c:pt idx="7">
                <c:v>60.683149999999998</c:v>
              </c:pt>
              <c:pt idx="8">
                <c:v>61.746519999999997</c:v>
              </c:pt>
              <c:pt idx="9">
                <c:v>63.164346999999999</c:v>
              </c:pt>
              <c:pt idx="10">
                <c:v>63.873260000000002</c:v>
              </c:pt>
              <c:pt idx="11">
                <c:v>170.39500200000001</c:v>
              </c:pt>
              <c:pt idx="12">
                <c:v>206.930328</c:v>
              </c:pt>
              <c:pt idx="13">
                <c:v>243.403673</c:v>
              </c:pt>
            </c:numLit>
          </c:yVal>
          <c:smooth val="0"/>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21.81542</c:v>
              </c:pt>
              <c:pt idx="1">
                <c:v>32.723129999999998</c:v>
              </c:pt>
              <c:pt idx="2">
                <c:v>40.515419999999999</c:v>
              </c:pt>
              <c:pt idx="3">
                <c:v>46.14837</c:v>
              </c:pt>
              <c:pt idx="4">
                <c:v>54.098913000000003</c:v>
              </c:pt>
              <c:pt idx="5">
                <c:v>58.074185</c:v>
              </c:pt>
              <c:pt idx="6">
                <c:v>62.049456999999997</c:v>
              </c:pt>
              <c:pt idx="7">
                <c:v>64.037092000000001</c:v>
              </c:pt>
              <c:pt idx="8">
                <c:v>65.229674000000003</c:v>
              </c:pt>
              <c:pt idx="9">
                <c:v>66.819783000000001</c:v>
              </c:pt>
              <c:pt idx="10">
                <c:v>67.614836999999994</c:v>
              </c:pt>
              <c:pt idx="11">
                <c:v>172.42411999999999</c:v>
              </c:pt>
              <c:pt idx="12">
                <c:v>209.32535100000001</c:v>
              </c:pt>
              <c:pt idx="13">
                <c:v>246.23049700000001</c:v>
              </c:pt>
            </c:numLit>
          </c:yVal>
          <c:smooth val="0"/>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26</c:v>
              </c:pt>
              <c:pt idx="3">
                <c:v>28</c:v>
              </c:pt>
              <c:pt idx="4">
                <c:v>30</c:v>
              </c:pt>
              <c:pt idx="5">
                <c:v>36</c:v>
              </c:pt>
              <c:pt idx="6">
                <c:v>42.666666999999997</c:v>
              </c:pt>
              <c:pt idx="7">
                <c:v>46</c:v>
              </c:pt>
              <c:pt idx="8">
                <c:v>48</c:v>
              </c:pt>
              <c:pt idx="9">
                <c:v>50.666666999999997</c:v>
              </c:pt>
              <c:pt idx="10">
                <c:v>52</c:v>
              </c:pt>
              <c:pt idx="11">
                <c:v>107.852074</c:v>
              </c:pt>
              <c:pt idx="12">
                <c:v>131.44</c:v>
              </c:pt>
              <c:pt idx="13">
                <c:v>154.66666699999999</c:v>
              </c:pt>
            </c:numLit>
          </c:yVal>
          <c:smooth val="0"/>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39.4163</c:v>
              </c:pt>
              <c:pt idx="4">
                <c:v>43.877533</c:v>
              </c:pt>
              <c:pt idx="5">
                <c:v>50.138150000000003</c:v>
              </c:pt>
              <c:pt idx="6">
                <c:v>57.858767</c:v>
              </c:pt>
              <c:pt idx="7">
                <c:v>61.719074999999997</c:v>
              </c:pt>
              <c:pt idx="8">
                <c:v>64.035259999999994</c:v>
              </c:pt>
              <c:pt idx="9">
                <c:v>67.123507000000004</c:v>
              </c:pt>
              <c:pt idx="10">
                <c:v>68.667630000000003</c:v>
              </c:pt>
              <c:pt idx="11">
                <c:v>133.70998499999999</c:v>
              </c:pt>
              <c:pt idx="12">
                <c:v>162.269216</c:v>
              </c:pt>
              <c:pt idx="13">
                <c:v>189.798767</c:v>
              </c:pt>
            </c:numLit>
          </c:yVal>
          <c:smooth val="0"/>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23.332000000000001</c:v>
              </c:pt>
              <c:pt idx="1">
                <c:v>31.666</c:v>
              </c:pt>
              <c:pt idx="2">
                <c:v>34.999333</c:v>
              </c:pt>
              <c:pt idx="3">
                <c:v>38.749499999999998</c:v>
              </c:pt>
              <c:pt idx="4">
                <c:v>43.304499999999997</c:v>
              </c:pt>
              <c:pt idx="5">
                <c:v>49.978375</c:v>
              </c:pt>
              <c:pt idx="6">
                <c:v>57.013083000000002</c:v>
              </c:pt>
              <c:pt idx="7">
                <c:v>62.759811999999997</c:v>
              </c:pt>
              <c:pt idx="8">
                <c:v>66.207849999999993</c:v>
              </c:pt>
              <c:pt idx="9">
                <c:v>70.805233000000001</c:v>
              </c:pt>
              <c:pt idx="10">
                <c:v>73.103925000000004</c:v>
              </c:pt>
              <c:pt idx="11">
                <c:v>140.64505199999999</c:v>
              </c:pt>
              <c:pt idx="12">
                <c:v>171.66424000000001</c:v>
              </c:pt>
              <c:pt idx="13">
                <c:v>201.98291699999999</c:v>
              </c:pt>
            </c:numLit>
          </c:yVal>
          <c:smooth val="0"/>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21.6</c:v>
              </c:pt>
              <c:pt idx="1">
                <c:v>28.8</c:v>
              </c:pt>
              <c:pt idx="2">
                <c:v>31.2</c:v>
              </c:pt>
              <c:pt idx="3">
                <c:v>36</c:v>
              </c:pt>
              <c:pt idx="4">
                <c:v>42</c:v>
              </c:pt>
              <c:pt idx="5">
                <c:v>45</c:v>
              </c:pt>
              <c:pt idx="6">
                <c:v>54</c:v>
              </c:pt>
              <c:pt idx="7">
                <c:v>58.5</c:v>
              </c:pt>
              <c:pt idx="8">
                <c:v>61.2</c:v>
              </c:pt>
              <c:pt idx="9">
                <c:v>64.8</c:v>
              </c:pt>
              <c:pt idx="10">
                <c:v>68.319999999999993</c:v>
              </c:pt>
              <c:pt idx="11">
                <c:v>105.565217</c:v>
              </c:pt>
              <c:pt idx="12">
                <c:v>127.648</c:v>
              </c:pt>
              <c:pt idx="13">
                <c:v>146.84</c:v>
              </c:pt>
            </c:numLit>
          </c:yVal>
          <c:smooth val="0"/>
        </c:ser>
        <c:dLbls>
          <c:showLegendKey val="0"/>
          <c:showVal val="0"/>
          <c:showCatName val="0"/>
          <c:showSerName val="0"/>
          <c:showPercent val="0"/>
          <c:showBubbleSize val="0"/>
        </c:dLbls>
        <c:axId val="367168960"/>
        <c:axId val="366665672"/>
      </c:scatterChart>
      <c:valAx>
        <c:axId val="367168960"/>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665672"/>
        <c:crosses val="autoZero"/>
        <c:crossBetween val="midCat"/>
        <c:majorUnit val="50"/>
      </c:valAx>
      <c:valAx>
        <c:axId val="36666567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168960"/>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40</c:v>
              </c:pt>
              <c:pt idx="1">
                <c:v>80</c:v>
              </c:pt>
              <c:pt idx="2">
                <c:v>120</c:v>
              </c:pt>
              <c:pt idx="3">
                <c:v>160</c:v>
              </c:pt>
              <c:pt idx="4">
                <c:v>282.13333299999999</c:v>
              </c:pt>
              <c:pt idx="5">
                <c:v>449.8</c:v>
              </c:pt>
              <c:pt idx="6">
                <c:v>806.53333299999997</c:v>
              </c:pt>
              <c:pt idx="7">
                <c:v>1164.9000000000001</c:v>
              </c:pt>
              <c:pt idx="8">
                <c:v>1523.92</c:v>
              </c:pt>
              <c:pt idx="9">
                <c:v>2475</c:v>
              </c:pt>
              <c:pt idx="10">
                <c:v>4100</c:v>
              </c:pt>
              <c:pt idx="11">
                <c:v>4103.6508000000003</c:v>
              </c:pt>
              <c:pt idx="12">
                <c:v>6125</c:v>
              </c:pt>
              <c:pt idx="13">
                <c:v>8550</c:v>
              </c:pt>
            </c:numLit>
          </c:yVal>
          <c:smooth val="0"/>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110</c:v>
              </c:pt>
              <c:pt idx="4">
                <c:v>182.96470600000001</c:v>
              </c:pt>
              <c:pt idx="5">
                <c:v>266.47352899999998</c:v>
              </c:pt>
              <c:pt idx="6">
                <c:v>434.98235299999999</c:v>
              </c:pt>
              <c:pt idx="7">
                <c:v>604.23676499999999</c:v>
              </c:pt>
              <c:pt idx="8">
                <c:v>773.78941199999997</c:v>
              </c:pt>
              <c:pt idx="9">
                <c:v>1198.192941</c:v>
              </c:pt>
              <c:pt idx="10">
                <c:v>1622.894706</c:v>
              </c:pt>
              <c:pt idx="11">
                <c:v>4044.7212939999999</c:v>
              </c:pt>
              <c:pt idx="12">
                <c:v>6229.3455880000001</c:v>
              </c:pt>
              <c:pt idx="13">
                <c:v>9004.1752940000006</c:v>
              </c:pt>
            </c:numLit>
          </c:yVal>
          <c:smooth val="0"/>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331.01627100000002</c:v>
              </c:pt>
              <c:pt idx="5">
                <c:v>495.302953</c:v>
              </c:pt>
              <c:pt idx="6">
                <c:v>824.58963500000004</c:v>
              </c:pt>
              <c:pt idx="7">
                <c:v>1154.2329769999999</c:v>
              </c:pt>
              <c:pt idx="8">
                <c:v>1484.0189809999999</c:v>
              </c:pt>
              <c:pt idx="9">
                <c:v>2308.7336540000001</c:v>
              </c:pt>
              <c:pt idx="10">
                <c:v>3133.590991</c:v>
              </c:pt>
              <c:pt idx="11">
                <c:v>7421.3287890000001</c:v>
              </c:pt>
              <c:pt idx="12">
                <c:v>11531.806815</c:v>
              </c:pt>
              <c:pt idx="13">
                <c:v>16599.028289999998</c:v>
              </c:pt>
            </c:numLit>
          </c:yVal>
          <c:smooth val="0"/>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23.375</c:v>
              </c:pt>
              <c:pt idx="1">
                <c:v>62.327100000000002</c:v>
              </c:pt>
              <c:pt idx="2">
                <c:v>132.4521</c:v>
              </c:pt>
              <c:pt idx="3">
                <c:v>202.5771</c:v>
              </c:pt>
              <c:pt idx="4">
                <c:v>358.49530900000002</c:v>
              </c:pt>
              <c:pt idx="5">
                <c:v>532.47293200000001</c:v>
              </c:pt>
              <c:pt idx="6">
                <c:v>881.45055500000001</c:v>
              </c:pt>
              <c:pt idx="7">
                <c:v>1230.9393660000001</c:v>
              </c:pt>
              <c:pt idx="8">
                <c:v>1580.6326529999999</c:v>
              </c:pt>
              <c:pt idx="9">
                <c:v>2455.2237019999998</c:v>
              </c:pt>
              <c:pt idx="10">
                <c:v>3330.0192259999999</c:v>
              </c:pt>
              <c:pt idx="11">
                <c:v>7457.1966849999999</c:v>
              </c:pt>
              <c:pt idx="12">
                <c:v>11731.649506</c:v>
              </c:pt>
              <c:pt idx="13">
                <c:v>16670.873930000002</c:v>
              </c:pt>
            </c:numLit>
          </c:yVal>
          <c:smooth val="0"/>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115.294118</c:v>
              </c:pt>
              <c:pt idx="4">
                <c:v>198.52941200000001</c:v>
              </c:pt>
              <c:pt idx="5">
                <c:v>291.42857099999998</c:v>
              </c:pt>
              <c:pt idx="6">
                <c:v>567.61904800000002</c:v>
              </c:pt>
              <c:pt idx="7">
                <c:v>845.71428600000002</c:v>
              </c:pt>
              <c:pt idx="8">
                <c:v>1124.5714290000001</c:v>
              </c:pt>
              <c:pt idx="9">
                <c:v>1823.0476189999999</c:v>
              </c:pt>
              <c:pt idx="10">
                <c:v>2522.2857140000001</c:v>
              </c:pt>
              <c:pt idx="11">
                <c:v>4774.8607339999999</c:v>
              </c:pt>
              <c:pt idx="12">
                <c:v>7338.1479669999999</c:v>
              </c:pt>
              <c:pt idx="13">
                <c:v>10647.619048</c:v>
              </c:pt>
            </c:numLit>
          </c:yVal>
          <c:smooth val="0"/>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285.75468999999998</c:v>
              </c:pt>
              <c:pt idx="5">
                <c:v>395.35676699999999</c:v>
              </c:pt>
              <c:pt idx="6">
                <c:v>719.23325799999998</c:v>
              </c:pt>
              <c:pt idx="7">
                <c:v>1080.2523309999999</c:v>
              </c:pt>
              <c:pt idx="8">
                <c:v>1443.4637749999999</c:v>
              </c:pt>
              <c:pt idx="9">
                <c:v>2355.329033</c:v>
              </c:pt>
              <c:pt idx="10">
                <c:v>3269.3866619999999</c:v>
              </c:pt>
              <c:pt idx="11">
                <c:v>5780.2285259999999</c:v>
              </c:pt>
              <c:pt idx="12">
                <c:v>8770.9462679999997</c:v>
              </c:pt>
              <c:pt idx="13">
                <c:v>12669.940731000001</c:v>
              </c:pt>
            </c:numLit>
          </c:yVal>
          <c:smooth val="0"/>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c:v>
              </c:pt>
              <c:pt idx="1">
                <c:v>62.670971999999999</c:v>
              </c:pt>
              <c:pt idx="2">
                <c:v>111.22398200000001</c:v>
              </c:pt>
              <c:pt idx="3">
                <c:v>160.500486</c:v>
              </c:pt>
              <c:pt idx="4">
                <c:v>283.376259</c:v>
              </c:pt>
              <c:pt idx="5">
                <c:v>408.36469399999999</c:v>
              </c:pt>
              <c:pt idx="6">
                <c:v>798.27187100000003</c:v>
              </c:pt>
              <c:pt idx="7">
                <c:v>1196.5132779999999</c:v>
              </c:pt>
              <c:pt idx="8">
                <c:v>1595.4581229999999</c:v>
              </c:pt>
              <c:pt idx="9">
                <c:v>2594.0512480000002</c:v>
              </c:pt>
              <c:pt idx="10">
                <c:v>3593.3478110000001</c:v>
              </c:pt>
              <c:pt idx="11">
                <c:v>6323.4852700000001</c:v>
              </c:pt>
              <c:pt idx="12">
                <c:v>9554.3774630000007</c:v>
              </c:pt>
              <c:pt idx="13">
                <c:v>13801.220313</c:v>
              </c:pt>
            </c:numLit>
          </c:yVal>
          <c:smooth val="0"/>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22.5</c:v>
              </c:pt>
              <c:pt idx="1">
                <c:v>57.6</c:v>
              </c:pt>
              <c:pt idx="2">
                <c:v>101.4</c:v>
              </c:pt>
              <c:pt idx="3">
                <c:v>145.80000000000001</c:v>
              </c:pt>
              <c:pt idx="4">
                <c:v>264.2</c:v>
              </c:pt>
              <c:pt idx="5">
                <c:v>398.4</c:v>
              </c:pt>
              <c:pt idx="6">
                <c:v>667.6</c:v>
              </c:pt>
              <c:pt idx="7">
                <c:v>1019.56</c:v>
              </c:pt>
              <c:pt idx="8">
                <c:v>1417.248</c:v>
              </c:pt>
              <c:pt idx="9">
                <c:v>2414.1653329999999</c:v>
              </c:pt>
              <c:pt idx="10">
                <c:v>3412.6239999999998</c:v>
              </c:pt>
              <c:pt idx="11">
                <c:v>4280.7216390000003</c:v>
              </c:pt>
              <c:pt idx="12">
                <c:v>6732.3207659999998</c:v>
              </c:pt>
              <c:pt idx="13">
                <c:v>9657.2479999999996</c:v>
              </c:pt>
            </c:numLit>
          </c:yVal>
          <c:smooth val="0"/>
        </c:ser>
        <c:dLbls>
          <c:showLegendKey val="0"/>
          <c:showVal val="0"/>
          <c:showCatName val="0"/>
          <c:showSerName val="0"/>
          <c:showPercent val="0"/>
          <c:showBubbleSize val="0"/>
        </c:dLbls>
        <c:axId val="366985120"/>
        <c:axId val="366985512"/>
      </c:scatterChart>
      <c:valAx>
        <c:axId val="366985120"/>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985512"/>
        <c:crosses val="autoZero"/>
        <c:crossBetween val="midCat"/>
      </c:valAx>
      <c:valAx>
        <c:axId val="36698551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985120"/>
        <c:crosses val="autoZero"/>
        <c:crossBetween val="midCat"/>
        <c:majorUnit val="5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55.2</c:v>
              </c:pt>
              <c:pt idx="1">
                <c:v>114.4</c:v>
              </c:pt>
              <c:pt idx="2">
                <c:v>205.00987599999999</c:v>
              </c:pt>
              <c:pt idx="3">
                <c:v>301.03309300000001</c:v>
              </c:pt>
              <c:pt idx="4">
                <c:v>506.18703499999998</c:v>
              </c:pt>
              <c:pt idx="5">
                <c:v>727.89415199999996</c:v>
              </c:pt>
              <c:pt idx="6">
                <c:v>1359.2380880000001</c:v>
              </c:pt>
              <c:pt idx="7">
                <c:v>2059.9422869999999</c:v>
              </c:pt>
              <c:pt idx="8">
                <c:v>2825.507752</c:v>
              </c:pt>
              <c:pt idx="9">
                <c:v>5020.9152210000002</c:v>
              </c:pt>
              <c:pt idx="10">
                <c:v>7617.1625139999996</c:v>
              </c:pt>
              <c:pt idx="11">
                <c:v>7622.7562200000002</c:v>
              </c:pt>
              <c:pt idx="12">
                <c:v>10613.736218</c:v>
              </c:pt>
              <c:pt idx="13">
                <c:v>14010.467846</c:v>
              </c:pt>
            </c:numLit>
          </c:yVal>
          <c:smooth val="0"/>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88.666111999999998</c:v>
              </c:pt>
              <c:pt idx="1">
                <c:v>177.33222499999999</c:v>
              </c:pt>
              <c:pt idx="2">
                <c:v>265.99833699999999</c:v>
              </c:pt>
              <c:pt idx="3">
                <c:v>354.66444999999999</c:v>
              </c:pt>
              <c:pt idx="4">
                <c:v>625.39164700000003</c:v>
              </c:pt>
              <c:pt idx="5">
                <c:v>997.04975400000001</c:v>
              </c:pt>
              <c:pt idx="6">
                <c:v>1787.801933</c:v>
              </c:pt>
              <c:pt idx="7">
                <c:v>2582.1746969999999</c:v>
              </c:pt>
              <c:pt idx="8">
                <c:v>3377.995696</c:v>
              </c:pt>
              <c:pt idx="9">
                <c:v>5370.0826020000004</c:v>
              </c:pt>
              <c:pt idx="10">
                <c:v>7363.6177429999998</c:v>
              </c:pt>
              <c:pt idx="11">
                <c:v>8368.0613350000003</c:v>
              </c:pt>
              <c:pt idx="12">
                <c:v>10919.687723999999</c:v>
              </c:pt>
              <c:pt idx="13">
                <c:v>13601.591805</c:v>
              </c:pt>
            </c:numLit>
          </c:yVal>
          <c:smooth val="0"/>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146.30000000000001</c:v>
              </c:pt>
              <c:pt idx="4">
                <c:v>243.34305900000001</c:v>
              </c:pt>
              <c:pt idx="5">
                <c:v>354.40979399999998</c:v>
              </c:pt>
              <c:pt idx="6">
                <c:v>578.52652899999998</c:v>
              </c:pt>
              <c:pt idx="7">
                <c:v>803.63489700000002</c:v>
              </c:pt>
              <c:pt idx="8">
                <c:v>1029.1399180000001</c:v>
              </c:pt>
              <c:pt idx="9">
                <c:v>1593.5966120000001</c:v>
              </c:pt>
              <c:pt idx="10">
                <c:v>2158.449959</c:v>
              </c:pt>
              <c:pt idx="11">
                <c:v>2620.3541439999999</c:v>
              </c:pt>
              <c:pt idx="12">
                <c:v>3604.7935069999999</c:v>
              </c:pt>
              <c:pt idx="13">
                <c:v>4716.1357120000002</c:v>
              </c:pt>
            </c:numLit>
          </c:yVal>
          <c:smooth val="0"/>
        </c:ser>
        <c:ser>
          <c:idx val="5"/>
          <c:order val="3"/>
          <c:tx>
            <c:v>SU3</c:v>
          </c:tx>
          <c:spPr>
            <a:ln w="19050" cap="flat" cmpd="dbl"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440.25164000000001</c:v>
              </c:pt>
              <c:pt idx="5">
                <c:v>658.752928</c:v>
              </c:pt>
              <c:pt idx="6">
                <c:v>1096.704215</c:v>
              </c:pt>
              <c:pt idx="7">
                <c:v>1535.1298589999999</c:v>
              </c:pt>
              <c:pt idx="8">
                <c:v>1973.7452450000001</c:v>
              </c:pt>
              <c:pt idx="9">
                <c:v>3070.6157600000001</c:v>
              </c:pt>
              <c:pt idx="10">
                <c:v>4167.6760180000001</c:v>
              </c:pt>
              <c:pt idx="11">
                <c:v>4169.8702329999996</c:v>
              </c:pt>
              <c:pt idx="12">
                <c:v>5511.0151299999998</c:v>
              </c:pt>
              <c:pt idx="13">
                <c:v>7021.400611</c:v>
              </c:pt>
            </c:numLit>
          </c:yVal>
          <c:smooth val="0"/>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31.088750000000001</c:v>
              </c:pt>
              <c:pt idx="1">
                <c:v>82.895043000000001</c:v>
              </c:pt>
              <c:pt idx="2">
                <c:v>176.161293</c:v>
              </c:pt>
              <c:pt idx="3">
                <c:v>269.42754300000001</c:v>
              </c:pt>
              <c:pt idx="4">
                <c:v>476.79876200000001</c:v>
              </c:pt>
              <c:pt idx="5">
                <c:v>708.18899999999996</c:v>
              </c:pt>
              <c:pt idx="6">
                <c:v>1172.329238</c:v>
              </c:pt>
              <c:pt idx="7">
                <c:v>1637.149357</c:v>
              </c:pt>
              <c:pt idx="8">
                <c:v>2102.2414279999998</c:v>
              </c:pt>
              <c:pt idx="9">
                <c:v>3265.4475240000002</c:v>
              </c:pt>
              <c:pt idx="10">
                <c:v>4428.9255709999998</c:v>
              </c:pt>
              <c:pt idx="11">
                <c:v>4431.2526630000002</c:v>
              </c:pt>
              <c:pt idx="12">
                <c:v>5756.7552420000002</c:v>
              </c:pt>
              <c:pt idx="13">
                <c:v>7316.9926210000003</c:v>
              </c:pt>
            </c:numLit>
          </c:yVal>
          <c:smooth val="0"/>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153.34117599999999</c:v>
              </c:pt>
              <c:pt idx="4">
                <c:v>264.04411800000003</c:v>
              </c:pt>
              <c:pt idx="5">
                <c:v>387.6</c:v>
              </c:pt>
              <c:pt idx="6">
                <c:v>754.93333299999995</c:v>
              </c:pt>
              <c:pt idx="7">
                <c:v>1124.8</c:v>
              </c:pt>
              <c:pt idx="8">
                <c:v>1495.68</c:v>
              </c:pt>
              <c:pt idx="9">
                <c:v>2424.6533330000002</c:v>
              </c:pt>
              <c:pt idx="10">
                <c:v>3354.64</c:v>
              </c:pt>
              <c:pt idx="11">
                <c:v>3517.774582</c:v>
              </c:pt>
              <c:pt idx="12">
                <c:v>4775.7100620000001</c:v>
              </c:pt>
              <c:pt idx="13">
                <c:v>6161.1889030000002</c:v>
              </c:pt>
            </c:numLit>
          </c:yVal>
          <c:smooth val="0"/>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380.05373700000001</c:v>
              </c:pt>
              <c:pt idx="5">
                <c:v>525.82450100000005</c:v>
              </c:pt>
              <c:pt idx="6">
                <c:v>956.58023300000002</c:v>
              </c:pt>
              <c:pt idx="7">
                <c:v>1436.7356</c:v>
              </c:pt>
              <c:pt idx="8">
                <c:v>1919.80682</c:v>
              </c:pt>
              <c:pt idx="9">
                <c:v>3132.587614</c:v>
              </c:pt>
              <c:pt idx="10">
                <c:v>4348.2842609999998</c:v>
              </c:pt>
              <c:pt idx="11">
                <c:v>4350.717114</c:v>
              </c:pt>
              <c:pt idx="12">
                <c:v>5735.0231180000001</c:v>
              </c:pt>
              <c:pt idx="13">
                <c:v>7335.6725820000001</c:v>
              </c:pt>
            </c:numLit>
          </c:yVal>
          <c:smooth val="0"/>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33.25</c:v>
              </c:pt>
              <c:pt idx="1">
                <c:v>83.352393000000006</c:v>
              </c:pt>
              <c:pt idx="2">
                <c:v>147.92789500000001</c:v>
              </c:pt>
              <c:pt idx="3">
                <c:v>213.46564699999999</c:v>
              </c:pt>
              <c:pt idx="4">
                <c:v>376.89042499999999</c:v>
              </c:pt>
              <c:pt idx="5">
                <c:v>543.125044</c:v>
              </c:pt>
              <c:pt idx="6">
                <c:v>1061.701589</c:v>
              </c:pt>
              <c:pt idx="7">
                <c:v>1591.36266</c:v>
              </c:pt>
              <c:pt idx="8">
                <c:v>2121.9593030000001</c:v>
              </c:pt>
              <c:pt idx="9">
                <c:v>3450.0881599999998</c:v>
              </c:pt>
              <c:pt idx="10">
                <c:v>4779.1525890000003</c:v>
              </c:pt>
              <c:pt idx="11">
                <c:v>4781.8111859999999</c:v>
              </c:pt>
              <c:pt idx="12">
                <c:v>6143.5417100000004</c:v>
              </c:pt>
              <c:pt idx="13">
                <c:v>7828.2793320000001</c:v>
              </c:pt>
            </c:numLit>
          </c:yVal>
          <c:smooth val="0"/>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29.925000000000001</c:v>
              </c:pt>
              <c:pt idx="1">
                <c:v>76.608000000000004</c:v>
              </c:pt>
              <c:pt idx="2">
                <c:v>134.86199999999999</c:v>
              </c:pt>
              <c:pt idx="3">
                <c:v>193.91399999999999</c:v>
              </c:pt>
              <c:pt idx="4">
                <c:v>351.38600000000002</c:v>
              </c:pt>
              <c:pt idx="5">
                <c:v>529.87199999999996</c:v>
              </c:pt>
              <c:pt idx="6">
                <c:v>887.90800000000002</c:v>
              </c:pt>
              <c:pt idx="7">
                <c:v>1356.0147999999999</c:v>
              </c:pt>
              <c:pt idx="8">
                <c:v>1884.93984</c:v>
              </c:pt>
              <c:pt idx="9">
                <c:v>3210.8398929999998</c:v>
              </c:pt>
              <c:pt idx="10">
                <c:v>4538.7899200000002</c:v>
              </c:pt>
              <c:pt idx="11">
                <c:v>4541.4468470000002</c:v>
              </c:pt>
              <c:pt idx="12">
                <c:v>5962.2897149999999</c:v>
              </c:pt>
              <c:pt idx="13">
                <c:v>7646.7148070000003</c:v>
              </c:pt>
            </c:numLit>
          </c:yVal>
          <c:smooth val="0"/>
        </c:ser>
        <c:dLbls>
          <c:showLegendKey val="0"/>
          <c:showVal val="0"/>
          <c:showCatName val="0"/>
          <c:showSerName val="0"/>
          <c:showPercent val="0"/>
          <c:showBubbleSize val="0"/>
        </c:dLbls>
        <c:axId val="366986296"/>
        <c:axId val="366986688"/>
      </c:scatterChart>
      <c:valAx>
        <c:axId val="366986296"/>
        <c:scaling>
          <c:orientation val="minMax"/>
          <c:max val="5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986688"/>
        <c:crosses val="autoZero"/>
        <c:crossBetween val="midCat"/>
        <c:majorUnit val="10"/>
      </c:valAx>
      <c:valAx>
        <c:axId val="366986688"/>
        <c:scaling>
          <c:orientation val="minMax"/>
          <c:max val="15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986296"/>
        <c:crosses val="autoZero"/>
        <c:crossBetween val="midCat"/>
        <c:majorUnit val="2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44.16</c:v>
              </c:pt>
              <c:pt idx="1">
                <c:v>56.4</c:v>
              </c:pt>
              <c:pt idx="2">
                <c:v>62.433332999999998</c:v>
              </c:pt>
              <c:pt idx="3">
                <c:v>66.25</c:v>
              </c:pt>
              <c:pt idx="4">
                <c:v>75.567999999999998</c:v>
              </c:pt>
              <c:pt idx="5">
                <c:v>86.215999999999994</c:v>
              </c:pt>
              <c:pt idx="6">
                <c:v>100.06399999999999</c:v>
              </c:pt>
              <c:pt idx="7">
                <c:v>110.188</c:v>
              </c:pt>
              <c:pt idx="8">
                <c:v>118.8224</c:v>
              </c:pt>
              <c:pt idx="9">
                <c:v>137.80160000000001</c:v>
              </c:pt>
              <c:pt idx="10">
                <c:v>155.2912</c:v>
              </c:pt>
              <c:pt idx="11">
                <c:v>155.325433</c:v>
              </c:pt>
              <c:pt idx="12">
                <c:v>172.18495999999999</c:v>
              </c:pt>
              <c:pt idx="13">
                <c:v>188.7808</c:v>
              </c:pt>
            </c:numLit>
          </c:yVal>
          <c:smooth val="0"/>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70.93289</c:v>
              </c:pt>
              <c:pt idx="1">
                <c:v>70.93289</c:v>
              </c:pt>
              <c:pt idx="2">
                <c:v>75.661749</c:v>
              </c:pt>
              <c:pt idx="3">
                <c:v>92.212756999999996</c:v>
              </c:pt>
              <c:pt idx="4">
                <c:v>109.94595700000001</c:v>
              </c:pt>
              <c:pt idx="5">
                <c:v>122.35913499999999</c:v>
              </c:pt>
              <c:pt idx="6">
                <c:v>134.77231399999999</c:v>
              </c:pt>
              <c:pt idx="7">
                <c:v>140.978903</c:v>
              </c:pt>
              <c:pt idx="8">
                <c:v>144.702856</c:v>
              </c:pt>
              <c:pt idx="9">
                <c:v>149.668127</c:v>
              </c:pt>
              <c:pt idx="10">
                <c:v>152.15076300000001</c:v>
              </c:pt>
              <c:pt idx="11">
                <c:v>172.16448500000001</c:v>
              </c:pt>
              <c:pt idx="12">
                <c:v>178.640344</c:v>
              </c:pt>
              <c:pt idx="13">
                <c:v>184.633399</c:v>
              </c:pt>
            </c:numLit>
          </c:yVal>
          <c:smooth val="0"/>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31.388000000000002</c:v>
              </c:pt>
              <c:pt idx="3">
                <c:v>34.845999999999997</c:v>
              </c:pt>
              <c:pt idx="4">
                <c:v>38.304000000000002</c:v>
              </c:pt>
              <c:pt idx="5">
                <c:v>40.033000000000001</c:v>
              </c:pt>
              <c:pt idx="6">
                <c:v>41.762</c:v>
              </c:pt>
              <c:pt idx="7">
                <c:v>42.6265</c:v>
              </c:pt>
              <c:pt idx="8">
                <c:v>43.145200000000003</c:v>
              </c:pt>
              <c:pt idx="9">
                <c:v>43.836799999999997</c:v>
              </c:pt>
              <c:pt idx="10">
                <c:v>44.182600000000001</c:v>
              </c:pt>
              <c:pt idx="11">
                <c:v>53.147339000000002</c:v>
              </c:pt>
              <c:pt idx="12">
                <c:v>58.292560000000002</c:v>
              </c:pt>
              <c:pt idx="13">
                <c:v>63.396299999999997</c:v>
              </c:pt>
            </c:numLit>
          </c:yVal>
          <c:smooth val="0"/>
        </c:ser>
        <c:ser>
          <c:idx val="5"/>
          <c:order val="3"/>
          <c:tx>
            <c:v>SU3</c:v>
          </c:tx>
          <c:spPr>
            <a:ln w="19050" cap="flat" cmpd="dbl"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59.494357999999998</c:v>
              </c:pt>
              <c:pt idx="4">
                <c:v>68.922905</c:v>
              </c:pt>
              <c:pt idx="5">
                <c:v>73.637179000000003</c:v>
              </c:pt>
              <c:pt idx="6">
                <c:v>78.351453000000006</c:v>
              </c:pt>
              <c:pt idx="7">
                <c:v>80.708590000000001</c:v>
              </c:pt>
              <c:pt idx="8">
                <c:v>82.122872000000001</c:v>
              </c:pt>
              <c:pt idx="9">
                <c:v>84.008581000000007</c:v>
              </c:pt>
              <c:pt idx="10">
                <c:v>84.951436000000001</c:v>
              </c:pt>
              <c:pt idx="11">
                <c:v>84.952849000000001</c:v>
              </c:pt>
              <c:pt idx="12">
                <c:v>89.137861000000001</c:v>
              </c:pt>
              <c:pt idx="13">
                <c:v>94.420717999999994</c:v>
              </c:pt>
            </c:numLit>
          </c:yVal>
          <c:smooth val="0"/>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29.014509</c:v>
              </c:pt>
              <c:pt idx="1">
                <c:v>43.521763</c:v>
              </c:pt>
              <c:pt idx="2">
                <c:v>53.885508999999999</c:v>
              </c:pt>
              <c:pt idx="3">
                <c:v>61.377332000000003</c:v>
              </c:pt>
              <c:pt idx="4">
                <c:v>71.951554999999999</c:v>
              </c:pt>
              <c:pt idx="5">
                <c:v>77.238665999999995</c:v>
              </c:pt>
              <c:pt idx="6">
                <c:v>82.525777000000005</c:v>
              </c:pt>
              <c:pt idx="7">
                <c:v>85.169332999999995</c:v>
              </c:pt>
              <c:pt idx="8">
                <c:v>86.755465999999998</c:v>
              </c:pt>
              <c:pt idx="9">
                <c:v>88.870311000000001</c:v>
              </c:pt>
              <c:pt idx="10">
                <c:v>89.927733000000003</c:v>
              </c:pt>
              <c:pt idx="11">
                <c:v>89.929319000000007</c:v>
              </c:pt>
              <c:pt idx="12">
                <c:v>92.921639999999996</c:v>
              </c:pt>
              <c:pt idx="13">
                <c:v>98.238866999999999</c:v>
              </c:pt>
            </c:numLit>
          </c:yVal>
          <c:smooth val="0"/>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34.58</c:v>
              </c:pt>
              <c:pt idx="3">
                <c:v>37.24</c:v>
              </c:pt>
              <c:pt idx="4">
                <c:v>39.9</c:v>
              </c:pt>
              <c:pt idx="5">
                <c:v>47.88</c:v>
              </c:pt>
              <c:pt idx="6">
                <c:v>56.746667000000002</c:v>
              </c:pt>
              <c:pt idx="7">
                <c:v>61.18</c:v>
              </c:pt>
              <c:pt idx="8">
                <c:v>63.84</c:v>
              </c:pt>
              <c:pt idx="9">
                <c:v>67.386667000000003</c:v>
              </c:pt>
              <c:pt idx="10">
                <c:v>69.16</c:v>
              </c:pt>
              <c:pt idx="11">
                <c:v>71.881994000000006</c:v>
              </c:pt>
              <c:pt idx="12">
                <c:v>77.668000000000006</c:v>
              </c:pt>
              <c:pt idx="13">
                <c:v>83.2</c:v>
              </c:pt>
            </c:numLit>
          </c:yVal>
          <c:smooth val="0"/>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52.423679</c:v>
              </c:pt>
              <c:pt idx="4">
                <c:v>58.357118999999997</c:v>
              </c:pt>
              <c:pt idx="5">
                <c:v>66.68374</c:v>
              </c:pt>
              <c:pt idx="6">
                <c:v>76.952160000000006</c:v>
              </c:pt>
              <c:pt idx="7">
                <c:v>82.086370000000002</c:v>
              </c:pt>
              <c:pt idx="8">
                <c:v>85.166895999999994</c:v>
              </c:pt>
              <c:pt idx="9">
                <c:v>89.274264000000002</c:v>
              </c:pt>
              <c:pt idx="10">
                <c:v>91.327948000000006</c:v>
              </c:pt>
              <c:pt idx="11">
                <c:v>91.331027000000006</c:v>
              </c:pt>
              <c:pt idx="12">
                <c:v>94.420119</c:v>
              </c:pt>
              <c:pt idx="13">
                <c:v>100.036224</c:v>
              </c:pt>
            </c:numLit>
          </c:yVal>
          <c:smooth val="0"/>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31.031559999999999</c:v>
              </c:pt>
              <c:pt idx="1">
                <c:v>42.115780000000001</c:v>
              </c:pt>
              <c:pt idx="2">
                <c:v>46.549112999999998</c:v>
              </c:pt>
              <c:pt idx="3">
                <c:v>51.536835000000004</c:v>
              </c:pt>
              <c:pt idx="4">
                <c:v>57.594985000000001</c:v>
              </c:pt>
              <c:pt idx="5">
                <c:v>66.471238999999997</c:v>
              </c:pt>
              <c:pt idx="6">
                <c:v>75.827400999999995</c:v>
              </c:pt>
              <c:pt idx="7">
                <c:v>83.470551</c:v>
              </c:pt>
              <c:pt idx="8">
                <c:v>88.056439999999995</c:v>
              </c:pt>
              <c:pt idx="9">
                <c:v>94.170959999999994</c:v>
              </c:pt>
              <c:pt idx="10">
                <c:v>97.228219999999993</c:v>
              </c:pt>
              <c:pt idx="11">
                <c:v>97.232804000000002</c:v>
              </c:pt>
              <c:pt idx="12">
                <c:v>99.296931999999998</c:v>
              </c:pt>
              <c:pt idx="13">
                <c:v>105.21411000000001</c:v>
              </c:pt>
            </c:numLit>
          </c:yVal>
          <c:smooth val="0"/>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28.728000000000002</c:v>
              </c:pt>
              <c:pt idx="1">
                <c:v>38.304000000000002</c:v>
              </c:pt>
              <c:pt idx="2">
                <c:v>41.496000000000002</c:v>
              </c:pt>
              <c:pt idx="3">
                <c:v>47.88</c:v>
              </c:pt>
              <c:pt idx="4">
                <c:v>55.86</c:v>
              </c:pt>
              <c:pt idx="5">
                <c:v>59.85</c:v>
              </c:pt>
              <c:pt idx="6">
                <c:v>71.819999999999993</c:v>
              </c:pt>
              <c:pt idx="7">
                <c:v>77.805000000000007</c:v>
              </c:pt>
              <c:pt idx="8">
                <c:v>81.396000000000001</c:v>
              </c:pt>
              <c:pt idx="9">
                <c:v>86.183999999999997</c:v>
              </c:pt>
              <c:pt idx="10">
                <c:v>90.865600000000001</c:v>
              </c:pt>
              <c:pt idx="11">
                <c:v>90.873362999999998</c:v>
              </c:pt>
              <c:pt idx="12">
                <c:v>95.47936</c:v>
              </c:pt>
              <c:pt idx="13">
                <c:v>102.03279999999999</c:v>
              </c:pt>
            </c:numLit>
          </c:yVal>
          <c:smooth val="0"/>
        </c:ser>
        <c:dLbls>
          <c:showLegendKey val="0"/>
          <c:showVal val="0"/>
          <c:showCatName val="0"/>
          <c:showSerName val="0"/>
          <c:showPercent val="0"/>
          <c:showBubbleSize val="0"/>
        </c:dLbls>
        <c:axId val="363371648"/>
        <c:axId val="363371256"/>
      </c:scatterChart>
      <c:valAx>
        <c:axId val="363371648"/>
        <c:scaling>
          <c:orientation val="minMax"/>
          <c:max val="5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3371256"/>
        <c:crosses val="autoZero"/>
        <c:crossBetween val="midCat"/>
        <c:majorUnit val="10"/>
      </c:valAx>
      <c:valAx>
        <c:axId val="36337125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3371648"/>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32</c:v>
              </c:pt>
              <c:pt idx="1">
                <c:v>32</c:v>
              </c:pt>
              <c:pt idx="2">
                <c:v>34.133333</c:v>
              </c:pt>
              <c:pt idx="3">
                <c:v>41.6</c:v>
              </c:pt>
              <c:pt idx="4">
                <c:v>49.6</c:v>
              </c:pt>
              <c:pt idx="5">
                <c:v>55.2</c:v>
              </c:pt>
              <c:pt idx="6">
                <c:v>60.8</c:v>
              </c:pt>
              <c:pt idx="7">
                <c:v>63.6</c:v>
              </c:pt>
              <c:pt idx="8">
                <c:v>65.28</c:v>
              </c:pt>
              <c:pt idx="9">
                <c:v>74</c:v>
              </c:pt>
              <c:pt idx="10">
                <c:v>90</c:v>
              </c:pt>
              <c:pt idx="11">
                <c:v>90.031999999999996</c:v>
              </c:pt>
              <c:pt idx="12">
                <c:v>106</c:v>
              </c:pt>
              <c:pt idx="13">
                <c:v>122</c:v>
              </c:pt>
            </c:numLit>
          </c:yVal>
          <c:smooth val="0"/>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23.6</c:v>
              </c:pt>
              <c:pt idx="3">
                <c:v>26.2</c:v>
              </c:pt>
              <c:pt idx="4">
                <c:v>28.8</c:v>
              </c:pt>
              <c:pt idx="5">
                <c:v>30.1</c:v>
              </c:pt>
              <c:pt idx="6">
                <c:v>31.4</c:v>
              </c:pt>
              <c:pt idx="7">
                <c:v>32.049999999999997</c:v>
              </c:pt>
              <c:pt idx="8">
                <c:v>32.44</c:v>
              </c:pt>
              <c:pt idx="9">
                <c:v>32.96</c:v>
              </c:pt>
              <c:pt idx="10">
                <c:v>33.22</c:v>
              </c:pt>
              <c:pt idx="11">
                <c:v>93.038481000000004</c:v>
              </c:pt>
              <c:pt idx="12">
                <c:v>112.536</c:v>
              </c:pt>
              <c:pt idx="13">
                <c:v>132.02000000000001</c:v>
              </c:pt>
            </c:numLit>
          </c:yVal>
          <c:smooth val="0"/>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44.732599999999998</c:v>
              </c:pt>
              <c:pt idx="4">
                <c:v>51.821733000000002</c:v>
              </c:pt>
              <c:pt idx="5">
                <c:v>55.366300000000003</c:v>
              </c:pt>
              <c:pt idx="6">
                <c:v>58.910867000000003</c:v>
              </c:pt>
              <c:pt idx="7">
                <c:v>60.683149999999998</c:v>
              </c:pt>
              <c:pt idx="8">
                <c:v>61.746519999999997</c:v>
              </c:pt>
              <c:pt idx="9">
                <c:v>63.164346999999999</c:v>
              </c:pt>
              <c:pt idx="10">
                <c:v>63.873260000000002</c:v>
              </c:pt>
              <c:pt idx="11">
                <c:v>170.39500200000001</c:v>
              </c:pt>
              <c:pt idx="12">
                <c:v>206.930328</c:v>
              </c:pt>
              <c:pt idx="13">
                <c:v>243.403673</c:v>
              </c:pt>
            </c:numLit>
          </c:yVal>
          <c:smooth val="0"/>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21.81542</c:v>
              </c:pt>
              <c:pt idx="1">
                <c:v>32.723129999999998</c:v>
              </c:pt>
              <c:pt idx="2">
                <c:v>40.515419999999999</c:v>
              </c:pt>
              <c:pt idx="3">
                <c:v>46.14837</c:v>
              </c:pt>
              <c:pt idx="4">
                <c:v>54.098913000000003</c:v>
              </c:pt>
              <c:pt idx="5">
                <c:v>58.074185</c:v>
              </c:pt>
              <c:pt idx="6">
                <c:v>62.049456999999997</c:v>
              </c:pt>
              <c:pt idx="7">
                <c:v>64.037092000000001</c:v>
              </c:pt>
              <c:pt idx="8">
                <c:v>65.229674000000003</c:v>
              </c:pt>
              <c:pt idx="9">
                <c:v>66.819783000000001</c:v>
              </c:pt>
              <c:pt idx="10">
                <c:v>67.614836999999994</c:v>
              </c:pt>
              <c:pt idx="11">
                <c:v>172.42411999999999</c:v>
              </c:pt>
              <c:pt idx="12">
                <c:v>209.32535100000001</c:v>
              </c:pt>
              <c:pt idx="13">
                <c:v>246.23049700000001</c:v>
              </c:pt>
            </c:numLit>
          </c:yVal>
          <c:smooth val="0"/>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26</c:v>
              </c:pt>
              <c:pt idx="3">
                <c:v>28</c:v>
              </c:pt>
              <c:pt idx="4">
                <c:v>30</c:v>
              </c:pt>
              <c:pt idx="5">
                <c:v>36</c:v>
              </c:pt>
              <c:pt idx="6">
                <c:v>42.666666999999997</c:v>
              </c:pt>
              <c:pt idx="7">
                <c:v>46</c:v>
              </c:pt>
              <c:pt idx="8">
                <c:v>48</c:v>
              </c:pt>
              <c:pt idx="9">
                <c:v>50.666666999999997</c:v>
              </c:pt>
              <c:pt idx="10">
                <c:v>52</c:v>
              </c:pt>
              <c:pt idx="11">
                <c:v>107.852074</c:v>
              </c:pt>
              <c:pt idx="12">
                <c:v>131.44</c:v>
              </c:pt>
              <c:pt idx="13">
                <c:v>154.66666699999999</c:v>
              </c:pt>
            </c:numLit>
          </c:yVal>
          <c:smooth val="0"/>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39.4163</c:v>
              </c:pt>
              <c:pt idx="4">
                <c:v>43.877533</c:v>
              </c:pt>
              <c:pt idx="5">
                <c:v>50.138150000000003</c:v>
              </c:pt>
              <c:pt idx="6">
                <c:v>57.858767</c:v>
              </c:pt>
              <c:pt idx="7">
                <c:v>61.719074999999997</c:v>
              </c:pt>
              <c:pt idx="8">
                <c:v>64.035259999999994</c:v>
              </c:pt>
              <c:pt idx="9">
                <c:v>67.123507000000004</c:v>
              </c:pt>
              <c:pt idx="10">
                <c:v>68.667630000000003</c:v>
              </c:pt>
              <c:pt idx="11">
                <c:v>133.70998499999999</c:v>
              </c:pt>
              <c:pt idx="12">
                <c:v>162.269216</c:v>
              </c:pt>
              <c:pt idx="13">
                <c:v>189.798767</c:v>
              </c:pt>
            </c:numLit>
          </c:yVal>
          <c:smooth val="0"/>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23.332000000000001</c:v>
              </c:pt>
              <c:pt idx="1">
                <c:v>31.666</c:v>
              </c:pt>
              <c:pt idx="2">
                <c:v>34.999333</c:v>
              </c:pt>
              <c:pt idx="3">
                <c:v>38.749499999999998</c:v>
              </c:pt>
              <c:pt idx="4">
                <c:v>43.304499999999997</c:v>
              </c:pt>
              <c:pt idx="5">
                <c:v>49.978375</c:v>
              </c:pt>
              <c:pt idx="6">
                <c:v>57.013083000000002</c:v>
              </c:pt>
              <c:pt idx="7">
                <c:v>62.759811999999997</c:v>
              </c:pt>
              <c:pt idx="8">
                <c:v>66.207849999999993</c:v>
              </c:pt>
              <c:pt idx="9">
                <c:v>70.805233000000001</c:v>
              </c:pt>
              <c:pt idx="10">
                <c:v>73.103925000000004</c:v>
              </c:pt>
              <c:pt idx="11">
                <c:v>140.64505199999999</c:v>
              </c:pt>
              <c:pt idx="12">
                <c:v>171.66424000000001</c:v>
              </c:pt>
              <c:pt idx="13">
                <c:v>201.98291699999999</c:v>
              </c:pt>
            </c:numLit>
          </c:yVal>
          <c:smooth val="0"/>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21.6</c:v>
              </c:pt>
              <c:pt idx="1">
                <c:v>28.8</c:v>
              </c:pt>
              <c:pt idx="2">
                <c:v>31.2</c:v>
              </c:pt>
              <c:pt idx="3">
                <c:v>36</c:v>
              </c:pt>
              <c:pt idx="4">
                <c:v>42</c:v>
              </c:pt>
              <c:pt idx="5">
                <c:v>45</c:v>
              </c:pt>
              <c:pt idx="6">
                <c:v>54</c:v>
              </c:pt>
              <c:pt idx="7">
                <c:v>58.5</c:v>
              </c:pt>
              <c:pt idx="8">
                <c:v>61.2</c:v>
              </c:pt>
              <c:pt idx="9">
                <c:v>64.8</c:v>
              </c:pt>
              <c:pt idx="10">
                <c:v>68.319999999999993</c:v>
              </c:pt>
              <c:pt idx="11">
                <c:v>105.565217</c:v>
              </c:pt>
              <c:pt idx="12">
                <c:v>127.648</c:v>
              </c:pt>
              <c:pt idx="13">
                <c:v>146.84</c:v>
              </c:pt>
            </c:numLit>
          </c:yVal>
          <c:smooth val="0"/>
        </c:ser>
        <c:dLbls>
          <c:showLegendKey val="0"/>
          <c:showVal val="0"/>
          <c:showCatName val="0"/>
          <c:showSerName val="0"/>
          <c:showPercent val="0"/>
          <c:showBubbleSize val="0"/>
        </c:dLbls>
        <c:axId val="366987472"/>
        <c:axId val="366987864"/>
      </c:scatterChart>
      <c:valAx>
        <c:axId val="366987472"/>
        <c:scaling>
          <c:orientation val="minMax"/>
          <c:max val="50"/>
          <c:min val="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987864"/>
        <c:crosses val="autoZero"/>
        <c:crossBetween val="midCat"/>
        <c:majorUnit val="10"/>
      </c:valAx>
      <c:valAx>
        <c:axId val="366987864"/>
        <c:scaling>
          <c:orientation val="minMax"/>
          <c:max val="1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987472"/>
        <c:crosses val="autoZero"/>
        <c:crossBetween val="midCat"/>
        <c:majorUnit val="25"/>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noh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40</c:v>
              </c:pt>
              <c:pt idx="1">
                <c:v>80</c:v>
              </c:pt>
              <c:pt idx="2">
                <c:v>120</c:v>
              </c:pt>
              <c:pt idx="3">
                <c:v>160</c:v>
              </c:pt>
              <c:pt idx="4">
                <c:v>282.13333299999999</c:v>
              </c:pt>
              <c:pt idx="5">
                <c:v>449.8</c:v>
              </c:pt>
              <c:pt idx="6">
                <c:v>806.53333299999997</c:v>
              </c:pt>
              <c:pt idx="7">
                <c:v>1164.9000000000001</c:v>
              </c:pt>
              <c:pt idx="8">
                <c:v>1523.92</c:v>
              </c:pt>
              <c:pt idx="9">
                <c:v>2475</c:v>
              </c:pt>
              <c:pt idx="10">
                <c:v>4100</c:v>
              </c:pt>
              <c:pt idx="11">
                <c:v>4103.6508000000003</c:v>
              </c:pt>
              <c:pt idx="12">
                <c:v>6125</c:v>
              </c:pt>
              <c:pt idx="13">
                <c:v>8550</c:v>
              </c:pt>
            </c:numLit>
          </c:yVal>
          <c:smooth val="0"/>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110</c:v>
              </c:pt>
              <c:pt idx="4">
                <c:v>182.96470600000001</c:v>
              </c:pt>
              <c:pt idx="5">
                <c:v>266.47352899999998</c:v>
              </c:pt>
              <c:pt idx="6">
                <c:v>434.98235299999999</c:v>
              </c:pt>
              <c:pt idx="7">
                <c:v>604.23676499999999</c:v>
              </c:pt>
              <c:pt idx="8">
                <c:v>773.78941199999997</c:v>
              </c:pt>
              <c:pt idx="9">
                <c:v>1198.192941</c:v>
              </c:pt>
              <c:pt idx="10">
                <c:v>1622.894706</c:v>
              </c:pt>
              <c:pt idx="11">
                <c:v>4044.7212939999999</c:v>
              </c:pt>
              <c:pt idx="12">
                <c:v>6229.3455880000001</c:v>
              </c:pt>
              <c:pt idx="13">
                <c:v>9004.1752940000006</c:v>
              </c:pt>
            </c:numLit>
          </c:yVal>
          <c:smooth val="0"/>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331.01627100000002</c:v>
              </c:pt>
              <c:pt idx="5">
                <c:v>495.302953</c:v>
              </c:pt>
              <c:pt idx="6">
                <c:v>824.58963500000004</c:v>
              </c:pt>
              <c:pt idx="7">
                <c:v>1154.2329769999999</c:v>
              </c:pt>
              <c:pt idx="8">
                <c:v>1484.0189809999999</c:v>
              </c:pt>
              <c:pt idx="9">
                <c:v>2308.7336540000001</c:v>
              </c:pt>
              <c:pt idx="10">
                <c:v>3133.590991</c:v>
              </c:pt>
              <c:pt idx="11">
                <c:v>7421.3287890000001</c:v>
              </c:pt>
              <c:pt idx="12">
                <c:v>11531.806815</c:v>
              </c:pt>
              <c:pt idx="13">
                <c:v>16599.028289999998</c:v>
              </c:pt>
            </c:numLit>
          </c:yVal>
          <c:smooth val="0"/>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23.375</c:v>
              </c:pt>
              <c:pt idx="1">
                <c:v>62.327100000000002</c:v>
              </c:pt>
              <c:pt idx="2">
                <c:v>132.4521</c:v>
              </c:pt>
              <c:pt idx="3">
                <c:v>202.5771</c:v>
              </c:pt>
              <c:pt idx="4">
                <c:v>358.49530900000002</c:v>
              </c:pt>
              <c:pt idx="5">
                <c:v>532.47293200000001</c:v>
              </c:pt>
              <c:pt idx="6">
                <c:v>881.45055500000001</c:v>
              </c:pt>
              <c:pt idx="7">
                <c:v>1230.9393660000001</c:v>
              </c:pt>
              <c:pt idx="8">
                <c:v>1580.6326529999999</c:v>
              </c:pt>
              <c:pt idx="9">
                <c:v>2455.2237019999998</c:v>
              </c:pt>
              <c:pt idx="10">
                <c:v>3330.0192259999999</c:v>
              </c:pt>
              <c:pt idx="11">
                <c:v>7457.1966849999999</c:v>
              </c:pt>
              <c:pt idx="12">
                <c:v>11731.649506</c:v>
              </c:pt>
              <c:pt idx="13">
                <c:v>16670.873930000002</c:v>
              </c:pt>
            </c:numLit>
          </c:yVal>
          <c:smooth val="0"/>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115.294118</c:v>
              </c:pt>
              <c:pt idx="4">
                <c:v>198.52941200000001</c:v>
              </c:pt>
              <c:pt idx="5">
                <c:v>291.42857099999998</c:v>
              </c:pt>
              <c:pt idx="6">
                <c:v>567.61904800000002</c:v>
              </c:pt>
              <c:pt idx="7">
                <c:v>845.71428600000002</c:v>
              </c:pt>
              <c:pt idx="8">
                <c:v>1124.5714290000001</c:v>
              </c:pt>
              <c:pt idx="9">
                <c:v>1823.0476189999999</c:v>
              </c:pt>
              <c:pt idx="10">
                <c:v>2522.2857140000001</c:v>
              </c:pt>
              <c:pt idx="11">
                <c:v>4774.8607339999999</c:v>
              </c:pt>
              <c:pt idx="12">
                <c:v>7338.1479669999999</c:v>
              </c:pt>
              <c:pt idx="13">
                <c:v>10647.619048</c:v>
              </c:pt>
            </c:numLit>
          </c:yVal>
          <c:smooth val="0"/>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285.75468999999998</c:v>
              </c:pt>
              <c:pt idx="5">
                <c:v>395.35676699999999</c:v>
              </c:pt>
              <c:pt idx="6">
                <c:v>719.23325799999998</c:v>
              </c:pt>
              <c:pt idx="7">
                <c:v>1080.2523309999999</c:v>
              </c:pt>
              <c:pt idx="8">
                <c:v>1443.4637749999999</c:v>
              </c:pt>
              <c:pt idx="9">
                <c:v>2355.329033</c:v>
              </c:pt>
              <c:pt idx="10">
                <c:v>3269.3866619999999</c:v>
              </c:pt>
              <c:pt idx="11">
                <c:v>5780.2285259999999</c:v>
              </c:pt>
              <c:pt idx="12">
                <c:v>8770.9462679999997</c:v>
              </c:pt>
              <c:pt idx="13">
                <c:v>12669.940731000001</c:v>
              </c:pt>
            </c:numLit>
          </c:yVal>
          <c:smooth val="0"/>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c:v>
              </c:pt>
              <c:pt idx="1">
                <c:v>62.670971999999999</c:v>
              </c:pt>
              <c:pt idx="2">
                <c:v>111.22398200000001</c:v>
              </c:pt>
              <c:pt idx="3">
                <c:v>160.500486</c:v>
              </c:pt>
              <c:pt idx="4">
                <c:v>283.376259</c:v>
              </c:pt>
              <c:pt idx="5">
                <c:v>408.36469399999999</c:v>
              </c:pt>
              <c:pt idx="6">
                <c:v>798.27187100000003</c:v>
              </c:pt>
              <c:pt idx="7">
                <c:v>1196.5132779999999</c:v>
              </c:pt>
              <c:pt idx="8">
                <c:v>1595.4581229999999</c:v>
              </c:pt>
              <c:pt idx="9">
                <c:v>2594.0512480000002</c:v>
              </c:pt>
              <c:pt idx="10">
                <c:v>3593.3478110000001</c:v>
              </c:pt>
              <c:pt idx="11">
                <c:v>6323.4852700000001</c:v>
              </c:pt>
              <c:pt idx="12">
                <c:v>9554.3774630000007</c:v>
              </c:pt>
              <c:pt idx="13">
                <c:v>13801.220313</c:v>
              </c:pt>
            </c:numLit>
          </c:yVal>
          <c:smooth val="0"/>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22.5</c:v>
              </c:pt>
              <c:pt idx="1">
                <c:v>57.6</c:v>
              </c:pt>
              <c:pt idx="2">
                <c:v>101.4</c:v>
              </c:pt>
              <c:pt idx="3">
                <c:v>145.80000000000001</c:v>
              </c:pt>
              <c:pt idx="4">
                <c:v>264.2</c:v>
              </c:pt>
              <c:pt idx="5">
                <c:v>398.4</c:v>
              </c:pt>
              <c:pt idx="6">
                <c:v>667.6</c:v>
              </c:pt>
              <c:pt idx="7">
                <c:v>1019.56</c:v>
              </c:pt>
              <c:pt idx="8">
                <c:v>1417.248</c:v>
              </c:pt>
              <c:pt idx="9">
                <c:v>2414.1653329999999</c:v>
              </c:pt>
              <c:pt idx="10">
                <c:v>3412.6239999999998</c:v>
              </c:pt>
              <c:pt idx="11">
                <c:v>4280.7216390000003</c:v>
              </c:pt>
              <c:pt idx="12">
                <c:v>6732.3207659999998</c:v>
              </c:pt>
              <c:pt idx="13">
                <c:v>9657.2479999999996</c:v>
              </c:pt>
            </c:numLit>
          </c:yVal>
          <c:smooth val="0"/>
        </c:ser>
        <c:dLbls>
          <c:showLegendKey val="0"/>
          <c:showVal val="0"/>
          <c:showCatName val="0"/>
          <c:showSerName val="0"/>
          <c:showPercent val="0"/>
          <c:showBubbleSize val="0"/>
        </c:dLbls>
        <c:axId val="363372040"/>
        <c:axId val="367385672"/>
      </c:scatterChart>
      <c:valAx>
        <c:axId val="363372040"/>
        <c:scaling>
          <c:orientation val="minMax"/>
          <c:max val="50"/>
          <c:min val="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7385672"/>
        <c:crosses val="autoZero"/>
        <c:crossBetween val="midCat"/>
        <c:majorUnit val="10"/>
      </c:valAx>
      <c:valAx>
        <c:axId val="367385672"/>
        <c:scaling>
          <c:orientation val="minMax"/>
          <c:max val="1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3372040"/>
        <c:crosses val="autoZero"/>
        <c:crossBetween val="midCat"/>
        <c:majorUnit val="2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45603674540683"/>
          <c:y val="6.1280005562218638E-2"/>
          <c:w val="0.81434886264216988"/>
          <c:h val="0.7448189671655282"/>
        </c:manualLayout>
      </c:layout>
      <c:scatterChart>
        <c:scatterStyle val="lineMarker"/>
        <c:varyColors val="0"/>
        <c:ser>
          <c:idx val="8"/>
          <c:order val="0"/>
          <c:tx>
            <c:strRef>
              <c:f>MANUAL!$K$211:$K$212</c:f>
              <c:strCache>
                <c:ptCount val="2"/>
                <c:pt idx="0">
                  <c:v>HS20</c:v>
                </c:pt>
                <c:pt idx="1">
                  <c:v>Moment</c:v>
                </c:pt>
              </c:strCache>
            </c:strRef>
          </c:tx>
          <c:spPr>
            <a:ln w="19050" cap="rnd">
              <a:solidFill>
                <a:schemeClr val="tx1"/>
              </a:solidFill>
              <a:round/>
            </a:ln>
            <a:effectLst/>
          </c:spPr>
          <c:marker>
            <c:symbol val="none"/>
          </c:marker>
          <c:xVal>
            <c:numRef>
              <c:f>MANUAL!$B$213:$B$226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MANUAL!$K$213:$K$226</c:f>
              <c:numCache>
                <c:formatCode>0.00</c:formatCode>
                <c:ptCount val="14"/>
                <c:pt idx="0">
                  <c:v>1.03125</c:v>
                </c:pt>
                <c:pt idx="1">
                  <c:v>1.2387890625</c:v>
                </c:pt>
                <c:pt idx="2">
                  <c:v>1.4901562499999998</c:v>
                </c:pt>
                <c:pt idx="3">
                  <c:v>1.624541015625</c:v>
                </c:pt>
                <c:pt idx="4">
                  <c:v>1.6496810018903592</c:v>
                </c:pt>
                <c:pt idx="5">
                  <c:v>1.606514006224989</c:v>
                </c:pt>
                <c:pt idx="6">
                  <c:v>1.5491394353520325</c:v>
                </c:pt>
                <c:pt idx="7">
                  <c:v>1.6289314110083217</c:v>
                </c:pt>
                <c:pt idx="8">
                  <c:v>1.7269902688768934</c:v>
                </c:pt>
                <c:pt idx="9">
                  <c:v>1.8512893947939633</c:v>
                </c:pt>
                <c:pt idx="10">
                  <c:v>1.7155075461186085</c:v>
                </c:pt>
                <c:pt idx="11">
                  <c:v>1.7151775333217718</c:v>
                </c:pt>
                <c:pt idx="12">
                  <c:v>1.5493166940847407</c:v>
                </c:pt>
                <c:pt idx="13">
                  <c:v>1.3973942252698865</c:v>
                </c:pt>
              </c:numCache>
            </c:numRef>
          </c:yVal>
          <c:smooth val="0"/>
        </c:ser>
        <c:ser>
          <c:idx val="9"/>
          <c:order val="1"/>
          <c:tx>
            <c:strRef>
              <c:f>MANUAL!$L$211:$L$212</c:f>
              <c:strCache>
                <c:ptCount val="2"/>
                <c:pt idx="0">
                  <c:v>HS20</c:v>
                </c:pt>
                <c:pt idx="1">
                  <c:v>Shear</c:v>
                </c:pt>
              </c:strCache>
            </c:strRef>
          </c:tx>
          <c:spPr>
            <a:ln w="19050" cap="rnd">
              <a:solidFill>
                <a:schemeClr val="tx1"/>
              </a:solidFill>
              <a:prstDash val="sysDash"/>
              <a:round/>
            </a:ln>
            <a:effectLst/>
          </c:spPr>
          <c:marker>
            <c:symbol val="none"/>
          </c:marker>
          <c:xVal>
            <c:numRef>
              <c:f>MANUAL!$B$213:$B$226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MANUAL!$L$213:$L$226</c:f>
              <c:numCache>
                <c:formatCode>0.00</c:formatCode>
                <c:ptCount val="14"/>
                <c:pt idx="0">
                  <c:v>1.1343749999999999</c:v>
                </c:pt>
                <c:pt idx="1">
                  <c:v>1.5984375000000002</c:v>
                </c:pt>
                <c:pt idx="2">
                  <c:v>1.6435546874999998</c:v>
                </c:pt>
                <c:pt idx="3">
                  <c:v>1.4864783653846152</c:v>
                </c:pt>
                <c:pt idx="4">
                  <c:v>1.4818548387096773</c:v>
                </c:pt>
                <c:pt idx="5">
                  <c:v>1.464673913043478</c:v>
                </c:pt>
                <c:pt idx="6">
                  <c:v>1.4564144736842108</c:v>
                </c:pt>
                <c:pt idx="7">
                  <c:v>1.6077609080188682</c:v>
                </c:pt>
                <c:pt idx="8">
                  <c:v>1.7034754136029411</c:v>
                </c:pt>
                <c:pt idx="9">
                  <c:v>1.8546846846846847</c:v>
                </c:pt>
                <c:pt idx="10">
                  <c:v>1.6909444444444444</c:v>
                </c:pt>
                <c:pt idx="11">
                  <c:v>1.69059219279644</c:v>
                </c:pt>
                <c:pt idx="12">
                  <c:v>1.5202641509433965</c:v>
                </c:pt>
                <c:pt idx="13">
                  <c:v>1.3698633879781421</c:v>
                </c:pt>
              </c:numCache>
            </c:numRef>
          </c:yVal>
          <c:smooth val="0"/>
        </c:ser>
        <c:ser>
          <c:idx val="4"/>
          <c:order val="2"/>
          <c:tx>
            <c:strRef>
              <c:f>MANUAL!$G$211:$G$212</c:f>
              <c:strCache>
                <c:ptCount val="2"/>
                <c:pt idx="0">
                  <c:v>HL93</c:v>
                </c:pt>
                <c:pt idx="1">
                  <c:v>Moment</c:v>
                </c:pt>
              </c:strCache>
            </c:strRef>
          </c:tx>
          <c:spPr>
            <a:ln w="19050" cap="rnd">
              <a:solidFill>
                <a:srgbClr val="000099"/>
              </a:solidFill>
              <a:round/>
            </a:ln>
            <a:effectLst/>
          </c:spPr>
          <c:marker>
            <c:symbol val="none"/>
          </c:marker>
          <c:xVal>
            <c:numRef>
              <c:f>MANUAL!$B$213:$B$226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MANUAL!$G$213:$G$226</c:f>
              <c:numCache>
                <c:formatCode>0.00</c:formatCode>
                <c:ptCount val="14"/>
                <c:pt idx="0">
                  <c:v>0.99388586956521741</c:v>
                </c:pt>
                <c:pt idx="1">
                  <c:v>1.1521604567307693</c:v>
                </c:pt>
                <c:pt idx="2">
                  <c:v>1.1600852700969664</c:v>
                </c:pt>
                <c:pt idx="3">
                  <c:v>1.1483864593093627</c:v>
                </c:pt>
                <c:pt idx="4">
                  <c:v>1.2229114095835587</c:v>
                </c:pt>
                <c:pt idx="5">
                  <c:v>1.3203448570362191</c:v>
                </c:pt>
                <c:pt idx="6">
                  <c:v>1.2225564919102674</c:v>
                </c:pt>
                <c:pt idx="7">
                  <c:v>1.2251465214060455</c:v>
                </c:pt>
                <c:pt idx="8">
                  <c:v>1.2388171160128094</c:v>
                </c:pt>
                <c:pt idx="9">
                  <c:v>1.2137193313635575</c:v>
                </c:pt>
                <c:pt idx="10">
                  <c:v>1.2281033301204973</c:v>
                </c:pt>
                <c:pt idx="11">
                  <c:v>1.2280585884390707</c:v>
                </c:pt>
                <c:pt idx="12">
                  <c:v>1.189130845119948</c:v>
                </c:pt>
                <c:pt idx="13">
                  <c:v>1.1341854253219574</c:v>
                </c:pt>
              </c:numCache>
            </c:numRef>
          </c:yVal>
          <c:smooth val="0"/>
        </c:ser>
        <c:ser>
          <c:idx val="5"/>
          <c:order val="3"/>
          <c:tx>
            <c:strRef>
              <c:f>MANUAL!$H$211:$H$212</c:f>
              <c:strCache>
                <c:ptCount val="2"/>
                <c:pt idx="0">
                  <c:v>HL93</c:v>
                </c:pt>
                <c:pt idx="1">
                  <c:v>Shear</c:v>
                </c:pt>
              </c:strCache>
            </c:strRef>
          </c:tx>
          <c:spPr>
            <a:ln w="19050" cap="rnd">
              <a:solidFill>
                <a:srgbClr val="000099"/>
              </a:solidFill>
              <a:prstDash val="sysDash"/>
              <a:round/>
            </a:ln>
            <a:effectLst/>
          </c:spPr>
          <c:marker>
            <c:symbol val="none"/>
          </c:marker>
          <c:xVal>
            <c:numRef>
              <c:f>MANUAL!$B$213:$B$226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MANUAL!$H$213:$H$226</c:f>
              <c:numCache>
                <c:formatCode>0.00</c:formatCode>
                <c:ptCount val="14"/>
                <c:pt idx="0">
                  <c:v>1.0932744565217389</c:v>
                </c:pt>
                <c:pt idx="1">
                  <c:v>1.2061968085106385</c:v>
                </c:pt>
                <c:pt idx="2">
                  <c:v>1.1950827549386012</c:v>
                </c:pt>
                <c:pt idx="3">
                  <c:v>1.2414169811320754</c:v>
                </c:pt>
                <c:pt idx="4">
                  <c:v>1.2936031124285414</c:v>
                </c:pt>
                <c:pt idx="5">
                  <c:v>1.2472220933469425</c:v>
                </c:pt>
                <c:pt idx="6">
                  <c:v>1.1769617444835305</c:v>
                </c:pt>
                <c:pt idx="7">
                  <c:v>1.2342294958389302</c:v>
                </c:pt>
                <c:pt idx="8">
                  <c:v>1.244713317943418</c:v>
                </c:pt>
                <c:pt idx="9">
                  <c:v>1.3246440292904196</c:v>
                </c:pt>
                <c:pt idx="10">
                  <c:v>1.3033967797273769</c:v>
                </c:pt>
                <c:pt idx="11">
                  <c:v>1.3033012868675411</c:v>
                </c:pt>
                <c:pt idx="12">
                  <c:v>1.2447477410338281</c:v>
                </c:pt>
                <c:pt idx="13">
                  <c:v>1.1774186428563358</c:v>
                </c:pt>
              </c:numCache>
            </c:numRef>
          </c:yVal>
          <c:smooth val="0"/>
        </c:ser>
        <c:ser>
          <c:idx val="6"/>
          <c:order val="4"/>
          <c:tx>
            <c:strRef>
              <c:f>MANUAL!$I$211:$I$212</c:f>
              <c:strCache>
                <c:ptCount val="2"/>
                <c:pt idx="0">
                  <c:v>FL120</c:v>
                </c:pt>
                <c:pt idx="1">
                  <c:v>Moment</c:v>
                </c:pt>
              </c:strCache>
            </c:strRef>
          </c:tx>
          <c:spPr>
            <a:ln w="19050" cap="rnd">
              <a:solidFill>
                <a:srgbClr val="FF0000"/>
              </a:solidFill>
              <a:round/>
            </a:ln>
            <a:effectLst/>
          </c:spPr>
          <c:marker>
            <c:symbol val="none"/>
          </c:marker>
          <c:xVal>
            <c:numRef>
              <c:f>MANUAL!$B$213:$B$226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MANUAL!$I$213:$I$226</c:f>
              <c:numCache>
                <c:formatCode>0.00</c:formatCode>
                <c:ptCount val="14"/>
                <c:pt idx="0">
                  <c:v>0.61875386721167014</c:v>
                </c:pt>
                <c:pt idx="1">
                  <c:v>0.74327808298801878</c:v>
                </c:pt>
                <c:pt idx="2">
                  <c:v>0.89409933812086351</c:v>
                </c:pt>
                <c:pt idx="3">
                  <c:v>0.97473070144188412</c:v>
                </c:pt>
                <c:pt idx="4">
                  <c:v>0.9898147874766372</c:v>
                </c:pt>
                <c:pt idx="5">
                  <c:v>0.96391508627809719</c:v>
                </c:pt>
                <c:pt idx="6">
                  <c:v>0.92949074366689233</c:v>
                </c:pt>
                <c:pt idx="7">
                  <c:v>0.9773665312668709</c:v>
                </c:pt>
                <c:pt idx="8">
                  <c:v>1.0362024346082903</c:v>
                </c:pt>
                <c:pt idx="9">
                  <c:v>1.1348022585086561</c:v>
                </c:pt>
                <c:pt idx="10">
                  <c:v>1.270389498156588</c:v>
                </c:pt>
                <c:pt idx="11">
                  <c:v>1.1186810025537601</c:v>
                </c:pt>
                <c:pt idx="12">
                  <c:v>1.1558133747454413</c:v>
                </c:pt>
                <c:pt idx="13">
                  <c:v>1.1682800557756376</c:v>
                </c:pt>
              </c:numCache>
            </c:numRef>
          </c:yVal>
          <c:smooth val="0"/>
        </c:ser>
        <c:ser>
          <c:idx val="7"/>
          <c:order val="5"/>
          <c:tx>
            <c:strRef>
              <c:f>MANUAL!$J$211:$J$212</c:f>
              <c:strCache>
                <c:ptCount val="2"/>
                <c:pt idx="0">
                  <c:v>FL120</c:v>
                </c:pt>
                <c:pt idx="1">
                  <c:v>Shear</c:v>
                </c:pt>
              </c:strCache>
            </c:strRef>
          </c:tx>
          <c:spPr>
            <a:ln w="19050" cap="rnd">
              <a:solidFill>
                <a:srgbClr val="FF0000"/>
              </a:solidFill>
              <a:prstDash val="sysDash"/>
              <a:round/>
            </a:ln>
            <a:effectLst/>
          </c:spPr>
          <c:marker>
            <c:symbol val="none"/>
          </c:marker>
          <c:xVal>
            <c:numRef>
              <c:f>MANUAL!$B$213:$B$226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MANUAL!$J$213:$J$226</c:f>
              <c:numCache>
                <c:formatCode>0.00</c:formatCode>
                <c:ptCount val="14"/>
                <c:pt idx="0">
                  <c:v>0.68062925393283702</c:v>
                </c:pt>
                <c:pt idx="1">
                  <c:v>0.95906849417808882</c:v>
                </c:pt>
                <c:pt idx="2">
                  <c:v>0.98613897586859922</c:v>
                </c:pt>
                <c:pt idx="3">
                  <c:v>0.89189259355947903</c:v>
                </c:pt>
                <c:pt idx="4">
                  <c:v>0.8891186394750934</c:v>
                </c:pt>
                <c:pt idx="5">
                  <c:v>0.87881055681371667</c:v>
                </c:pt>
                <c:pt idx="6">
                  <c:v>0.87385529561572339</c:v>
                </c:pt>
                <c:pt idx="7">
                  <c:v>0.96466405280984513</c:v>
                </c:pt>
                <c:pt idx="8">
                  <c:v>1.0220933272082848</c:v>
                </c:pt>
                <c:pt idx="9">
                  <c:v>1.2196188310521934</c:v>
                </c:pt>
                <c:pt idx="10">
                  <c:v>1.3302992760343244</c:v>
                </c:pt>
                <c:pt idx="11">
                  <c:v>1.1758280858867349</c:v>
                </c:pt>
                <c:pt idx="12">
                  <c:v>1.1997672789082388</c:v>
                </c:pt>
                <c:pt idx="13">
                  <c:v>1.2038668781392281</c:v>
                </c:pt>
              </c:numCache>
            </c:numRef>
          </c:yVal>
          <c:smooth val="0"/>
        </c:ser>
        <c:dLbls>
          <c:showLegendKey val="0"/>
          <c:showVal val="0"/>
          <c:showCatName val="0"/>
          <c:showSerName val="0"/>
          <c:showPercent val="0"/>
          <c:showBubbleSize val="0"/>
        </c:dLbls>
        <c:axId val="367386456"/>
        <c:axId val="367386848"/>
      </c:scatterChart>
      <c:valAx>
        <c:axId val="367386456"/>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Span Length (feet)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67386848"/>
        <c:crosses val="autoZero"/>
        <c:crossBetween val="midCat"/>
      </c:valAx>
      <c:valAx>
        <c:axId val="367386848"/>
        <c:scaling>
          <c:orientation val="minMax"/>
          <c:max val="2"/>
          <c:min val="0.60000000000000009"/>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Rating Factor Needed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7386456"/>
        <c:crosses val="autoZero"/>
        <c:crossBetween val="midCat"/>
      </c:valAx>
      <c:spPr>
        <a:noFill/>
        <a:ln w="12700">
          <a:noFill/>
        </a:ln>
        <a:effectLst/>
      </c:spPr>
    </c:plotArea>
    <c:legend>
      <c:legendPos val="r"/>
      <c:layout>
        <c:manualLayout>
          <c:xMode val="edge"/>
          <c:yMode val="edge"/>
          <c:x val="0.53728768817690897"/>
          <c:y val="0.59333884734996356"/>
          <c:w val="0.40872386641325009"/>
          <c:h val="0.19265974106177905"/>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0.xml"/><Relationship Id="rId2" Type="http://schemas.openxmlformats.org/officeDocument/2006/relationships/chart" Target="../charts/chart1.xml"/><Relationship Id="rId1" Type="http://schemas.openxmlformats.org/officeDocument/2006/relationships/image" Target="../media/image1.emf"/><Relationship Id="rId6" Type="http://schemas.openxmlformats.org/officeDocument/2006/relationships/chart" Target="../charts/chart5.xml"/><Relationship Id="rId11" Type="http://schemas.openxmlformats.org/officeDocument/2006/relationships/chart" Target="../charts/chart9.xml"/><Relationship Id="rId5" Type="http://schemas.openxmlformats.org/officeDocument/2006/relationships/chart" Target="../charts/chart4.xml"/><Relationship Id="rId10" Type="http://schemas.openxmlformats.org/officeDocument/2006/relationships/image" Target="../media/image2.png"/><Relationship Id="rId4" Type="http://schemas.openxmlformats.org/officeDocument/2006/relationships/chart" Target="../charts/chart3.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2</xdr:col>
      <xdr:colOff>733425</xdr:colOff>
      <xdr:row>54</xdr:row>
      <xdr:rowOff>9525</xdr:rowOff>
    </xdr:from>
    <xdr:to>
      <xdr:col>3</xdr:col>
      <xdr:colOff>742950</xdr:colOff>
      <xdr:row>55</xdr:row>
      <xdr:rowOff>19050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6182975"/>
          <a:ext cx="85725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419100</xdr:colOff>
      <xdr:row>169</xdr:row>
      <xdr:rowOff>285750</xdr:rowOff>
    </xdr:from>
    <xdr:to>
      <xdr:col>33</xdr:col>
      <xdr:colOff>476250</xdr:colOff>
      <xdr:row>186</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xdr:col>
      <xdr:colOff>85725</xdr:colOff>
      <xdr:row>169</xdr:row>
      <xdr:rowOff>276224</xdr:rowOff>
    </xdr:from>
    <xdr:to>
      <xdr:col>43</xdr:col>
      <xdr:colOff>0</xdr:colOff>
      <xdr:row>186</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171450</xdr:colOff>
      <xdr:row>189</xdr:row>
      <xdr:rowOff>0</xdr:rowOff>
    </xdr:from>
    <xdr:to>
      <xdr:col>42</xdr:col>
      <xdr:colOff>638176</xdr:colOff>
      <xdr:row>205</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457200</xdr:colOff>
      <xdr:row>189</xdr:row>
      <xdr:rowOff>0</xdr:rowOff>
    </xdr:from>
    <xdr:to>
      <xdr:col>33</xdr:col>
      <xdr:colOff>514350</xdr:colOff>
      <xdr:row>205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44</xdr:col>
      <xdr:colOff>0</xdr:colOff>
      <xdr:row>170</xdr:row>
      <xdr:rowOff>1</xdr:rowOff>
    </xdr:from>
    <xdr:to>
      <xdr:col>52</xdr:col>
      <xdr:colOff>0</xdr:colOff>
      <xdr:row>186</xdr:row>
      <xdr:rowOff>1</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53</xdr:col>
      <xdr:colOff>1</xdr:colOff>
      <xdr:row>170</xdr:row>
      <xdr:rowOff>1</xdr:rowOff>
    </xdr:from>
    <xdr:to>
      <xdr:col>61</xdr:col>
      <xdr:colOff>1</xdr:colOff>
      <xdr:row>186</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52</xdr:col>
      <xdr:colOff>714374</xdr:colOff>
      <xdr:row>189</xdr:row>
      <xdr:rowOff>0</xdr:rowOff>
    </xdr:from>
    <xdr:to>
      <xdr:col>61</xdr:col>
      <xdr:colOff>0</xdr:colOff>
      <xdr:row>205</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44</xdr:col>
      <xdr:colOff>0</xdr:colOff>
      <xdr:row>189</xdr:row>
      <xdr:rowOff>0</xdr:rowOff>
    </xdr:from>
    <xdr:to>
      <xdr:col>52</xdr:col>
      <xdr:colOff>0</xdr:colOff>
      <xdr:row>205</xdr:row>
      <xdr:rowOff>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7</xdr:col>
      <xdr:colOff>166888</xdr:colOff>
      <xdr:row>154</xdr:row>
      <xdr:rowOff>304800</xdr:rowOff>
    </xdr:from>
    <xdr:to>
      <xdr:col>10</xdr:col>
      <xdr:colOff>40861</xdr:colOff>
      <xdr:row>165</xdr:row>
      <xdr:rowOff>28575</xdr:rowOff>
    </xdr:to>
    <xdr:pic>
      <xdr:nvPicPr>
        <xdr:cNvPr id="14" name="Picture 13"/>
        <xdr:cNvPicPr>
          <a:picLocks noChangeAspect="1"/>
        </xdr:cNvPicPr>
      </xdr:nvPicPr>
      <xdr:blipFill>
        <a:blip xmlns:r="http://schemas.openxmlformats.org/officeDocument/2006/relationships" r:embed="rId10"/>
        <a:stretch>
          <a:fillRect/>
        </a:stretch>
      </xdr:blipFill>
      <xdr:spPr>
        <a:xfrm>
          <a:off x="4481713" y="41538525"/>
          <a:ext cx="2417148" cy="2886075"/>
        </a:xfrm>
        <a:prstGeom prst="rect">
          <a:avLst/>
        </a:prstGeom>
      </xdr:spPr>
    </xdr:pic>
    <xdr:clientData/>
  </xdr:twoCellAnchor>
  <xdr:twoCellAnchor>
    <xdr:from>
      <xdr:col>35</xdr:col>
      <xdr:colOff>0</xdr:colOff>
      <xdr:row>227</xdr:row>
      <xdr:rowOff>0</xdr:rowOff>
    </xdr:from>
    <xdr:to>
      <xdr:col>44</xdr:col>
      <xdr:colOff>114300</xdr:colOff>
      <xdr:row>241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25</xdr:col>
      <xdr:colOff>0</xdr:colOff>
      <xdr:row>227</xdr:row>
      <xdr:rowOff>0</xdr:rowOff>
    </xdr:from>
    <xdr:to>
      <xdr:col>34</xdr:col>
      <xdr:colOff>0</xdr:colOff>
      <xdr:row>241</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M119"/>
  <sheetViews>
    <sheetView tabSelected="1" view="pageBreakPreview" zoomScaleNormal="100" zoomScaleSheetLayoutView="100" workbookViewId="0">
      <selection activeCell="I2" sqref="I2:K2"/>
    </sheetView>
  </sheetViews>
  <sheetFormatPr defaultColWidth="7.7109375" defaultRowHeight="20.100000000000001" customHeight="1"/>
  <cols>
    <col min="1" max="1" width="2.7109375" style="7" customWidth="1"/>
    <col min="2" max="2" width="7.7109375" style="5" customWidth="1"/>
    <col min="3" max="15" width="7.28515625" style="5" customWidth="1"/>
    <col min="16" max="16" width="2.7109375" style="5" customWidth="1"/>
    <col min="17" max="17" width="7.7109375" style="5" hidden="1" customWidth="1"/>
    <col min="18" max="18" width="7.7109375" style="34" hidden="1" customWidth="1"/>
    <col min="19" max="35" width="7.7109375" style="24" hidden="1" customWidth="1"/>
    <col min="36" max="36" width="7.7109375" style="264" customWidth="1"/>
    <col min="37" max="37" width="7.7109375" style="26"/>
    <col min="38" max="39" width="7.7109375" style="1"/>
    <col min="40" max="40" width="7.7109375" style="1" customWidth="1"/>
    <col min="41" max="57" width="7.7109375" style="1"/>
    <col min="58" max="1027" width="7.7109375" style="5"/>
    <col min="1028" max="16384" width="7.7109375" style="7"/>
  </cols>
  <sheetData>
    <row r="1" spans="1:83" ht="20.100000000000001" customHeight="1" thickBot="1">
      <c r="A1" s="31"/>
      <c r="B1" s="31"/>
      <c r="C1" s="31"/>
      <c r="D1" s="31"/>
      <c r="E1" s="31"/>
      <c r="F1" s="31"/>
      <c r="G1" s="31"/>
      <c r="H1" s="31"/>
      <c r="I1" s="31"/>
      <c r="J1" s="31"/>
      <c r="K1" s="31"/>
      <c r="L1" s="31"/>
      <c r="M1" s="31"/>
      <c r="N1" s="31"/>
      <c r="O1" s="31"/>
      <c r="P1" s="31"/>
      <c r="Q1" s="7"/>
      <c r="R1" s="37"/>
      <c r="S1" s="25"/>
      <c r="T1" s="25"/>
      <c r="U1" s="25"/>
      <c r="V1" s="25"/>
      <c r="W1" s="25"/>
      <c r="X1" s="25"/>
      <c r="Y1" s="25"/>
      <c r="Z1" s="25"/>
      <c r="AA1" s="25"/>
      <c r="AB1" s="25"/>
      <c r="AC1" s="25"/>
      <c r="AD1" s="25"/>
      <c r="AE1" s="25"/>
      <c r="AF1" s="25"/>
      <c r="AG1" s="25"/>
      <c r="AH1" s="25"/>
      <c r="AI1" s="25"/>
      <c r="AJ1" s="490"/>
      <c r="AK1" s="344" t="s">
        <v>288</v>
      </c>
    </row>
    <row r="2" spans="1:83" ht="20.100000000000001" customHeight="1">
      <c r="A2" s="31"/>
      <c r="B2" s="10" t="s">
        <v>9</v>
      </c>
      <c r="C2" s="27"/>
      <c r="D2" s="642" t="s">
        <v>472</v>
      </c>
      <c r="E2" s="642"/>
      <c r="F2" s="642"/>
      <c r="G2" s="606" t="s">
        <v>103</v>
      </c>
      <c r="H2" s="606"/>
      <c r="I2" s="609" t="s">
        <v>113</v>
      </c>
      <c r="J2" s="609"/>
      <c r="K2" s="610"/>
      <c r="L2" s="612" t="str">
        <f>"FDOT Bridge Load Rating Summary Form (Page 1 of "&amp;V7&amp;")"</f>
        <v>FDOT Bridge Load Rating Summary Form (Page 1 of 1)</v>
      </c>
      <c r="M2" s="612"/>
      <c r="N2" s="612"/>
      <c r="O2" s="613"/>
      <c r="P2" s="28"/>
      <c r="Q2" s="28"/>
      <c r="R2" s="557"/>
      <c r="S2" s="29"/>
      <c r="T2" s="29"/>
      <c r="U2" s="29"/>
      <c r="V2" s="29"/>
      <c r="W2" s="29"/>
      <c r="X2" s="32"/>
      <c r="Y2" s="32"/>
      <c r="Z2" s="32"/>
      <c r="AA2" s="32"/>
      <c r="AB2" s="32"/>
      <c r="AC2" s="32"/>
      <c r="AD2" s="32"/>
      <c r="AE2" s="32"/>
      <c r="AF2" s="32"/>
      <c r="AG2" s="32"/>
      <c r="AH2" s="32"/>
      <c r="AI2" s="173"/>
      <c r="AJ2" s="487"/>
      <c r="AK2" s="578" t="s">
        <v>488</v>
      </c>
      <c r="AV2" s="7"/>
      <c r="AW2" s="7"/>
      <c r="AX2" s="7"/>
      <c r="AY2" s="7"/>
      <c r="AZ2" s="7"/>
      <c r="BA2" s="7"/>
      <c r="BB2" s="7"/>
      <c r="BC2" s="7"/>
      <c r="BD2" s="7"/>
      <c r="BE2" s="7"/>
      <c r="BF2" s="7"/>
      <c r="BG2" s="7"/>
      <c r="BH2" s="7"/>
      <c r="BI2" s="7"/>
      <c r="BJ2" s="7"/>
      <c r="BK2" s="30"/>
    </row>
    <row r="3" spans="1:83" ht="20.100000000000001" customHeight="1">
      <c r="A3" s="31"/>
      <c r="B3" s="11" t="s">
        <v>473</v>
      </c>
      <c r="C3" s="31"/>
      <c r="D3" s="645" t="s">
        <v>474</v>
      </c>
      <c r="E3" s="645"/>
      <c r="F3" s="645"/>
      <c r="G3" s="645"/>
      <c r="H3" s="645"/>
      <c r="I3" s="645"/>
      <c r="J3" s="645"/>
      <c r="K3" s="646"/>
      <c r="L3" s="615"/>
      <c r="M3" s="615"/>
      <c r="N3" s="615"/>
      <c r="O3" s="616"/>
      <c r="P3" s="28"/>
      <c r="Q3" s="28"/>
      <c r="R3" s="557"/>
      <c r="S3" s="29"/>
      <c r="T3" s="29"/>
      <c r="U3" s="29"/>
      <c r="V3" s="29"/>
      <c r="W3" s="29"/>
      <c r="X3" s="32"/>
      <c r="Y3" s="32"/>
      <c r="Z3" s="32"/>
      <c r="AA3" s="32"/>
      <c r="AB3" s="32"/>
      <c r="AC3" s="32"/>
      <c r="AD3" s="32"/>
      <c r="AE3" s="32"/>
      <c r="AF3" s="32"/>
      <c r="AG3" s="32"/>
      <c r="AH3" s="32"/>
      <c r="AI3" s="173"/>
      <c r="AJ3" s="487"/>
      <c r="AK3" s="568" t="s">
        <v>442</v>
      </c>
      <c r="AV3" s="7"/>
      <c r="AW3" s="7"/>
      <c r="AX3" s="7"/>
      <c r="AY3" s="7"/>
      <c r="AZ3" s="7"/>
      <c r="BA3" s="7"/>
      <c r="BB3" s="7"/>
      <c r="BC3" s="7"/>
      <c r="BD3" s="7"/>
      <c r="BE3" s="7"/>
      <c r="BF3" s="7"/>
      <c r="BG3" s="7"/>
      <c r="BH3" s="7"/>
      <c r="BI3" s="7"/>
      <c r="BJ3" s="7"/>
      <c r="BK3" s="30"/>
    </row>
    <row r="4" spans="1:83" ht="20.100000000000001" customHeight="1" thickBot="1">
      <c r="A4" s="31"/>
      <c r="B4" s="12" t="s">
        <v>11</v>
      </c>
      <c r="C4" s="33"/>
      <c r="D4" s="647" t="s">
        <v>475</v>
      </c>
      <c r="E4" s="647"/>
      <c r="F4" s="647"/>
      <c r="G4" s="647"/>
      <c r="H4" s="647"/>
      <c r="I4" s="647"/>
      <c r="J4" s="647"/>
      <c r="K4" s="648"/>
      <c r="L4" s="618"/>
      <c r="M4" s="618"/>
      <c r="N4" s="618"/>
      <c r="O4" s="619"/>
      <c r="P4" s="28"/>
      <c r="Q4" s="28"/>
      <c r="R4" s="557"/>
      <c r="S4" s="29"/>
      <c r="T4" s="29"/>
      <c r="U4" s="29"/>
      <c r="V4" s="29"/>
      <c r="W4" s="29"/>
      <c r="X4" s="32"/>
      <c r="Y4" s="32"/>
      <c r="Z4" s="32"/>
      <c r="AA4" s="32"/>
      <c r="AB4" s="32"/>
      <c r="AC4" s="32"/>
      <c r="AD4" s="32"/>
      <c r="AE4" s="32"/>
      <c r="AF4" s="32"/>
      <c r="AG4" s="32"/>
      <c r="AH4" s="32"/>
      <c r="AI4" s="173"/>
      <c r="AJ4" s="487"/>
      <c r="AL4" s="505"/>
      <c r="AM4" s="505"/>
      <c r="AN4" s="505"/>
      <c r="AO4" s="505"/>
      <c r="AP4" s="505"/>
      <c r="AQ4" s="505"/>
      <c r="AR4" s="505"/>
      <c r="AS4" s="505"/>
      <c r="AT4" s="506"/>
      <c r="AU4" s="506"/>
      <c r="AV4" s="507"/>
      <c r="AW4" s="507"/>
      <c r="AX4" s="7"/>
      <c r="AY4" s="7"/>
      <c r="AZ4" s="7"/>
      <c r="BA4" s="7"/>
      <c r="BB4" s="7"/>
      <c r="BC4" s="7"/>
      <c r="BD4" s="7"/>
      <c r="BE4" s="7"/>
      <c r="BF4" s="7"/>
      <c r="BG4" s="7"/>
      <c r="BH4" s="7"/>
      <c r="BI4" s="7"/>
      <c r="BJ4" s="7"/>
      <c r="BK4" s="34"/>
    </row>
    <row r="5" spans="1:83" ht="20.100000000000001" customHeight="1" thickBot="1">
      <c r="A5" s="31"/>
      <c r="B5" s="1"/>
      <c r="C5" s="1"/>
      <c r="D5" s="1"/>
      <c r="E5" s="1"/>
      <c r="F5" s="1"/>
      <c r="G5" s="1"/>
      <c r="H5" s="1"/>
      <c r="I5" s="1"/>
      <c r="J5" s="1"/>
      <c r="K5" s="1"/>
      <c r="L5" s="1"/>
      <c r="M5" s="1"/>
      <c r="N5" s="1"/>
      <c r="O5" s="1"/>
      <c r="P5" s="1"/>
      <c r="Q5" s="174"/>
      <c r="R5" s="268"/>
      <c r="S5" s="35"/>
      <c r="T5" s="35"/>
      <c r="U5" s="35"/>
      <c r="V5" s="35"/>
      <c r="W5" s="35"/>
      <c r="X5" s="35"/>
      <c r="Y5" s="35"/>
      <c r="Z5" s="35"/>
      <c r="AA5" s="35"/>
      <c r="AB5" s="35"/>
      <c r="AC5" s="35"/>
      <c r="AD5" s="35"/>
      <c r="AE5" s="35"/>
      <c r="AF5" s="35"/>
      <c r="AG5" s="35"/>
      <c r="AH5" s="35"/>
      <c r="AI5" s="174"/>
      <c r="AJ5" s="268"/>
      <c r="AL5" s="268"/>
      <c r="AM5" s="268"/>
      <c r="AN5" s="268"/>
      <c r="AO5" s="268"/>
      <c r="AP5" s="268"/>
      <c r="AQ5" s="268"/>
      <c r="AR5" s="268"/>
      <c r="AS5" s="268"/>
      <c r="AT5" s="28"/>
      <c r="AU5" s="28"/>
      <c r="AV5" s="7"/>
      <c r="AW5" s="7"/>
      <c r="AX5" s="7"/>
      <c r="AY5" s="7"/>
      <c r="AZ5" s="7"/>
      <c r="BA5" s="7"/>
      <c r="BB5" s="7"/>
      <c r="BC5" s="7"/>
      <c r="BD5" s="7"/>
      <c r="BE5" s="7"/>
      <c r="BF5" s="7"/>
      <c r="BG5" s="7"/>
      <c r="BH5" s="7"/>
      <c r="BI5" s="7"/>
      <c r="BJ5" s="7"/>
      <c r="BK5" s="37"/>
    </row>
    <row r="6" spans="1:83" ht="20.100000000000001" customHeight="1" thickBot="1">
      <c r="A6" s="31"/>
      <c r="B6" s="624" t="s">
        <v>12</v>
      </c>
      <c r="C6" s="626" t="s">
        <v>12</v>
      </c>
      <c r="D6" s="626" t="s">
        <v>108</v>
      </c>
      <c r="E6" s="626" t="s">
        <v>109</v>
      </c>
      <c r="F6" s="626"/>
      <c r="G6" s="626"/>
      <c r="H6" s="626" t="s">
        <v>14</v>
      </c>
      <c r="I6" s="626" t="s">
        <v>13</v>
      </c>
      <c r="J6" s="626" t="s">
        <v>280</v>
      </c>
      <c r="K6" s="626" t="s">
        <v>15</v>
      </c>
      <c r="L6" s="626" t="s">
        <v>410</v>
      </c>
      <c r="M6" s="626"/>
      <c r="N6" s="626"/>
      <c r="O6" s="643" t="s">
        <v>279</v>
      </c>
      <c r="P6" s="28"/>
      <c r="Q6" s="28"/>
      <c r="R6" s="649" t="s">
        <v>277</v>
      </c>
      <c r="S6" s="649"/>
      <c r="T6" s="649"/>
      <c r="U6" s="265"/>
      <c r="V6" s="649" t="s">
        <v>278</v>
      </c>
      <c r="W6" s="649"/>
      <c r="X6" s="649"/>
      <c r="Y6" s="311"/>
      <c r="Z6" s="311"/>
      <c r="AA6" s="311"/>
      <c r="AB6" s="311"/>
      <c r="AC6" s="311"/>
      <c r="AD6" s="311"/>
      <c r="AE6" s="311"/>
      <c r="AF6" s="311"/>
      <c r="AG6" s="311"/>
      <c r="AH6" s="173"/>
      <c r="AI6" s="173"/>
      <c r="AJ6" s="487"/>
      <c r="AK6" s="344" t="s">
        <v>289</v>
      </c>
      <c r="AL6" s="268"/>
      <c r="AM6" s="268"/>
      <c r="AN6" s="268"/>
      <c r="AO6" s="268"/>
      <c r="AQ6" s="268"/>
      <c r="AR6" s="345" t="s">
        <v>422</v>
      </c>
      <c r="AS6" s="268"/>
      <c r="AT6" s="28"/>
      <c r="AU6" s="28"/>
      <c r="AV6" s="7"/>
      <c r="AW6" s="7"/>
      <c r="AX6" s="7"/>
      <c r="AY6" s="7"/>
      <c r="AZ6" s="7"/>
      <c r="BA6" s="7"/>
      <c r="BB6" s="7"/>
      <c r="BC6" s="7"/>
      <c r="BD6" s="7"/>
      <c r="BE6" s="7"/>
      <c r="BF6" s="7"/>
      <c r="BG6" s="7"/>
      <c r="BH6" s="7"/>
      <c r="BI6" s="7"/>
      <c r="BJ6" s="7"/>
      <c r="BK6" s="37"/>
    </row>
    <row r="7" spans="1:83" ht="20.100000000000001" customHeight="1">
      <c r="A7" s="31"/>
      <c r="B7" s="625"/>
      <c r="C7" s="627"/>
      <c r="D7" s="627"/>
      <c r="E7" s="627"/>
      <c r="F7" s="627"/>
      <c r="G7" s="627"/>
      <c r="H7" s="627"/>
      <c r="I7" s="627"/>
      <c r="J7" s="627"/>
      <c r="K7" s="627"/>
      <c r="L7" s="627"/>
      <c r="M7" s="627"/>
      <c r="N7" s="627"/>
      <c r="O7" s="644"/>
      <c r="P7" s="28"/>
      <c r="Q7" s="28"/>
      <c r="R7" s="655" t="s">
        <v>257</v>
      </c>
      <c r="S7" s="657" t="s">
        <v>263</v>
      </c>
      <c r="T7" s="659" t="s">
        <v>258</v>
      </c>
      <c r="U7" s="264"/>
      <c r="V7" s="316">
        <f>IF(OR(MID(E30,1,3)="Yes",MID(E31,1,3)="Yes"),2,1)</f>
        <v>1</v>
      </c>
      <c r="W7" s="317" t="s">
        <v>286</v>
      </c>
      <c r="X7" s="318"/>
      <c r="Y7" s="319"/>
      <c r="Z7" s="319"/>
      <c r="AA7" s="319"/>
      <c r="AB7" s="319"/>
      <c r="AC7" s="319"/>
      <c r="AD7" s="320"/>
      <c r="AE7" s="203"/>
      <c r="AF7" s="203"/>
      <c r="AG7" s="203"/>
      <c r="AH7" s="266"/>
      <c r="AI7" s="266"/>
      <c r="AJ7" s="266"/>
      <c r="AK7" s="282" t="s">
        <v>412</v>
      </c>
      <c r="AL7" s="269"/>
      <c r="AM7" s="270"/>
      <c r="AN7" s="269"/>
      <c r="AO7" s="269"/>
      <c r="AQ7" s="272"/>
      <c r="AR7" s="268"/>
      <c r="AS7" s="268"/>
      <c r="AT7" s="28"/>
      <c r="AU7" s="28"/>
      <c r="AV7" s="7"/>
      <c r="AW7" s="7"/>
      <c r="AX7" s="7"/>
      <c r="AY7" s="7"/>
      <c r="AZ7" s="7"/>
      <c r="BA7" s="7"/>
      <c r="BB7" s="7"/>
      <c r="BC7" s="7"/>
      <c r="BD7" s="7"/>
      <c r="BE7" s="7"/>
      <c r="BF7" s="7"/>
      <c r="BG7" s="7"/>
      <c r="BH7" s="7"/>
      <c r="BI7" s="7"/>
      <c r="BJ7" s="7"/>
      <c r="BK7" s="37"/>
    </row>
    <row r="8" spans="1:83" ht="20.100000000000001" customHeight="1" thickBot="1">
      <c r="A8" s="31"/>
      <c r="B8" s="292" t="s">
        <v>16</v>
      </c>
      <c r="C8" s="293" t="s">
        <v>17</v>
      </c>
      <c r="D8" s="293" t="s">
        <v>120</v>
      </c>
      <c r="E8" s="294" t="s">
        <v>138</v>
      </c>
      <c r="F8" s="295"/>
      <c r="G8" s="296" t="s">
        <v>112</v>
      </c>
      <c r="H8" s="293" t="str">
        <f>IF(OR($I$2="Load Factor (LFR)",$I$2="Allowable Stress (AS)"),"DL","DC")</f>
        <v>DC</v>
      </c>
      <c r="I8" s="293" t="s">
        <v>0</v>
      </c>
      <c r="J8" s="293" t="s">
        <v>18</v>
      </c>
      <c r="K8" s="293" t="s">
        <v>19</v>
      </c>
      <c r="L8" s="661" t="s">
        <v>21</v>
      </c>
      <c r="M8" s="661"/>
      <c r="N8" s="661"/>
      <c r="O8" s="297" t="s">
        <v>20</v>
      </c>
      <c r="P8" s="28"/>
      <c r="Q8" s="28"/>
      <c r="R8" s="656"/>
      <c r="S8" s="658"/>
      <c r="T8" s="660"/>
      <c r="U8" s="264"/>
      <c r="V8" s="561">
        <f>IF(V7=1,40,80)</f>
        <v>40</v>
      </c>
      <c r="W8" s="562" t="s">
        <v>287</v>
      </c>
      <c r="X8" s="563"/>
      <c r="Y8" s="314"/>
      <c r="Z8" s="314"/>
      <c r="AA8" s="314"/>
      <c r="AB8" s="314"/>
      <c r="AC8" s="314"/>
      <c r="AD8" s="315"/>
      <c r="AE8" s="203"/>
      <c r="AF8" s="203"/>
      <c r="AG8" s="203"/>
      <c r="AH8" s="266"/>
      <c r="AI8" s="266"/>
      <c r="AJ8" s="266"/>
      <c r="AK8" s="282" t="s">
        <v>413</v>
      </c>
      <c r="AL8" s="269"/>
      <c r="AM8" s="270"/>
      <c r="AN8" s="269"/>
      <c r="AO8" s="269"/>
      <c r="AP8" s="271"/>
      <c r="AQ8" s="272"/>
      <c r="AR8" s="273"/>
      <c r="AS8" s="273"/>
      <c r="AT8" s="28"/>
      <c r="AU8" s="28"/>
      <c r="AV8" s="7"/>
      <c r="AW8" s="7"/>
      <c r="AX8" s="7"/>
      <c r="AY8" s="7"/>
      <c r="AZ8" s="7"/>
      <c r="BA8" s="7"/>
      <c r="BB8" s="7"/>
      <c r="BC8" s="7"/>
      <c r="BD8" s="7"/>
      <c r="BE8" s="7"/>
      <c r="BF8" s="7"/>
      <c r="BG8" s="7"/>
      <c r="BH8" s="7"/>
      <c r="BI8" s="7"/>
      <c r="BJ8" s="7"/>
      <c r="BK8" s="37"/>
    </row>
    <row r="9" spans="1:83" ht="20.100000000000001" customHeight="1">
      <c r="A9" s="31"/>
      <c r="B9" s="176" t="s">
        <v>128</v>
      </c>
      <c r="C9" s="177" t="str">
        <f>IF(MID($I$2,1,4)="LRFR","HL93","HS20")</f>
        <v>HS20</v>
      </c>
      <c r="D9" s="178">
        <v>36</v>
      </c>
      <c r="E9" s="650" t="s">
        <v>138</v>
      </c>
      <c r="F9" s="651"/>
      <c r="G9" s="193" t="s">
        <v>119</v>
      </c>
      <c r="H9" s="58" t="str">
        <f ca="1">OFFSET(MANUAL!$R$5,S9,-1)</f>
        <v>NA</v>
      </c>
      <c r="I9" s="204" t="str">
        <f ca="1">OFFSET(MANUAL!$R$5,S9,SUMMARY!T9)</f>
        <v>NA</v>
      </c>
      <c r="J9" s="59"/>
      <c r="K9" s="59"/>
      <c r="L9" s="652"/>
      <c r="M9" s="653"/>
      <c r="N9" s="654"/>
      <c r="O9" s="179">
        <f>MIN(K9:K9)*D9</f>
        <v>0</v>
      </c>
      <c r="P9" s="28"/>
      <c r="Q9" s="28"/>
      <c r="R9" s="558" t="str">
        <f>IF(G9="NA","NA",IF(MID(I$2,1,3)="ASR","ASR",MID(I$2,1,4)&amp;MID(E9,1,3)&amp;MID(G9,1,3)))</f>
        <v>TypeMemLim</v>
      </c>
      <c r="S9" s="559">
        <f>IF(ISERROR(VLOOKUP(R9,MANUAL!O$5:P$55,2,FALSE))=TRUE,MANUAL!P$48,VLOOKUP(R9,MANUAL!O$5:P$55,2,FALSE))</f>
        <v>43</v>
      </c>
      <c r="T9" s="560">
        <v>0</v>
      </c>
      <c r="U9" s="264"/>
      <c r="V9" s="312"/>
      <c r="W9" s="205"/>
      <c r="X9" s="205"/>
      <c r="Y9" s="203"/>
      <c r="Z9" s="313"/>
      <c r="AA9" s="203"/>
      <c r="AB9" s="203"/>
      <c r="AC9" s="203"/>
      <c r="AD9" s="203"/>
      <c r="AE9" s="203"/>
      <c r="AF9" s="203"/>
      <c r="AG9" s="203"/>
      <c r="AH9" s="266"/>
      <c r="AI9" s="266"/>
      <c r="AJ9" s="266"/>
      <c r="AK9" s="282" t="s">
        <v>414</v>
      </c>
      <c r="AL9" s="445"/>
      <c r="AM9" s="267"/>
      <c r="AO9" s="267"/>
      <c r="AP9" s="267"/>
      <c r="AQ9" s="274"/>
      <c r="AR9" s="273"/>
      <c r="AS9" s="275"/>
      <c r="AT9" s="28"/>
      <c r="AU9" s="28"/>
      <c r="AV9" s="7"/>
      <c r="AW9" s="7"/>
      <c r="AX9" s="7"/>
      <c r="AY9" s="7"/>
      <c r="AZ9" s="7"/>
      <c r="BA9" s="7"/>
      <c r="BB9" s="7"/>
      <c r="BC9" s="7"/>
      <c r="BD9" s="7"/>
      <c r="BE9" s="7"/>
      <c r="BF9" s="7"/>
      <c r="BG9" s="7"/>
      <c r="BH9" s="7"/>
      <c r="BI9" s="7"/>
      <c r="BJ9" s="7"/>
      <c r="BK9" s="37"/>
      <c r="BL9" s="39"/>
      <c r="BX9" s="7"/>
      <c r="BY9" s="7"/>
      <c r="CE9" s="7"/>
    </row>
    <row r="10" spans="1:83" ht="20.100000000000001" customHeight="1">
      <c r="A10" s="31"/>
      <c r="B10" s="176" t="s">
        <v>129</v>
      </c>
      <c r="C10" s="177" t="str">
        <f>IF(MID($I$2,1,4)="LRFR","HL93","HS20")</f>
        <v>HS20</v>
      </c>
      <c r="D10" s="180">
        <v>36</v>
      </c>
      <c r="E10" s="650" t="s">
        <v>138</v>
      </c>
      <c r="F10" s="651"/>
      <c r="G10" s="193" t="s">
        <v>119</v>
      </c>
      <c r="H10" s="58" t="str">
        <f ca="1">OFFSET(MANUAL!$R$5,S10,-1)</f>
        <v>NA</v>
      </c>
      <c r="I10" s="204" t="str">
        <f ca="1">OFFSET(MANUAL!$R$5,S10,SUMMARY!T10)</f>
        <v>NA</v>
      </c>
      <c r="J10" s="59"/>
      <c r="K10" s="59"/>
      <c r="L10" s="652"/>
      <c r="M10" s="653"/>
      <c r="N10" s="654"/>
      <c r="O10" s="179">
        <f>MIN(K10:K10)*D10</f>
        <v>0</v>
      </c>
      <c r="P10" s="28"/>
      <c r="Q10" s="28"/>
      <c r="R10" s="558" t="str">
        <f t="shared" ref="R10:R19" si="0">IF(G10="NA","NA",IF(MID(I$2,1,3)="ASR","ASR",MID(I$2,1,4)&amp;MID(E10,1,3)&amp;MID(G10,1,3)))</f>
        <v>TypeMemLim</v>
      </c>
      <c r="S10" s="559">
        <f>IF(ISERROR(VLOOKUP(R10,MANUAL!O$5:P$55,2,FALSE))=TRUE,MANUAL!P$48,VLOOKUP(R10,MANUAL!O$5:P$55,2,FALSE))</f>
        <v>43</v>
      </c>
      <c r="T10" s="560">
        <v>1</v>
      </c>
      <c r="U10" s="264"/>
      <c r="V10" s="313"/>
      <c r="W10" s="203"/>
      <c r="X10" s="203"/>
      <c r="Y10" s="203"/>
      <c r="Z10" s="313"/>
      <c r="AA10" s="203"/>
      <c r="AB10" s="203"/>
      <c r="AC10" s="203"/>
      <c r="AD10" s="203"/>
      <c r="AE10" s="203"/>
      <c r="AF10" s="203"/>
      <c r="AG10" s="203"/>
      <c r="AH10" s="266"/>
      <c r="AI10" s="266"/>
      <c r="AJ10" s="266"/>
      <c r="AK10" s="282" t="s">
        <v>415</v>
      </c>
      <c r="AL10" s="444"/>
      <c r="AM10" s="274"/>
      <c r="AO10" s="276"/>
      <c r="AP10" s="274"/>
      <c r="AQ10" s="272"/>
      <c r="AR10" s="273"/>
      <c r="AS10" s="275"/>
      <c r="AT10" s="28"/>
      <c r="AU10" s="28"/>
      <c r="AV10" s="7"/>
      <c r="AW10" s="7"/>
      <c r="AX10" s="7"/>
      <c r="AY10" s="7"/>
      <c r="AZ10" s="7"/>
      <c r="BA10" s="7"/>
      <c r="BB10" s="7"/>
      <c r="BC10" s="7"/>
      <c r="BD10" s="7"/>
      <c r="BE10" s="7"/>
      <c r="BF10" s="7"/>
      <c r="BG10" s="7"/>
      <c r="BH10" s="7"/>
      <c r="BI10" s="7"/>
      <c r="BJ10" s="7"/>
      <c r="BK10" s="37"/>
      <c r="BL10" s="39"/>
      <c r="BX10" s="7"/>
      <c r="BY10" s="7"/>
      <c r="CE10" s="7"/>
    </row>
    <row r="11" spans="1:83" ht="20.100000000000001" customHeight="1">
      <c r="A11" s="31"/>
      <c r="B11" s="176" t="s">
        <v>24</v>
      </c>
      <c r="C11" s="177" t="s">
        <v>110</v>
      </c>
      <c r="D11" s="180">
        <v>60</v>
      </c>
      <c r="E11" s="650" t="s">
        <v>138</v>
      </c>
      <c r="F11" s="651"/>
      <c r="G11" s="193" t="s">
        <v>119</v>
      </c>
      <c r="H11" s="58" t="str">
        <f ca="1">OFFSET(MANUAL!$R$5,S11,-1)</f>
        <v>NA</v>
      </c>
      <c r="I11" s="204" t="str">
        <f ca="1">OFFSET(MANUAL!$R$5,S11,SUMMARY!T11)</f>
        <v>NA</v>
      </c>
      <c r="J11" s="59"/>
      <c r="K11" s="59"/>
      <c r="L11" s="652"/>
      <c r="M11" s="653"/>
      <c r="N11" s="654"/>
      <c r="O11" s="179">
        <f>IF(MID($I$2,1,4)="LRFR",K11*D11,-1)</f>
        <v>-1</v>
      </c>
      <c r="P11" s="28"/>
      <c r="Q11" s="28"/>
      <c r="R11" s="558" t="str">
        <f t="shared" si="0"/>
        <v>TypeMemLim</v>
      </c>
      <c r="S11" s="559">
        <f>IF(ISERROR(VLOOKUP(R11,MANUAL!O$5:P$55,2,FALSE))=TRUE,MANUAL!P$48,VLOOKUP(R11,MANUAL!O$5:P$55,2,FALSE))</f>
        <v>43</v>
      </c>
      <c r="T11" s="560">
        <v>3</v>
      </c>
      <c r="U11" s="264"/>
      <c r="V11" s="266"/>
      <c r="W11" s="266"/>
      <c r="X11" s="266"/>
      <c r="Y11" s="266"/>
      <c r="Z11" s="38"/>
      <c r="AA11" s="266"/>
      <c r="AB11" s="266"/>
      <c r="AC11" s="266"/>
      <c r="AD11" s="266"/>
      <c r="AE11" s="266"/>
      <c r="AF11" s="266"/>
      <c r="AG11" s="266"/>
      <c r="AH11" s="266"/>
      <c r="AI11" s="266"/>
      <c r="AJ11" s="266"/>
      <c r="AK11" s="282" t="s">
        <v>416</v>
      </c>
      <c r="AL11" s="269"/>
      <c r="AM11" s="270"/>
      <c r="AO11" s="269"/>
      <c r="AP11" s="271"/>
      <c r="AQ11" s="272"/>
      <c r="AR11" s="273"/>
      <c r="AS11" s="275"/>
      <c r="AT11" s="28"/>
      <c r="AU11" s="28"/>
      <c r="AV11" s="7"/>
      <c r="AW11" s="7"/>
      <c r="AX11" s="7"/>
      <c r="AY11" s="7"/>
      <c r="AZ11" s="7"/>
      <c r="BA11" s="7"/>
      <c r="BB11" s="7"/>
      <c r="BC11" s="7"/>
      <c r="BD11" s="7"/>
      <c r="BE11" s="7"/>
      <c r="BF11" s="7"/>
      <c r="BG11" s="7"/>
      <c r="BH11" s="7"/>
      <c r="BI11" s="7"/>
      <c r="BJ11" s="7"/>
      <c r="BK11" s="37"/>
      <c r="BL11" s="39"/>
      <c r="BX11" s="7"/>
      <c r="BY11" s="7"/>
      <c r="CE11" s="7"/>
    </row>
    <row r="12" spans="1:83" ht="20.100000000000001" customHeight="1">
      <c r="A12" s="31"/>
      <c r="B12" s="176" t="str">
        <f>IF(MID($I$2,1,4)="LRFR","Permit Max Span","Operating Max Span")</f>
        <v>Operating Max Span</v>
      </c>
      <c r="C12" s="177" t="str">
        <f>IF(MID($I$2,1,4)="LRFR","FL120","HS20")</f>
        <v>HS20</v>
      </c>
      <c r="D12" s="180">
        <f>IF(MID($I$2,1,4)="LRFR",60,36)</f>
        <v>36</v>
      </c>
      <c r="E12" s="650" t="s">
        <v>138</v>
      </c>
      <c r="F12" s="651"/>
      <c r="G12" s="193" t="s">
        <v>119</v>
      </c>
      <c r="H12" s="58" t="str">
        <f ca="1">OFFSET(MANUAL!$R$5,S12,-1)</f>
        <v>NA</v>
      </c>
      <c r="I12" s="204" t="str">
        <f ca="1">OFFSET(MANUAL!$R$5,S12,SUMMARY!T12)</f>
        <v>NA</v>
      </c>
      <c r="J12" s="59"/>
      <c r="K12" s="59"/>
      <c r="L12" s="652"/>
      <c r="M12" s="653"/>
      <c r="N12" s="654"/>
      <c r="O12" s="179" t="str">
        <f ca="1">IF(H12="NA","-1",K12*D12)</f>
        <v>-1</v>
      </c>
      <c r="P12" s="28"/>
      <c r="Q12" s="28"/>
      <c r="R12" s="558" t="str">
        <f t="shared" si="0"/>
        <v>TypeMemLim</v>
      </c>
      <c r="S12" s="559">
        <f>IF(ISERROR(VLOOKUP(R12,MANUAL!O$5:P$55,2,FALSE))=TRUE,MANUAL!P$48,VLOOKUP(R12,MANUAL!O$5:P$55,2,FALSE))</f>
        <v>43</v>
      </c>
      <c r="T12" s="560">
        <f>IF(OR(MID($I$2,1,4)="LFR ",MID($I$2,1,4)="ASR "),1,3)</f>
        <v>3</v>
      </c>
      <c r="U12" s="264"/>
      <c r="V12" s="266"/>
      <c r="W12" s="266"/>
      <c r="X12" s="266"/>
      <c r="Y12" s="266"/>
      <c r="Z12" s="38"/>
      <c r="AA12" s="266"/>
      <c r="AB12" s="266"/>
      <c r="AC12" s="266"/>
      <c r="AD12" s="266"/>
      <c r="AE12" s="266"/>
      <c r="AF12" s="266"/>
      <c r="AG12" s="266"/>
      <c r="AH12" s="266"/>
      <c r="AI12" s="266"/>
      <c r="AJ12" s="266"/>
      <c r="AK12" s="282" t="s">
        <v>417</v>
      </c>
      <c r="AL12" s="444"/>
      <c r="AM12" s="270"/>
      <c r="AO12" s="269"/>
      <c r="AP12" s="271"/>
      <c r="AQ12" s="272"/>
      <c r="AR12" s="273"/>
      <c r="AS12" s="275"/>
      <c r="AT12" s="7"/>
      <c r="AU12" s="7"/>
      <c r="AV12" s="7"/>
      <c r="AW12" s="7"/>
      <c r="AX12" s="42"/>
      <c r="AY12" s="42"/>
      <c r="AZ12" s="42"/>
      <c r="BA12" s="42"/>
      <c r="BB12" s="42"/>
      <c r="BC12" s="42"/>
      <c r="BD12" s="42"/>
      <c r="BE12" s="42"/>
      <c r="BF12" s="42"/>
      <c r="BG12" s="42"/>
      <c r="BH12" s="42"/>
      <c r="BI12" s="42"/>
      <c r="BJ12" s="42"/>
      <c r="BK12" s="43"/>
      <c r="BL12" s="39"/>
      <c r="BX12" s="7"/>
      <c r="BY12" s="7"/>
      <c r="CE12" s="7"/>
    </row>
    <row r="13" spans="1:83" ht="20.100000000000001" customHeight="1">
      <c r="A13" s="31"/>
      <c r="B13" s="671" t="s">
        <v>23</v>
      </c>
      <c r="C13" s="44" t="s">
        <v>1</v>
      </c>
      <c r="D13" s="45">
        <v>17</v>
      </c>
      <c r="E13" s="650" t="s">
        <v>138</v>
      </c>
      <c r="F13" s="651"/>
      <c r="G13" s="193" t="s">
        <v>119</v>
      </c>
      <c r="H13" s="58" t="str">
        <f ca="1">OFFSET(MANUAL!$R$5,S13,-1)</f>
        <v>NA</v>
      </c>
      <c r="I13" s="204" t="str">
        <f ca="1">OFFSET(MANUAL!$R$5,S13,SUMMARY!T13)</f>
        <v>NA</v>
      </c>
      <c r="J13" s="59"/>
      <c r="K13" s="59"/>
      <c r="L13" s="635"/>
      <c r="M13" s="635"/>
      <c r="N13" s="635"/>
      <c r="O13" s="179" t="str">
        <f ca="1">IF(H13="NA","-1",K13*D13)</f>
        <v>-1</v>
      </c>
      <c r="P13" s="28"/>
      <c r="Q13" s="28"/>
      <c r="R13" s="558" t="str">
        <f t="shared" si="0"/>
        <v>TypeMemLim</v>
      </c>
      <c r="S13" s="559">
        <f>IF(ISERROR(VLOOKUP(R13,MANUAL!O$5:P$55,2,FALSE))=TRUE,MANUAL!P$48,VLOOKUP(R13,MANUAL!O$5:P$55,2,FALSE))</f>
        <v>43</v>
      </c>
      <c r="T13" s="560">
        <v>2</v>
      </c>
      <c r="U13" s="264"/>
      <c r="V13" s="266"/>
      <c r="W13" s="567"/>
      <c r="X13" s="266"/>
      <c r="Y13" s="266"/>
      <c r="Z13" s="38"/>
      <c r="AA13" s="266"/>
      <c r="AB13" s="266"/>
      <c r="AC13" s="266"/>
      <c r="AD13" s="266"/>
      <c r="AE13" s="266"/>
      <c r="AF13" s="266"/>
      <c r="AG13" s="266"/>
      <c r="AH13" s="266"/>
      <c r="AI13" s="266"/>
      <c r="AJ13" s="266"/>
      <c r="AK13" s="282" t="s">
        <v>418</v>
      </c>
      <c r="AL13" s="444"/>
      <c r="AM13" s="270"/>
      <c r="AO13" s="269"/>
      <c r="AP13" s="271"/>
      <c r="AQ13" s="272"/>
      <c r="AR13" s="273"/>
      <c r="AS13" s="275"/>
      <c r="AT13" s="7"/>
      <c r="AU13" s="7"/>
      <c r="AV13" s="7"/>
      <c r="AW13" s="7"/>
      <c r="AX13" s="7"/>
      <c r="AY13" s="7"/>
      <c r="AZ13" s="7"/>
      <c r="BA13" s="7"/>
      <c r="BB13" s="7"/>
      <c r="BC13" s="7"/>
      <c r="BD13" s="7"/>
      <c r="BE13" s="7"/>
      <c r="BF13" s="7"/>
      <c r="BG13" s="39"/>
      <c r="BH13" s="39"/>
      <c r="BI13" s="39"/>
      <c r="BJ13" s="39"/>
      <c r="BK13" s="39"/>
      <c r="BL13" s="39"/>
      <c r="BX13" s="7"/>
      <c r="BY13" s="7"/>
      <c r="CE13" s="7"/>
    </row>
    <row r="14" spans="1:83" ht="20.100000000000001" customHeight="1">
      <c r="A14" s="31"/>
      <c r="B14" s="671"/>
      <c r="C14" s="44" t="s">
        <v>2</v>
      </c>
      <c r="D14" s="45">
        <v>33</v>
      </c>
      <c r="E14" s="650" t="s">
        <v>138</v>
      </c>
      <c r="F14" s="651"/>
      <c r="G14" s="193" t="s">
        <v>119</v>
      </c>
      <c r="H14" s="58" t="str">
        <f ca="1">OFFSET(MANUAL!$R$5,S14,-1)</f>
        <v>NA</v>
      </c>
      <c r="I14" s="204" t="str">
        <f ca="1">OFFSET(MANUAL!$R$5,S14,SUMMARY!T14)</f>
        <v>NA</v>
      </c>
      <c r="J14" s="59"/>
      <c r="K14" s="59"/>
      <c r="L14" s="635"/>
      <c r="M14" s="635"/>
      <c r="N14" s="635"/>
      <c r="O14" s="179" t="str">
        <f t="shared" ref="O14:O19" ca="1" si="1">IF(H14="NA","-1",K14*D14)</f>
        <v>-1</v>
      </c>
      <c r="P14" s="28"/>
      <c r="Q14" s="28"/>
      <c r="R14" s="558" t="str">
        <f t="shared" si="0"/>
        <v>TypeMemLim</v>
      </c>
      <c r="S14" s="559">
        <f>IF(ISERROR(VLOOKUP(R14,MANUAL!O$5:P$55,2,FALSE))=TRUE,MANUAL!P$48,VLOOKUP(R14,MANUAL!O$5:P$55,2,FALSE))</f>
        <v>43</v>
      </c>
      <c r="T14" s="560">
        <v>2</v>
      </c>
      <c r="U14" s="264"/>
      <c r="V14" s="266"/>
      <c r="W14" s="266"/>
      <c r="X14" s="266"/>
      <c r="Y14" s="266"/>
      <c r="Z14" s="38"/>
      <c r="AA14" s="266"/>
      <c r="AB14" s="266"/>
      <c r="AC14" s="266"/>
      <c r="AD14" s="266"/>
      <c r="AE14" s="266"/>
      <c r="AF14" s="266"/>
      <c r="AG14" s="266"/>
      <c r="AH14" s="266"/>
      <c r="AI14" s="266"/>
      <c r="AJ14" s="266"/>
      <c r="AK14" s="282" t="s">
        <v>419</v>
      </c>
      <c r="AL14" s="444"/>
      <c r="AM14" s="270"/>
      <c r="AO14" s="269"/>
      <c r="AP14" s="271"/>
      <c r="AQ14" s="272"/>
      <c r="AR14" s="273"/>
      <c r="AS14" s="275"/>
      <c r="AT14" s="7"/>
      <c r="AU14" s="7"/>
      <c r="AV14" s="7"/>
      <c r="AW14" s="7"/>
      <c r="AX14" s="7"/>
      <c r="AY14" s="7"/>
      <c r="AZ14" s="7"/>
      <c r="BA14" s="7"/>
      <c r="BB14" s="7"/>
      <c r="BC14" s="7"/>
      <c r="BD14" s="7"/>
      <c r="BE14" s="7"/>
      <c r="BF14" s="7"/>
      <c r="BG14" s="39"/>
      <c r="BH14" s="39"/>
      <c r="BI14" s="39"/>
      <c r="BJ14" s="39"/>
      <c r="BK14" s="39"/>
      <c r="BL14" s="39"/>
      <c r="BX14" s="7"/>
      <c r="BY14" s="7"/>
      <c r="CE14" s="7"/>
    </row>
    <row r="15" spans="1:83" ht="20.100000000000001" customHeight="1">
      <c r="A15" s="31"/>
      <c r="B15" s="671"/>
      <c r="C15" s="44" t="s">
        <v>3</v>
      </c>
      <c r="D15" s="45">
        <v>35</v>
      </c>
      <c r="E15" s="650" t="s">
        <v>138</v>
      </c>
      <c r="F15" s="651"/>
      <c r="G15" s="193" t="s">
        <v>119</v>
      </c>
      <c r="H15" s="58" t="str">
        <f ca="1">OFFSET(MANUAL!$R$5,S15,-1)</f>
        <v>NA</v>
      </c>
      <c r="I15" s="204" t="str">
        <f ca="1">OFFSET(MANUAL!$R$5,S15,SUMMARY!T15)</f>
        <v>NA</v>
      </c>
      <c r="J15" s="59"/>
      <c r="K15" s="59"/>
      <c r="L15" s="635"/>
      <c r="M15" s="635"/>
      <c r="N15" s="635"/>
      <c r="O15" s="179" t="str">
        <f t="shared" ca="1" si="1"/>
        <v>-1</v>
      </c>
      <c r="P15" s="28"/>
      <c r="Q15" s="28"/>
      <c r="R15" s="558" t="str">
        <f t="shared" si="0"/>
        <v>TypeMemLim</v>
      </c>
      <c r="S15" s="559">
        <f>IF(ISERROR(VLOOKUP(R15,MANUAL!O$5:P$55,2,FALSE))=TRUE,MANUAL!P$48,VLOOKUP(R15,MANUAL!O$5:P$55,2,FALSE))</f>
        <v>43</v>
      </c>
      <c r="T15" s="560">
        <v>2</v>
      </c>
      <c r="U15" s="264"/>
      <c r="V15" s="266"/>
      <c r="W15" s="266"/>
      <c r="X15" s="266"/>
      <c r="Y15" s="266"/>
      <c r="Z15" s="38"/>
      <c r="AA15" s="266"/>
      <c r="AB15" s="266"/>
      <c r="AC15" s="266"/>
      <c r="AD15" s="266"/>
      <c r="AE15" s="266"/>
      <c r="AF15" s="266"/>
      <c r="AG15" s="266"/>
      <c r="AH15" s="266"/>
      <c r="AI15" s="266"/>
      <c r="AJ15" s="266"/>
      <c r="AK15" s="282" t="s">
        <v>420</v>
      </c>
      <c r="AL15" s="444"/>
      <c r="AM15" s="270"/>
      <c r="AO15" s="269"/>
      <c r="AP15" s="271"/>
      <c r="AQ15" s="272"/>
      <c r="AR15" s="273"/>
      <c r="AS15" s="275"/>
      <c r="AT15" s="7"/>
      <c r="AU15" s="7"/>
      <c r="AV15" s="7"/>
      <c r="AW15" s="7"/>
      <c r="AX15" s="7"/>
      <c r="AY15" s="7"/>
      <c r="AZ15" s="7"/>
      <c r="BA15" s="7"/>
      <c r="BB15" s="7"/>
      <c r="BC15" s="7"/>
      <c r="BD15" s="7"/>
      <c r="BE15" s="7"/>
      <c r="BF15" s="7"/>
      <c r="BG15" s="39"/>
      <c r="BH15" s="39"/>
      <c r="BI15" s="39"/>
      <c r="BJ15" s="46"/>
      <c r="BK15" s="39"/>
      <c r="BL15" s="39"/>
      <c r="BX15" s="7"/>
      <c r="BY15" s="7"/>
      <c r="CE15" s="7"/>
    </row>
    <row r="16" spans="1:83" ht="20.100000000000001" customHeight="1">
      <c r="A16" s="31"/>
      <c r="B16" s="671"/>
      <c r="C16" s="44" t="s">
        <v>4</v>
      </c>
      <c r="D16" s="45">
        <v>28</v>
      </c>
      <c r="E16" s="650" t="s">
        <v>138</v>
      </c>
      <c r="F16" s="651"/>
      <c r="G16" s="193" t="s">
        <v>119</v>
      </c>
      <c r="H16" s="58" t="str">
        <f ca="1">OFFSET(MANUAL!$R$5,S16,-1)</f>
        <v>NA</v>
      </c>
      <c r="I16" s="204" t="str">
        <f ca="1">OFFSET(MANUAL!$R$5,S16,SUMMARY!T16)</f>
        <v>NA</v>
      </c>
      <c r="J16" s="59"/>
      <c r="K16" s="59"/>
      <c r="L16" s="635"/>
      <c r="M16" s="635"/>
      <c r="N16" s="635"/>
      <c r="O16" s="179" t="str">
        <f t="shared" ca="1" si="1"/>
        <v>-1</v>
      </c>
      <c r="P16" s="28"/>
      <c r="Q16" s="28"/>
      <c r="R16" s="558" t="str">
        <f t="shared" si="0"/>
        <v>TypeMemLim</v>
      </c>
      <c r="S16" s="559">
        <f>IF(ISERROR(VLOOKUP(R16,MANUAL!O$5:P$55,2,FALSE))=TRUE,MANUAL!P$48,VLOOKUP(R16,MANUAL!O$5:P$55,2,FALSE))</f>
        <v>43</v>
      </c>
      <c r="T16" s="560">
        <v>2</v>
      </c>
      <c r="U16" s="264"/>
      <c r="V16" s="266"/>
      <c r="W16" s="266"/>
      <c r="X16" s="266"/>
      <c r="Y16" s="266"/>
      <c r="Z16" s="38"/>
      <c r="AA16" s="266"/>
      <c r="AB16" s="266"/>
      <c r="AC16" s="266"/>
      <c r="AD16" s="266"/>
      <c r="AE16" s="266"/>
      <c r="AF16" s="266"/>
      <c r="AG16" s="266"/>
      <c r="AH16" s="266"/>
      <c r="AI16" s="266"/>
      <c r="AJ16" s="266"/>
      <c r="AK16" s="282" t="s">
        <v>443</v>
      </c>
      <c r="AL16" s="444"/>
      <c r="AM16" s="270"/>
      <c r="AO16" s="269"/>
      <c r="AP16" s="271"/>
      <c r="AQ16" s="272"/>
      <c r="AR16" s="273"/>
      <c r="AS16" s="275"/>
      <c r="AT16" s="7"/>
      <c r="AU16" s="7"/>
      <c r="AV16" s="7"/>
      <c r="AW16" s="7"/>
      <c r="AX16" s="7"/>
      <c r="AY16" s="7"/>
      <c r="AZ16" s="7"/>
      <c r="BA16" s="7"/>
      <c r="BB16" s="7"/>
      <c r="BC16" s="7"/>
      <c r="BD16" s="7"/>
      <c r="BE16" s="7"/>
      <c r="BF16" s="7"/>
      <c r="BG16" s="39"/>
      <c r="BH16" s="39"/>
      <c r="BI16" s="39"/>
      <c r="BJ16" s="46"/>
      <c r="BK16" s="39"/>
      <c r="BL16" s="39"/>
      <c r="BX16" s="7"/>
      <c r="BY16" s="7"/>
      <c r="CE16" s="7"/>
    </row>
    <row r="17" spans="1:1027" ht="20.100000000000001" customHeight="1">
      <c r="A17" s="31"/>
      <c r="B17" s="671"/>
      <c r="C17" s="44" t="s">
        <v>5</v>
      </c>
      <c r="D17" s="47">
        <v>36.65</v>
      </c>
      <c r="E17" s="650" t="s">
        <v>138</v>
      </c>
      <c r="F17" s="651"/>
      <c r="G17" s="193" t="s">
        <v>119</v>
      </c>
      <c r="H17" s="58" t="str">
        <f ca="1">OFFSET(MANUAL!$R$5,S17,-1)</f>
        <v>NA</v>
      </c>
      <c r="I17" s="204" t="str">
        <f ca="1">OFFSET(MANUAL!$R$5,S17,SUMMARY!T17)</f>
        <v>NA</v>
      </c>
      <c r="J17" s="59"/>
      <c r="K17" s="59"/>
      <c r="L17" s="635"/>
      <c r="M17" s="635"/>
      <c r="N17" s="635"/>
      <c r="O17" s="179" t="str">
        <f t="shared" ca="1" si="1"/>
        <v>-1</v>
      </c>
      <c r="P17" s="28"/>
      <c r="Q17" s="28"/>
      <c r="R17" s="558" t="str">
        <f t="shared" si="0"/>
        <v>TypeMemLim</v>
      </c>
      <c r="S17" s="559">
        <f>IF(ISERROR(VLOOKUP(R17,MANUAL!O$5:P$55,2,FALSE))=TRUE,MANUAL!P$48,VLOOKUP(R17,MANUAL!O$5:P$55,2,FALSE))</f>
        <v>43</v>
      </c>
      <c r="T17" s="560">
        <v>2</v>
      </c>
      <c r="U17" s="264"/>
      <c r="V17" s="266"/>
      <c r="W17" s="266"/>
      <c r="X17" s="266"/>
      <c r="Y17" s="266"/>
      <c r="Z17" s="38"/>
      <c r="AA17" s="266"/>
      <c r="AB17" s="266"/>
      <c r="AC17" s="266"/>
      <c r="AD17" s="266"/>
      <c r="AE17" s="266"/>
      <c r="AF17" s="266"/>
      <c r="AG17" s="266"/>
      <c r="AH17" s="266"/>
      <c r="AI17" s="266"/>
      <c r="AJ17" s="266"/>
      <c r="AK17" s="282" t="s">
        <v>421</v>
      </c>
      <c r="AL17" s="444"/>
      <c r="AM17" s="270"/>
      <c r="AO17" s="269"/>
      <c r="AP17" s="271"/>
      <c r="AQ17" s="272"/>
      <c r="AR17" s="273"/>
      <c r="AS17" s="275"/>
      <c r="AT17" s="7"/>
      <c r="AU17" s="7"/>
      <c r="AV17" s="7"/>
      <c r="AW17" s="7"/>
      <c r="AX17" s="7"/>
      <c r="AY17" s="7"/>
      <c r="AZ17" s="7"/>
      <c r="BA17" s="7"/>
      <c r="BB17" s="7"/>
      <c r="BC17" s="7"/>
      <c r="BD17" s="7"/>
      <c r="BE17" s="7"/>
      <c r="BF17" s="7"/>
      <c r="BG17" s="39"/>
      <c r="BH17" s="39"/>
      <c r="BI17" s="39"/>
      <c r="BJ17" s="46"/>
      <c r="BK17" s="39"/>
      <c r="BL17" s="39"/>
      <c r="BX17" s="7"/>
      <c r="BY17" s="7"/>
      <c r="CE17" s="7"/>
    </row>
    <row r="18" spans="1:1027" ht="20.100000000000001" customHeight="1">
      <c r="A18" s="31"/>
      <c r="B18" s="671"/>
      <c r="C18" s="44" t="s">
        <v>6</v>
      </c>
      <c r="D18" s="45">
        <v>40</v>
      </c>
      <c r="E18" s="650" t="s">
        <v>138</v>
      </c>
      <c r="F18" s="651"/>
      <c r="G18" s="193" t="s">
        <v>119</v>
      </c>
      <c r="H18" s="58" t="str">
        <f ca="1">OFFSET(MANUAL!$R$5,S18,-1)</f>
        <v>NA</v>
      </c>
      <c r="I18" s="204" t="str">
        <f ca="1">OFFSET(MANUAL!$R$5,S18,SUMMARY!T18)</f>
        <v>NA</v>
      </c>
      <c r="J18" s="59"/>
      <c r="K18" s="59"/>
      <c r="L18" s="635"/>
      <c r="M18" s="635"/>
      <c r="N18" s="635"/>
      <c r="O18" s="179" t="str">
        <f t="shared" ca="1" si="1"/>
        <v>-1</v>
      </c>
      <c r="P18" s="28"/>
      <c r="Q18" s="28"/>
      <c r="R18" s="558" t="str">
        <f t="shared" si="0"/>
        <v>TypeMemLim</v>
      </c>
      <c r="S18" s="559">
        <f>IF(ISERROR(VLOOKUP(R18,MANUAL!O$5:P$55,2,FALSE))=TRUE,MANUAL!P$48,VLOOKUP(R18,MANUAL!O$5:P$55,2,FALSE))</f>
        <v>43</v>
      </c>
      <c r="T18" s="560">
        <v>2</v>
      </c>
      <c r="U18" s="264"/>
      <c r="V18" s="266"/>
      <c r="W18" s="266"/>
      <c r="X18" s="266"/>
      <c r="Y18" s="266"/>
      <c r="Z18" s="38"/>
      <c r="AA18" s="266"/>
      <c r="AB18" s="266"/>
      <c r="AC18" s="266"/>
      <c r="AD18" s="266"/>
      <c r="AE18" s="266"/>
      <c r="AF18" s="266"/>
      <c r="AG18" s="266"/>
      <c r="AH18" s="266"/>
      <c r="AI18" s="266"/>
      <c r="AJ18" s="266"/>
      <c r="AK18" s="664" t="s">
        <v>426</v>
      </c>
      <c r="AL18" s="664"/>
      <c r="AM18" s="664"/>
      <c r="AN18" s="664"/>
      <c r="AO18" s="664"/>
      <c r="AP18" s="664"/>
      <c r="AQ18" s="664"/>
      <c r="AR18" s="273"/>
      <c r="AS18" s="275"/>
      <c r="AT18" s="7"/>
      <c r="AU18" s="7"/>
      <c r="AV18" s="7"/>
      <c r="AW18" s="7"/>
      <c r="AX18" s="7"/>
      <c r="AY18" s="7"/>
      <c r="AZ18" s="7"/>
      <c r="BA18" s="7"/>
      <c r="BB18" s="7"/>
      <c r="BC18" s="7"/>
      <c r="BD18" s="7"/>
      <c r="BE18" s="48"/>
      <c r="BF18" s="39"/>
      <c r="BG18" s="39"/>
      <c r="BH18" s="39"/>
      <c r="BI18" s="39"/>
      <c r="BJ18" s="39"/>
      <c r="BK18" s="39"/>
      <c r="BL18" s="39"/>
      <c r="BX18" s="7"/>
      <c r="BY18" s="7"/>
      <c r="CE18" s="7"/>
    </row>
    <row r="19" spans="1:1027" ht="20.100000000000001" customHeight="1" thickBot="1">
      <c r="A19" s="31"/>
      <c r="B19" s="672"/>
      <c r="C19" s="49" t="s">
        <v>7</v>
      </c>
      <c r="D19" s="50">
        <v>40</v>
      </c>
      <c r="E19" s="673" t="s">
        <v>138</v>
      </c>
      <c r="F19" s="674"/>
      <c r="G19" s="194" t="s">
        <v>119</v>
      </c>
      <c r="H19" s="60" t="str">
        <f ca="1">OFFSET(MANUAL!$R$5,S19,-1)</f>
        <v>NA</v>
      </c>
      <c r="I19" s="290" t="str">
        <f ca="1">OFFSET(MANUAL!$R$5,S19,SUMMARY!T19)</f>
        <v>NA</v>
      </c>
      <c r="J19" s="61"/>
      <c r="K19" s="61"/>
      <c r="L19" s="636"/>
      <c r="M19" s="636"/>
      <c r="N19" s="636"/>
      <c r="O19" s="65" t="str">
        <f t="shared" ca="1" si="1"/>
        <v>-1</v>
      </c>
      <c r="P19" s="28"/>
      <c r="Q19" s="28"/>
      <c r="R19" s="308" t="str">
        <f t="shared" si="0"/>
        <v>TypeMemLim</v>
      </c>
      <c r="S19" s="309">
        <f>IF(ISERROR(VLOOKUP(R19,MANUAL!O$5:P$55,2,FALSE))=TRUE,MANUAL!P$48,VLOOKUP(R19,MANUAL!O$5:P$55,2,FALSE))</f>
        <v>43</v>
      </c>
      <c r="T19" s="310">
        <v>2</v>
      </c>
      <c r="U19" s="264"/>
      <c r="V19" s="266"/>
      <c r="W19" s="266"/>
      <c r="X19" s="266"/>
      <c r="Y19" s="266"/>
      <c r="Z19" s="38"/>
      <c r="AA19" s="266"/>
      <c r="AB19" s="266"/>
      <c r="AC19" s="266"/>
      <c r="AD19" s="266"/>
      <c r="AE19" s="266"/>
      <c r="AF19" s="266"/>
      <c r="AG19" s="266"/>
      <c r="AH19" s="266"/>
      <c r="AI19" s="266"/>
      <c r="AJ19" s="266"/>
      <c r="AK19" s="664"/>
      <c r="AL19" s="664"/>
      <c r="AM19" s="664"/>
      <c r="AN19" s="664"/>
      <c r="AO19" s="664"/>
      <c r="AP19" s="664"/>
      <c r="AQ19" s="664"/>
      <c r="AR19" s="273"/>
      <c r="AS19" s="275"/>
      <c r="AT19" s="7"/>
      <c r="AU19" s="7"/>
      <c r="AV19" s="7"/>
      <c r="AW19" s="7"/>
      <c r="AX19" s="7"/>
      <c r="AY19" s="7"/>
      <c r="AZ19" s="7"/>
      <c r="BA19" s="7"/>
      <c r="BB19" s="7"/>
      <c r="BC19" s="7"/>
      <c r="BD19" s="7"/>
      <c r="BE19" s="48"/>
      <c r="BF19" s="39"/>
      <c r="BG19" s="39"/>
      <c r="BH19" s="39"/>
      <c r="BI19" s="39"/>
      <c r="BJ19" s="39"/>
      <c r="BK19" s="39"/>
      <c r="BL19" s="39"/>
      <c r="BX19" s="7"/>
      <c r="BY19" s="7"/>
      <c r="CE19" s="7"/>
    </row>
    <row r="20" spans="1:1027" ht="20.100000000000001" customHeight="1" thickBot="1">
      <c r="A20" s="31"/>
      <c r="B20" s="3"/>
      <c r="C20" s="3"/>
      <c r="D20" s="3"/>
      <c r="E20" s="3"/>
      <c r="F20" s="3"/>
      <c r="G20" s="3"/>
      <c r="H20" s="3"/>
      <c r="I20" s="3"/>
      <c r="J20" s="3"/>
      <c r="K20" s="3"/>
      <c r="L20" s="3"/>
      <c r="M20" s="3"/>
      <c r="N20" s="3"/>
      <c r="O20" s="3"/>
      <c r="P20" s="1"/>
      <c r="Q20" s="1"/>
      <c r="AK20" s="344"/>
      <c r="AL20" s="48"/>
      <c r="AM20" s="48"/>
      <c r="AN20" s="48"/>
      <c r="AO20" s="48"/>
      <c r="AP20" s="48"/>
      <c r="AQ20" s="48"/>
      <c r="AR20" s="48"/>
      <c r="AS20" s="48"/>
      <c r="AT20" s="48"/>
      <c r="AU20" s="48"/>
      <c r="AV20" s="48"/>
      <c r="AW20" s="48"/>
      <c r="AX20" s="48"/>
      <c r="AY20" s="48"/>
      <c r="AZ20" s="48"/>
      <c r="BA20" s="48"/>
      <c r="BB20" s="48"/>
      <c r="BC20" s="48"/>
      <c r="BD20" s="48"/>
      <c r="BE20" s="48"/>
      <c r="BF20" s="39"/>
      <c r="BG20" s="39"/>
      <c r="BH20" s="39"/>
      <c r="BI20" s="39"/>
      <c r="BJ20" s="39"/>
      <c r="BK20" s="39"/>
      <c r="BL20" s="39"/>
    </row>
    <row r="21" spans="1:1027" ht="20.100000000000001" customHeight="1" thickBot="1">
      <c r="A21" s="31"/>
      <c r="B21" s="601" t="s">
        <v>25</v>
      </c>
      <c r="C21" s="602"/>
      <c r="D21" s="602"/>
      <c r="E21" s="637" t="s">
        <v>296</v>
      </c>
      <c r="F21" s="637"/>
      <c r="G21" s="637"/>
      <c r="H21" s="637"/>
      <c r="I21" s="638" t="s">
        <v>27</v>
      </c>
      <c r="J21" s="639"/>
      <c r="K21" s="662"/>
      <c r="L21" s="662"/>
      <c r="M21" s="662"/>
      <c r="N21" s="62" t="s">
        <v>28</v>
      </c>
      <c r="O21" s="501"/>
      <c r="P21" s="488"/>
      <c r="Q21" s="488"/>
      <c r="R21" s="287" t="s">
        <v>126</v>
      </c>
      <c r="S21" s="244"/>
      <c r="T21" s="244"/>
      <c r="U21" s="244"/>
      <c r="V21" s="244"/>
      <c r="W21" s="244"/>
      <c r="X21" s="243"/>
      <c r="Y21" s="245"/>
      <c r="Z21" s="245"/>
      <c r="AA21" s="245"/>
      <c r="AB21" s="245"/>
      <c r="AC21" s="245"/>
      <c r="AD21" s="245"/>
      <c r="AE21" s="245"/>
      <c r="AF21" s="245"/>
      <c r="AG21" s="245"/>
      <c r="AH21" s="245"/>
      <c r="AI21" s="245"/>
      <c r="AJ21" s="237"/>
      <c r="AK21" s="282" t="s">
        <v>121</v>
      </c>
      <c r="AL21" s="48"/>
      <c r="AM21" s="48"/>
      <c r="AN21" s="51"/>
      <c r="AO21" s="51"/>
      <c r="AP21" s="51"/>
      <c r="AQ21" s="48"/>
      <c r="AR21" s="48"/>
      <c r="AS21" s="48"/>
      <c r="AT21" s="48"/>
      <c r="AU21" s="48"/>
      <c r="AV21" s="48"/>
      <c r="AW21" s="48"/>
      <c r="AX21" s="48"/>
      <c r="AY21" s="48"/>
      <c r="AZ21" s="48"/>
      <c r="BA21" s="48"/>
      <c r="BB21" s="48"/>
      <c r="BC21" s="48"/>
      <c r="BD21" s="48"/>
      <c r="BE21" s="48"/>
      <c r="BF21" s="39"/>
      <c r="BG21" s="39"/>
      <c r="BH21" s="39"/>
      <c r="BI21" s="39"/>
      <c r="BJ21" s="39"/>
      <c r="BK21" s="39"/>
      <c r="BL21" s="39"/>
    </row>
    <row r="22" spans="1:1027" ht="20.100000000000001" customHeight="1">
      <c r="A22" s="31"/>
      <c r="B22" s="640" t="s">
        <v>29</v>
      </c>
      <c r="C22" s="641"/>
      <c r="D22" s="641"/>
      <c r="E22" s="585" t="s">
        <v>300</v>
      </c>
      <c r="F22" s="585"/>
      <c r="G22" s="585"/>
      <c r="H22" s="585"/>
      <c r="I22" s="640" t="s">
        <v>30</v>
      </c>
      <c r="J22" s="641"/>
      <c r="K22" s="663"/>
      <c r="L22" s="663"/>
      <c r="M22" s="663"/>
      <c r="N22" s="496" t="s">
        <v>28</v>
      </c>
      <c r="O22" s="502"/>
      <c r="P22" s="19"/>
      <c r="Q22" s="19"/>
      <c r="R22" s="321" t="s">
        <v>118</v>
      </c>
      <c r="S22" s="322" t="s">
        <v>113</v>
      </c>
      <c r="T22" s="322" t="s">
        <v>119</v>
      </c>
      <c r="U22" s="322" t="s">
        <v>299</v>
      </c>
      <c r="V22" s="323" t="s">
        <v>125</v>
      </c>
      <c r="W22" s="323" t="s">
        <v>31</v>
      </c>
      <c r="X22" s="324" t="s">
        <v>35</v>
      </c>
      <c r="Y22" s="325" t="s">
        <v>57</v>
      </c>
      <c r="Z22" s="326" t="s">
        <v>58</v>
      </c>
      <c r="AA22" s="326" t="s">
        <v>42</v>
      </c>
      <c r="AB22" s="326" t="s">
        <v>45</v>
      </c>
      <c r="AC22" s="326" t="s">
        <v>47</v>
      </c>
      <c r="AD22" s="326" t="s">
        <v>49</v>
      </c>
      <c r="AE22" s="327" t="s">
        <v>51</v>
      </c>
      <c r="AF22" s="326" t="s">
        <v>59</v>
      </c>
      <c r="AG22" s="322" t="s">
        <v>60</v>
      </c>
      <c r="AH22" s="323" t="s">
        <v>55</v>
      </c>
      <c r="AI22" s="328" t="s">
        <v>369</v>
      </c>
      <c r="AJ22" s="238"/>
      <c r="AK22" s="282" t="s">
        <v>490</v>
      </c>
      <c r="AL22" s="51"/>
      <c r="AM22" s="51"/>
      <c r="AN22" s="51"/>
      <c r="AO22" s="51"/>
      <c r="AP22" s="51"/>
      <c r="AQ22" s="51"/>
      <c r="AR22" s="51"/>
      <c r="AS22" s="51"/>
      <c r="AT22" s="51"/>
      <c r="AU22" s="51"/>
      <c r="AV22" s="51"/>
      <c r="AW22" s="51"/>
      <c r="AX22" s="51"/>
      <c r="AY22" s="51"/>
      <c r="AZ22" s="51"/>
      <c r="BA22" s="51"/>
      <c r="BB22" s="51"/>
      <c r="BC22" s="51"/>
      <c r="BD22" s="51"/>
      <c r="BE22" s="51"/>
      <c r="BF22" s="52"/>
      <c r="BG22" s="52"/>
      <c r="BH22" s="52"/>
      <c r="BI22" s="52"/>
      <c r="BJ22" s="52"/>
      <c r="BK22" s="52"/>
      <c r="BL22" s="52"/>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c r="QD22" s="7"/>
      <c r="QE22" s="7"/>
      <c r="QF22" s="7"/>
      <c r="QG22" s="7"/>
      <c r="QH22" s="7"/>
      <c r="QI22" s="7"/>
      <c r="QJ22" s="7"/>
      <c r="QK22" s="7"/>
      <c r="QL22" s="7"/>
      <c r="QM22" s="7"/>
      <c r="QN22" s="7"/>
      <c r="QO22" s="7"/>
      <c r="QP22" s="7"/>
      <c r="QQ22" s="7"/>
      <c r="QR22" s="7"/>
      <c r="QS22" s="7"/>
      <c r="QT22" s="7"/>
      <c r="QU22" s="7"/>
      <c r="QV22" s="7"/>
      <c r="QW22" s="7"/>
      <c r="QX22" s="7"/>
      <c r="QY22" s="7"/>
      <c r="QZ22" s="7"/>
      <c r="RA22" s="7"/>
      <c r="RB22" s="7"/>
      <c r="RC22" s="7"/>
      <c r="RD22" s="7"/>
      <c r="RE22" s="7"/>
      <c r="RF22" s="7"/>
      <c r="RG22" s="7"/>
      <c r="RH22" s="7"/>
      <c r="RI22" s="7"/>
      <c r="RJ22" s="7"/>
      <c r="RK22" s="7"/>
      <c r="RL22" s="7"/>
      <c r="RM22" s="7"/>
      <c r="RN22" s="7"/>
      <c r="RO22" s="7"/>
      <c r="RP22" s="7"/>
      <c r="RQ22" s="7"/>
      <c r="RR22" s="7"/>
      <c r="RS22" s="7"/>
      <c r="RT22" s="7"/>
      <c r="RU22" s="7"/>
      <c r="RV22" s="7"/>
      <c r="RW22" s="7"/>
      <c r="RX22" s="7"/>
      <c r="RY22" s="7"/>
      <c r="RZ22" s="7"/>
      <c r="SA22" s="7"/>
      <c r="SB22" s="7"/>
      <c r="SC22" s="7"/>
      <c r="SD22" s="7"/>
      <c r="SE22" s="7"/>
      <c r="SF22" s="7"/>
      <c r="SG22" s="7"/>
      <c r="SH22" s="7"/>
      <c r="SI22" s="7"/>
      <c r="SJ22" s="7"/>
      <c r="SK22" s="7"/>
      <c r="SL22" s="7"/>
      <c r="SM22" s="7"/>
      <c r="SN22" s="7"/>
      <c r="SO22" s="7"/>
      <c r="SP22" s="7"/>
      <c r="SQ22" s="7"/>
      <c r="SR22" s="7"/>
      <c r="SS22" s="7"/>
      <c r="ST22" s="7"/>
      <c r="SU22" s="7"/>
      <c r="SV22" s="7"/>
      <c r="SW22" s="7"/>
      <c r="SX22" s="7"/>
      <c r="SY22" s="7"/>
      <c r="SZ22" s="7"/>
      <c r="TA22" s="7"/>
      <c r="TB22" s="7"/>
      <c r="TC22" s="7"/>
      <c r="TD22" s="7"/>
      <c r="TE22" s="7"/>
      <c r="TF22" s="7"/>
      <c r="TG22" s="7"/>
      <c r="TH22" s="7"/>
      <c r="TI22" s="7"/>
      <c r="TJ22" s="7"/>
      <c r="TK22" s="7"/>
      <c r="TL22" s="7"/>
      <c r="TM22" s="7"/>
      <c r="TN22" s="7"/>
      <c r="TO22" s="7"/>
      <c r="TP22" s="7"/>
      <c r="TQ22" s="7"/>
      <c r="TR22" s="7"/>
      <c r="TS22" s="7"/>
      <c r="TT22" s="7"/>
      <c r="TU22" s="7"/>
      <c r="TV22" s="7"/>
      <c r="TW22" s="7"/>
      <c r="TX22" s="7"/>
      <c r="TY22" s="7"/>
      <c r="TZ22" s="7"/>
      <c r="UA22" s="7"/>
      <c r="UB22" s="7"/>
      <c r="UC22" s="7"/>
      <c r="UD22" s="7"/>
      <c r="UE22" s="7"/>
      <c r="UF22" s="7"/>
      <c r="UG22" s="7"/>
      <c r="UH22" s="7"/>
      <c r="UI22" s="7"/>
      <c r="UJ22" s="7"/>
      <c r="UK22" s="7"/>
      <c r="UL22" s="7"/>
      <c r="UM22" s="7"/>
      <c r="UN22" s="7"/>
      <c r="UO22" s="7"/>
      <c r="UP22" s="7"/>
      <c r="UQ22" s="7"/>
      <c r="UR22" s="7"/>
      <c r="US22" s="7"/>
      <c r="UT22" s="7"/>
      <c r="UU22" s="7"/>
      <c r="UV22" s="7"/>
      <c r="UW22" s="7"/>
      <c r="UX22" s="7"/>
      <c r="UY22" s="7"/>
      <c r="UZ22" s="7"/>
      <c r="VA22" s="7"/>
      <c r="VB22" s="7"/>
      <c r="VC22" s="7"/>
      <c r="VD22" s="7"/>
      <c r="VE22" s="7"/>
      <c r="VF22" s="7"/>
      <c r="VG22" s="7"/>
      <c r="VH22" s="7"/>
      <c r="VI22" s="7"/>
      <c r="VJ22" s="7"/>
      <c r="VK22" s="7"/>
      <c r="VL22" s="7"/>
      <c r="VM22" s="7"/>
      <c r="VN22" s="7"/>
      <c r="VO22" s="7"/>
      <c r="VP22" s="7"/>
      <c r="VQ22" s="7"/>
      <c r="VR22" s="7"/>
      <c r="VS22" s="7"/>
      <c r="VT22" s="7"/>
      <c r="VU22" s="7"/>
      <c r="VV22" s="7"/>
      <c r="VW22" s="7"/>
      <c r="VX22" s="7"/>
      <c r="VY22" s="7"/>
      <c r="VZ22" s="7"/>
      <c r="WA22" s="7"/>
      <c r="WB22" s="7"/>
      <c r="WC22" s="7"/>
      <c r="WD22" s="7"/>
      <c r="WE22" s="7"/>
      <c r="WF22" s="7"/>
      <c r="WG22" s="7"/>
      <c r="WH22" s="7"/>
      <c r="WI22" s="7"/>
      <c r="WJ22" s="7"/>
      <c r="WK22" s="7"/>
      <c r="WL22" s="7"/>
      <c r="WM22" s="7"/>
      <c r="WN22" s="7"/>
      <c r="WO22" s="7"/>
      <c r="WP22" s="7"/>
      <c r="WQ22" s="7"/>
      <c r="WR22" s="7"/>
      <c r="WS22" s="7"/>
      <c r="WT22" s="7"/>
      <c r="WU22" s="7"/>
      <c r="WV22" s="7"/>
      <c r="WW22" s="7"/>
      <c r="WX22" s="7"/>
      <c r="WY22" s="7"/>
      <c r="WZ22" s="7"/>
      <c r="XA22" s="7"/>
      <c r="XB22" s="7"/>
      <c r="XC22" s="7"/>
      <c r="XD22" s="7"/>
      <c r="XE22" s="7"/>
      <c r="XF22" s="7"/>
      <c r="XG22" s="7"/>
      <c r="XH22" s="7"/>
      <c r="XI22" s="7"/>
      <c r="XJ22" s="7"/>
      <c r="XK22" s="7"/>
      <c r="XL22" s="7"/>
      <c r="XM22" s="7"/>
      <c r="XN22" s="7"/>
      <c r="XO22" s="7"/>
      <c r="XP22" s="7"/>
      <c r="XQ22" s="7"/>
      <c r="XR22" s="7"/>
      <c r="XS22" s="7"/>
      <c r="XT22" s="7"/>
      <c r="XU22" s="7"/>
      <c r="XV22" s="7"/>
      <c r="XW22" s="7"/>
      <c r="XX22" s="7"/>
      <c r="XY22" s="7"/>
      <c r="XZ22" s="7"/>
      <c r="YA22" s="7"/>
      <c r="YB22" s="7"/>
      <c r="YC22" s="7"/>
      <c r="YD22" s="7"/>
      <c r="YE22" s="7"/>
      <c r="YF22" s="7"/>
      <c r="YG22" s="7"/>
      <c r="YH22" s="7"/>
      <c r="YI22" s="7"/>
      <c r="YJ22" s="7"/>
      <c r="YK22" s="7"/>
      <c r="YL22" s="7"/>
      <c r="YM22" s="7"/>
      <c r="YN22" s="7"/>
      <c r="YO22" s="7"/>
      <c r="YP22" s="7"/>
      <c r="YQ22" s="7"/>
      <c r="YR22" s="7"/>
      <c r="YS22" s="7"/>
      <c r="YT22" s="7"/>
      <c r="YU22" s="7"/>
      <c r="YV22" s="7"/>
      <c r="YW22" s="7"/>
      <c r="YX22" s="7"/>
      <c r="YY22" s="7"/>
      <c r="YZ22" s="7"/>
      <c r="ZA22" s="7"/>
      <c r="ZB22" s="7"/>
      <c r="ZC22" s="7"/>
      <c r="ZD22" s="7"/>
      <c r="ZE22" s="7"/>
      <c r="ZF22" s="7"/>
      <c r="ZG22" s="7"/>
      <c r="ZH22" s="7"/>
      <c r="ZI22" s="7"/>
      <c r="ZJ22" s="7"/>
      <c r="ZK22" s="7"/>
      <c r="ZL22" s="7"/>
      <c r="ZM22" s="7"/>
      <c r="ZN22" s="7"/>
      <c r="ZO22" s="7"/>
      <c r="ZP22" s="7"/>
      <c r="ZQ22" s="7"/>
      <c r="ZR22" s="7"/>
      <c r="ZS22" s="7"/>
      <c r="ZT22" s="7"/>
      <c r="ZU22" s="7"/>
      <c r="ZV22" s="7"/>
      <c r="ZW22" s="7"/>
      <c r="ZX22" s="7"/>
      <c r="ZY22" s="7"/>
      <c r="ZZ22" s="7"/>
      <c r="AAA22" s="7"/>
      <c r="AAB22" s="7"/>
      <c r="AAC22" s="7"/>
      <c r="AAD22" s="7"/>
      <c r="AAE22" s="7"/>
      <c r="AAF22" s="7"/>
      <c r="AAG22" s="7"/>
      <c r="AAH22" s="7"/>
      <c r="AAI22" s="7"/>
      <c r="AAJ22" s="7"/>
      <c r="AAK22" s="7"/>
      <c r="AAL22" s="7"/>
      <c r="AAM22" s="7"/>
      <c r="AAN22" s="7"/>
      <c r="AAO22" s="7"/>
      <c r="AAP22" s="7"/>
      <c r="AAQ22" s="7"/>
      <c r="AAR22" s="7"/>
      <c r="AAS22" s="7"/>
      <c r="AAT22" s="7"/>
      <c r="AAU22" s="7"/>
      <c r="AAV22" s="7"/>
      <c r="AAW22" s="7"/>
      <c r="AAX22" s="7"/>
      <c r="AAY22" s="7"/>
      <c r="AAZ22" s="7"/>
      <c r="ABA22" s="7"/>
      <c r="ABB22" s="7"/>
      <c r="ABC22" s="7"/>
      <c r="ABD22" s="7"/>
      <c r="ABE22" s="7"/>
      <c r="ABF22" s="7"/>
      <c r="ABG22" s="7"/>
      <c r="ABH22" s="7"/>
      <c r="ABI22" s="7"/>
      <c r="ABJ22" s="7"/>
      <c r="ABK22" s="7"/>
      <c r="ABL22" s="7"/>
      <c r="ABM22" s="7"/>
      <c r="ABN22" s="7"/>
      <c r="ABO22" s="7"/>
      <c r="ABP22" s="7"/>
      <c r="ABQ22" s="7"/>
      <c r="ABR22" s="7"/>
      <c r="ABS22" s="7"/>
      <c r="ABT22" s="7"/>
      <c r="ABU22" s="7"/>
      <c r="ABV22" s="7"/>
      <c r="ABW22" s="7"/>
      <c r="ABX22" s="7"/>
      <c r="ABY22" s="7"/>
      <c r="ABZ22" s="7"/>
      <c r="ACA22" s="7"/>
      <c r="ACB22" s="7"/>
      <c r="ACC22" s="7"/>
      <c r="ACD22" s="7"/>
      <c r="ACE22" s="7"/>
      <c r="ACF22" s="7"/>
      <c r="ACG22" s="7"/>
      <c r="ACH22" s="7"/>
      <c r="ACI22" s="7"/>
      <c r="ACJ22" s="7"/>
      <c r="ACK22" s="7"/>
      <c r="ACL22" s="7"/>
      <c r="ACM22" s="7"/>
      <c r="ACN22" s="7"/>
      <c r="ACO22" s="7"/>
      <c r="ACP22" s="7"/>
      <c r="ACQ22" s="7"/>
      <c r="ACR22" s="7"/>
      <c r="ACS22" s="7"/>
      <c r="ACT22" s="7"/>
      <c r="ACU22" s="7"/>
      <c r="ACV22" s="7"/>
      <c r="ACW22" s="7"/>
      <c r="ACX22" s="7"/>
      <c r="ACY22" s="7"/>
      <c r="ACZ22" s="7"/>
      <c r="ADA22" s="7"/>
      <c r="ADB22" s="7"/>
      <c r="ADC22" s="7"/>
      <c r="ADD22" s="7"/>
      <c r="ADE22" s="7"/>
      <c r="ADF22" s="7"/>
      <c r="ADG22" s="7"/>
      <c r="ADH22" s="7"/>
      <c r="ADI22" s="7"/>
      <c r="ADJ22" s="7"/>
      <c r="ADK22" s="7"/>
      <c r="ADL22" s="7"/>
      <c r="ADM22" s="7"/>
      <c r="ADN22" s="7"/>
      <c r="ADO22" s="7"/>
      <c r="ADP22" s="7"/>
      <c r="ADQ22" s="7"/>
      <c r="ADR22" s="7"/>
      <c r="ADS22" s="7"/>
      <c r="ADT22" s="7"/>
      <c r="ADU22" s="7"/>
      <c r="ADV22" s="7"/>
      <c r="ADW22" s="7"/>
      <c r="ADX22" s="7"/>
      <c r="ADY22" s="7"/>
      <c r="ADZ22" s="7"/>
      <c r="AEA22" s="7"/>
      <c r="AEB22" s="7"/>
      <c r="AEC22" s="7"/>
      <c r="AED22" s="7"/>
      <c r="AEE22" s="7"/>
      <c r="AEF22" s="7"/>
      <c r="AEG22" s="7"/>
      <c r="AEH22" s="7"/>
      <c r="AEI22" s="7"/>
      <c r="AEJ22" s="7"/>
      <c r="AEK22" s="7"/>
      <c r="AEL22" s="7"/>
      <c r="AEM22" s="7"/>
      <c r="AEN22" s="7"/>
      <c r="AEO22" s="7"/>
      <c r="AEP22" s="7"/>
      <c r="AEQ22" s="7"/>
      <c r="AER22" s="7"/>
      <c r="AES22" s="7"/>
      <c r="AET22" s="7"/>
      <c r="AEU22" s="7"/>
      <c r="AEV22" s="7"/>
      <c r="AEW22" s="7"/>
      <c r="AEX22" s="7"/>
      <c r="AEY22" s="7"/>
      <c r="AEZ22" s="7"/>
      <c r="AFA22" s="7"/>
      <c r="AFB22" s="7"/>
      <c r="AFC22" s="7"/>
      <c r="AFD22" s="7"/>
      <c r="AFE22" s="7"/>
      <c r="AFF22" s="7"/>
      <c r="AFG22" s="7"/>
      <c r="AFH22" s="7"/>
      <c r="AFI22" s="7"/>
      <c r="AFJ22" s="7"/>
      <c r="AFK22" s="7"/>
      <c r="AFL22" s="7"/>
      <c r="AFM22" s="7"/>
      <c r="AFN22" s="7"/>
      <c r="AFO22" s="7"/>
      <c r="AFP22" s="7"/>
      <c r="AFQ22" s="7"/>
      <c r="AFR22" s="7"/>
      <c r="AFS22" s="7"/>
      <c r="AFT22" s="7"/>
      <c r="AFU22" s="7"/>
      <c r="AFV22" s="7"/>
      <c r="AFW22" s="7"/>
      <c r="AFX22" s="7"/>
      <c r="AFY22" s="7"/>
      <c r="AFZ22" s="7"/>
      <c r="AGA22" s="7"/>
      <c r="AGB22" s="7"/>
      <c r="AGC22" s="7"/>
      <c r="AGD22" s="7"/>
      <c r="AGE22" s="7"/>
      <c r="AGF22" s="7"/>
      <c r="AGG22" s="7"/>
      <c r="AGH22" s="7"/>
      <c r="AGI22" s="7"/>
      <c r="AGJ22" s="7"/>
      <c r="AGK22" s="7"/>
      <c r="AGL22" s="7"/>
      <c r="AGM22" s="7"/>
      <c r="AGN22" s="7"/>
      <c r="AGO22" s="7"/>
      <c r="AGP22" s="7"/>
      <c r="AGQ22" s="7"/>
      <c r="AGR22" s="7"/>
      <c r="AGS22" s="7"/>
      <c r="AGT22" s="7"/>
      <c r="AGU22" s="7"/>
      <c r="AGV22" s="7"/>
      <c r="AGW22" s="7"/>
      <c r="AGX22" s="7"/>
      <c r="AGY22" s="7"/>
      <c r="AGZ22" s="7"/>
      <c r="AHA22" s="7"/>
      <c r="AHB22" s="7"/>
      <c r="AHC22" s="7"/>
      <c r="AHD22" s="7"/>
      <c r="AHE22" s="7"/>
      <c r="AHF22" s="7"/>
      <c r="AHG22" s="7"/>
      <c r="AHH22" s="7"/>
      <c r="AHI22" s="7"/>
      <c r="AHJ22" s="7"/>
      <c r="AHK22" s="7"/>
      <c r="AHL22" s="7"/>
      <c r="AHM22" s="7"/>
      <c r="AHN22" s="7"/>
      <c r="AHO22" s="7"/>
      <c r="AHP22" s="7"/>
      <c r="AHQ22" s="7"/>
      <c r="AHR22" s="7"/>
      <c r="AHS22" s="7"/>
      <c r="AHT22" s="7"/>
      <c r="AHU22" s="7"/>
      <c r="AHV22" s="7"/>
      <c r="AHW22" s="7"/>
      <c r="AHX22" s="7"/>
      <c r="AHY22" s="7"/>
      <c r="AHZ22" s="7"/>
      <c r="AIA22" s="7"/>
      <c r="AIB22" s="7"/>
      <c r="AIC22" s="7"/>
      <c r="AID22" s="7"/>
      <c r="AIE22" s="7"/>
      <c r="AIF22" s="7"/>
      <c r="AIG22" s="7"/>
      <c r="AIH22" s="7"/>
      <c r="AII22" s="7"/>
      <c r="AIJ22" s="7"/>
      <c r="AIK22" s="7"/>
      <c r="AIL22" s="7"/>
      <c r="AIM22" s="7"/>
      <c r="AIN22" s="7"/>
      <c r="AIO22" s="7"/>
      <c r="AIP22" s="7"/>
      <c r="AIQ22" s="7"/>
      <c r="AIR22" s="7"/>
      <c r="AIS22" s="7"/>
      <c r="AIT22" s="7"/>
      <c r="AIU22" s="7"/>
      <c r="AIV22" s="7"/>
      <c r="AIW22" s="7"/>
      <c r="AIX22" s="7"/>
      <c r="AIY22" s="7"/>
      <c r="AIZ22" s="7"/>
      <c r="AJA22" s="7"/>
      <c r="AJB22" s="7"/>
      <c r="AJC22" s="7"/>
      <c r="AJD22" s="7"/>
      <c r="AJE22" s="7"/>
      <c r="AJF22" s="7"/>
      <c r="AJG22" s="7"/>
      <c r="AJH22" s="7"/>
      <c r="AJI22" s="7"/>
      <c r="AJJ22" s="7"/>
      <c r="AJK22" s="7"/>
      <c r="AJL22" s="7"/>
      <c r="AJM22" s="7"/>
      <c r="AJN22" s="7"/>
      <c r="AJO22" s="7"/>
      <c r="AJP22" s="7"/>
      <c r="AJQ22" s="7"/>
      <c r="AJR22" s="7"/>
      <c r="AJS22" s="7"/>
      <c r="AJT22" s="7"/>
      <c r="AJU22" s="7"/>
      <c r="AJV22" s="7"/>
      <c r="AJW22" s="7"/>
      <c r="AJX22" s="7"/>
      <c r="AJY22" s="7"/>
      <c r="AJZ22" s="7"/>
      <c r="AKA22" s="7"/>
      <c r="AKB22" s="7"/>
      <c r="AKC22" s="7"/>
      <c r="AKD22" s="7"/>
      <c r="AKE22" s="7"/>
      <c r="AKF22" s="7"/>
      <c r="AKG22" s="7"/>
      <c r="AKH22" s="7"/>
      <c r="AKI22" s="7"/>
      <c r="AKJ22" s="7"/>
      <c r="AKK22" s="7"/>
      <c r="AKL22" s="7"/>
      <c r="AKM22" s="7"/>
      <c r="AKN22" s="7"/>
      <c r="AKO22" s="7"/>
      <c r="AKP22" s="7"/>
      <c r="AKQ22" s="7"/>
      <c r="AKR22" s="7"/>
      <c r="AKS22" s="7"/>
      <c r="AKT22" s="7"/>
      <c r="AKU22" s="7"/>
      <c r="AKV22" s="7"/>
      <c r="AKW22" s="7"/>
      <c r="AKX22" s="7"/>
      <c r="AKY22" s="7"/>
      <c r="AKZ22" s="7"/>
      <c r="ALA22" s="7"/>
      <c r="ALB22" s="7"/>
      <c r="ALC22" s="7"/>
      <c r="ALD22" s="7"/>
      <c r="ALE22" s="7"/>
      <c r="ALF22" s="7"/>
      <c r="ALG22" s="7"/>
      <c r="ALH22" s="7"/>
      <c r="ALI22" s="7"/>
      <c r="ALJ22" s="7"/>
      <c r="ALK22" s="7"/>
      <c r="ALL22" s="7"/>
      <c r="ALM22" s="7"/>
      <c r="ALN22" s="7"/>
      <c r="ALO22" s="7"/>
      <c r="ALP22" s="7"/>
      <c r="ALQ22" s="7"/>
      <c r="ALR22" s="7"/>
      <c r="ALS22" s="7"/>
      <c r="ALT22" s="7"/>
      <c r="ALU22" s="7"/>
      <c r="ALV22" s="7"/>
      <c r="ALW22" s="7"/>
      <c r="ALX22" s="7"/>
      <c r="ALY22" s="7"/>
      <c r="ALZ22" s="7"/>
      <c r="AMA22" s="7"/>
      <c r="AMB22" s="7"/>
      <c r="AMC22" s="7"/>
      <c r="AMD22" s="7"/>
      <c r="AME22" s="7"/>
      <c r="AMF22" s="7"/>
      <c r="AMG22" s="7"/>
      <c r="AMH22" s="7"/>
      <c r="AMI22" s="7"/>
      <c r="AMJ22" s="7"/>
      <c r="AMK22" s="7"/>
      <c r="AML22" s="7"/>
      <c r="AMM22" s="7"/>
    </row>
    <row r="23" spans="1:1027" ht="20.100000000000001" customHeight="1">
      <c r="A23" s="31"/>
      <c r="B23" s="640" t="s">
        <v>31</v>
      </c>
      <c r="C23" s="641"/>
      <c r="D23" s="641"/>
      <c r="E23" s="585" t="s">
        <v>301</v>
      </c>
      <c r="F23" s="585"/>
      <c r="G23" s="585"/>
      <c r="H23" s="585"/>
      <c r="I23" s="607" t="s">
        <v>33</v>
      </c>
      <c r="J23" s="608"/>
      <c r="K23" s="663"/>
      <c r="L23" s="663"/>
      <c r="M23" s="663"/>
      <c r="N23" s="63" t="s">
        <v>28</v>
      </c>
      <c r="O23" s="502"/>
      <c r="P23" s="20"/>
      <c r="Q23" s="20"/>
      <c r="R23" s="329" t="s">
        <v>113</v>
      </c>
      <c r="S23" s="248" t="s">
        <v>138</v>
      </c>
      <c r="T23" s="246" t="s">
        <v>119</v>
      </c>
      <c r="U23" s="246" t="s">
        <v>296</v>
      </c>
      <c r="V23" s="279" t="s">
        <v>300</v>
      </c>
      <c r="W23" s="246" t="s">
        <v>301</v>
      </c>
      <c r="X23" s="246" t="s">
        <v>306</v>
      </c>
      <c r="Y23" s="347" t="s">
        <v>307</v>
      </c>
      <c r="Z23" s="246" t="s">
        <v>302</v>
      </c>
      <c r="AA23" s="246" t="s">
        <v>139</v>
      </c>
      <c r="AB23" s="246" t="s">
        <v>61</v>
      </c>
      <c r="AC23" s="246" t="s">
        <v>62</v>
      </c>
      <c r="AD23" s="246" t="s">
        <v>63</v>
      </c>
      <c r="AE23" s="247" t="s">
        <v>64</v>
      </c>
      <c r="AF23" s="249" t="s">
        <v>65</v>
      </c>
      <c r="AG23" s="246" t="s">
        <v>60</v>
      </c>
      <c r="AH23" s="247" t="s">
        <v>494</v>
      </c>
      <c r="AI23" s="330" t="s">
        <v>369</v>
      </c>
      <c r="AJ23" s="491"/>
      <c r="AK23" s="282" t="s">
        <v>31</v>
      </c>
      <c r="AL23" s="51"/>
      <c r="AM23" s="51"/>
      <c r="AN23" s="51"/>
      <c r="AO23" s="51"/>
      <c r="AP23" s="51"/>
      <c r="AQ23" s="51"/>
      <c r="AR23" s="51"/>
      <c r="AS23" s="51"/>
      <c r="AT23" s="51"/>
      <c r="AU23" s="51"/>
      <c r="AV23" s="51"/>
      <c r="AW23" s="51"/>
      <c r="AX23" s="51"/>
      <c r="AY23" s="51"/>
      <c r="AZ23" s="51"/>
      <c r="BA23" s="51"/>
      <c r="BB23" s="51"/>
      <c r="BC23" s="51"/>
      <c r="BD23" s="51"/>
      <c r="BE23" s="51"/>
      <c r="BF23" s="52"/>
      <c r="BG23" s="52"/>
      <c r="BH23" s="52"/>
      <c r="BI23" s="52"/>
      <c r="BJ23" s="52"/>
      <c r="BK23" s="52"/>
      <c r="BL23" s="52"/>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c r="QD23" s="7"/>
      <c r="QE23" s="7"/>
      <c r="QF23" s="7"/>
      <c r="QG23" s="7"/>
      <c r="QH23" s="7"/>
      <c r="QI23" s="7"/>
      <c r="QJ23" s="7"/>
      <c r="QK23" s="7"/>
      <c r="QL23" s="7"/>
      <c r="QM23" s="7"/>
      <c r="QN23" s="7"/>
      <c r="QO23" s="7"/>
      <c r="QP23" s="7"/>
      <c r="QQ23" s="7"/>
      <c r="QR23" s="7"/>
      <c r="QS23" s="7"/>
      <c r="QT23" s="7"/>
      <c r="QU23" s="7"/>
      <c r="QV23" s="7"/>
      <c r="QW23" s="7"/>
      <c r="QX23" s="7"/>
      <c r="QY23" s="7"/>
      <c r="QZ23" s="7"/>
      <c r="RA23" s="7"/>
      <c r="RB23" s="7"/>
      <c r="RC23" s="7"/>
      <c r="RD23" s="7"/>
      <c r="RE23" s="7"/>
      <c r="RF23" s="7"/>
      <c r="RG23" s="7"/>
      <c r="RH23" s="7"/>
      <c r="RI23" s="7"/>
      <c r="RJ23" s="7"/>
      <c r="RK23" s="7"/>
      <c r="RL23" s="7"/>
      <c r="RM23" s="7"/>
      <c r="RN23" s="7"/>
      <c r="RO23" s="7"/>
      <c r="RP23" s="7"/>
      <c r="RQ23" s="7"/>
      <c r="RR23" s="7"/>
      <c r="RS23" s="7"/>
      <c r="RT23" s="7"/>
      <c r="RU23" s="7"/>
      <c r="RV23" s="7"/>
      <c r="RW23" s="7"/>
      <c r="RX23" s="7"/>
      <c r="RY23" s="7"/>
      <c r="RZ23" s="7"/>
      <c r="SA23" s="7"/>
      <c r="SB23" s="7"/>
      <c r="SC23" s="7"/>
      <c r="SD23" s="7"/>
      <c r="SE23" s="7"/>
      <c r="SF23" s="7"/>
      <c r="SG23" s="7"/>
      <c r="SH23" s="7"/>
      <c r="SI23" s="7"/>
      <c r="SJ23" s="7"/>
      <c r="SK23" s="7"/>
      <c r="SL23" s="7"/>
      <c r="SM23" s="7"/>
      <c r="SN23" s="7"/>
      <c r="SO23" s="7"/>
      <c r="SP23" s="7"/>
      <c r="SQ23" s="7"/>
      <c r="SR23" s="7"/>
      <c r="SS23" s="7"/>
      <c r="ST23" s="7"/>
      <c r="SU23" s="7"/>
      <c r="SV23" s="7"/>
      <c r="SW23" s="7"/>
      <c r="SX23" s="7"/>
      <c r="SY23" s="7"/>
      <c r="SZ23" s="7"/>
      <c r="TA23" s="7"/>
      <c r="TB23" s="7"/>
      <c r="TC23" s="7"/>
      <c r="TD23" s="7"/>
      <c r="TE23" s="7"/>
      <c r="TF23" s="7"/>
      <c r="TG23" s="7"/>
      <c r="TH23" s="7"/>
      <c r="TI23" s="7"/>
      <c r="TJ23" s="7"/>
      <c r="TK23" s="7"/>
      <c r="TL23" s="7"/>
      <c r="TM23" s="7"/>
      <c r="TN23" s="7"/>
      <c r="TO23" s="7"/>
      <c r="TP23" s="7"/>
      <c r="TQ23" s="7"/>
      <c r="TR23" s="7"/>
      <c r="TS23" s="7"/>
      <c r="TT23" s="7"/>
      <c r="TU23" s="7"/>
      <c r="TV23" s="7"/>
      <c r="TW23" s="7"/>
      <c r="TX23" s="7"/>
      <c r="TY23" s="7"/>
      <c r="TZ23" s="7"/>
      <c r="UA23" s="7"/>
      <c r="UB23" s="7"/>
      <c r="UC23" s="7"/>
      <c r="UD23" s="7"/>
      <c r="UE23" s="7"/>
      <c r="UF23" s="7"/>
      <c r="UG23" s="7"/>
      <c r="UH23" s="7"/>
      <c r="UI23" s="7"/>
      <c r="UJ23" s="7"/>
      <c r="UK23" s="7"/>
      <c r="UL23" s="7"/>
      <c r="UM23" s="7"/>
      <c r="UN23" s="7"/>
      <c r="UO23" s="7"/>
      <c r="UP23" s="7"/>
      <c r="UQ23" s="7"/>
      <c r="UR23" s="7"/>
      <c r="US23" s="7"/>
      <c r="UT23" s="7"/>
      <c r="UU23" s="7"/>
      <c r="UV23" s="7"/>
      <c r="UW23" s="7"/>
      <c r="UX23" s="7"/>
      <c r="UY23" s="7"/>
      <c r="UZ23" s="7"/>
      <c r="VA23" s="7"/>
      <c r="VB23" s="7"/>
      <c r="VC23" s="7"/>
      <c r="VD23" s="7"/>
      <c r="VE23" s="7"/>
      <c r="VF23" s="7"/>
      <c r="VG23" s="7"/>
      <c r="VH23" s="7"/>
      <c r="VI23" s="7"/>
      <c r="VJ23" s="7"/>
      <c r="VK23" s="7"/>
      <c r="VL23" s="7"/>
      <c r="VM23" s="7"/>
      <c r="VN23" s="7"/>
      <c r="VO23" s="7"/>
      <c r="VP23" s="7"/>
      <c r="VQ23" s="7"/>
      <c r="VR23" s="7"/>
      <c r="VS23" s="7"/>
      <c r="VT23" s="7"/>
      <c r="VU23" s="7"/>
      <c r="VV23" s="7"/>
      <c r="VW23" s="7"/>
      <c r="VX23" s="7"/>
      <c r="VY23" s="7"/>
      <c r="VZ23" s="7"/>
      <c r="WA23" s="7"/>
      <c r="WB23" s="7"/>
      <c r="WC23" s="7"/>
      <c r="WD23" s="7"/>
      <c r="WE23" s="7"/>
      <c r="WF23" s="7"/>
      <c r="WG23" s="7"/>
      <c r="WH23" s="7"/>
      <c r="WI23" s="7"/>
      <c r="WJ23" s="7"/>
      <c r="WK23" s="7"/>
      <c r="WL23" s="7"/>
      <c r="WM23" s="7"/>
      <c r="WN23" s="7"/>
      <c r="WO23" s="7"/>
      <c r="WP23" s="7"/>
      <c r="WQ23" s="7"/>
      <c r="WR23" s="7"/>
      <c r="WS23" s="7"/>
      <c r="WT23" s="7"/>
      <c r="WU23" s="7"/>
      <c r="WV23" s="7"/>
      <c r="WW23" s="7"/>
      <c r="WX23" s="7"/>
      <c r="WY23" s="7"/>
      <c r="WZ23" s="7"/>
      <c r="XA23" s="7"/>
      <c r="XB23" s="7"/>
      <c r="XC23" s="7"/>
      <c r="XD23" s="7"/>
      <c r="XE23" s="7"/>
      <c r="XF23" s="7"/>
      <c r="XG23" s="7"/>
      <c r="XH23" s="7"/>
      <c r="XI23" s="7"/>
      <c r="XJ23" s="7"/>
      <c r="XK23" s="7"/>
      <c r="XL23" s="7"/>
      <c r="XM23" s="7"/>
      <c r="XN23" s="7"/>
      <c r="XO23" s="7"/>
      <c r="XP23" s="7"/>
      <c r="XQ23" s="7"/>
      <c r="XR23" s="7"/>
      <c r="XS23" s="7"/>
      <c r="XT23" s="7"/>
      <c r="XU23" s="7"/>
      <c r="XV23" s="7"/>
      <c r="XW23" s="7"/>
      <c r="XX23" s="7"/>
      <c r="XY23" s="7"/>
      <c r="XZ23" s="7"/>
      <c r="YA23" s="7"/>
      <c r="YB23" s="7"/>
      <c r="YC23" s="7"/>
      <c r="YD23" s="7"/>
      <c r="YE23" s="7"/>
      <c r="YF23" s="7"/>
      <c r="YG23" s="7"/>
      <c r="YH23" s="7"/>
      <c r="YI23" s="7"/>
      <c r="YJ23" s="7"/>
      <c r="YK23" s="7"/>
      <c r="YL23" s="7"/>
      <c r="YM23" s="7"/>
      <c r="YN23" s="7"/>
      <c r="YO23" s="7"/>
      <c r="YP23" s="7"/>
      <c r="YQ23" s="7"/>
      <c r="YR23" s="7"/>
      <c r="YS23" s="7"/>
      <c r="YT23" s="7"/>
      <c r="YU23" s="7"/>
      <c r="YV23" s="7"/>
      <c r="YW23" s="7"/>
      <c r="YX23" s="7"/>
      <c r="YY23" s="7"/>
      <c r="YZ23" s="7"/>
      <c r="ZA23" s="7"/>
      <c r="ZB23" s="7"/>
      <c r="ZC23" s="7"/>
      <c r="ZD23" s="7"/>
      <c r="ZE23" s="7"/>
      <c r="ZF23" s="7"/>
      <c r="ZG23" s="7"/>
      <c r="ZH23" s="7"/>
      <c r="ZI23" s="7"/>
      <c r="ZJ23" s="7"/>
      <c r="ZK23" s="7"/>
      <c r="ZL23" s="7"/>
      <c r="ZM23" s="7"/>
      <c r="ZN23" s="7"/>
      <c r="ZO23" s="7"/>
      <c r="ZP23" s="7"/>
      <c r="ZQ23" s="7"/>
      <c r="ZR23" s="7"/>
      <c r="ZS23" s="7"/>
      <c r="ZT23" s="7"/>
      <c r="ZU23" s="7"/>
      <c r="ZV23" s="7"/>
      <c r="ZW23" s="7"/>
      <c r="ZX23" s="7"/>
      <c r="ZY23" s="7"/>
      <c r="ZZ23" s="7"/>
      <c r="AAA23" s="7"/>
      <c r="AAB23" s="7"/>
      <c r="AAC23" s="7"/>
      <c r="AAD23" s="7"/>
      <c r="AAE23" s="7"/>
      <c r="AAF23" s="7"/>
      <c r="AAG23" s="7"/>
      <c r="AAH23" s="7"/>
      <c r="AAI23" s="7"/>
      <c r="AAJ23" s="7"/>
      <c r="AAK23" s="7"/>
      <c r="AAL23" s="7"/>
      <c r="AAM23" s="7"/>
      <c r="AAN23" s="7"/>
      <c r="AAO23" s="7"/>
      <c r="AAP23" s="7"/>
      <c r="AAQ23" s="7"/>
      <c r="AAR23" s="7"/>
      <c r="AAS23" s="7"/>
      <c r="AAT23" s="7"/>
      <c r="AAU23" s="7"/>
      <c r="AAV23" s="7"/>
      <c r="AAW23" s="7"/>
      <c r="AAX23" s="7"/>
      <c r="AAY23" s="7"/>
      <c r="AAZ23" s="7"/>
      <c r="ABA23" s="7"/>
      <c r="ABB23" s="7"/>
      <c r="ABC23" s="7"/>
      <c r="ABD23" s="7"/>
      <c r="ABE23" s="7"/>
      <c r="ABF23" s="7"/>
      <c r="ABG23" s="7"/>
      <c r="ABH23" s="7"/>
      <c r="ABI23" s="7"/>
      <c r="ABJ23" s="7"/>
      <c r="ABK23" s="7"/>
      <c r="ABL23" s="7"/>
      <c r="ABM23" s="7"/>
      <c r="ABN23" s="7"/>
      <c r="ABO23" s="7"/>
      <c r="ABP23" s="7"/>
      <c r="ABQ23" s="7"/>
      <c r="ABR23" s="7"/>
      <c r="ABS23" s="7"/>
      <c r="ABT23" s="7"/>
      <c r="ABU23" s="7"/>
      <c r="ABV23" s="7"/>
      <c r="ABW23" s="7"/>
      <c r="ABX23" s="7"/>
      <c r="ABY23" s="7"/>
      <c r="ABZ23" s="7"/>
      <c r="ACA23" s="7"/>
      <c r="ACB23" s="7"/>
      <c r="ACC23" s="7"/>
      <c r="ACD23" s="7"/>
      <c r="ACE23" s="7"/>
      <c r="ACF23" s="7"/>
      <c r="ACG23" s="7"/>
      <c r="ACH23" s="7"/>
      <c r="ACI23" s="7"/>
      <c r="ACJ23" s="7"/>
      <c r="ACK23" s="7"/>
      <c r="ACL23" s="7"/>
      <c r="ACM23" s="7"/>
      <c r="ACN23" s="7"/>
      <c r="ACO23" s="7"/>
      <c r="ACP23" s="7"/>
      <c r="ACQ23" s="7"/>
      <c r="ACR23" s="7"/>
      <c r="ACS23" s="7"/>
      <c r="ACT23" s="7"/>
      <c r="ACU23" s="7"/>
      <c r="ACV23" s="7"/>
      <c r="ACW23" s="7"/>
      <c r="ACX23" s="7"/>
      <c r="ACY23" s="7"/>
      <c r="ACZ23" s="7"/>
      <c r="ADA23" s="7"/>
      <c r="ADB23" s="7"/>
      <c r="ADC23" s="7"/>
      <c r="ADD23" s="7"/>
      <c r="ADE23" s="7"/>
      <c r="ADF23" s="7"/>
      <c r="ADG23" s="7"/>
      <c r="ADH23" s="7"/>
      <c r="ADI23" s="7"/>
      <c r="ADJ23" s="7"/>
      <c r="ADK23" s="7"/>
      <c r="ADL23" s="7"/>
      <c r="ADM23" s="7"/>
      <c r="ADN23" s="7"/>
      <c r="ADO23" s="7"/>
      <c r="ADP23" s="7"/>
      <c r="ADQ23" s="7"/>
      <c r="ADR23" s="7"/>
      <c r="ADS23" s="7"/>
      <c r="ADT23" s="7"/>
      <c r="ADU23" s="7"/>
      <c r="ADV23" s="7"/>
      <c r="ADW23" s="7"/>
      <c r="ADX23" s="7"/>
      <c r="ADY23" s="7"/>
      <c r="ADZ23" s="7"/>
      <c r="AEA23" s="7"/>
      <c r="AEB23" s="7"/>
      <c r="AEC23" s="7"/>
      <c r="AED23" s="7"/>
      <c r="AEE23" s="7"/>
      <c r="AEF23" s="7"/>
      <c r="AEG23" s="7"/>
      <c r="AEH23" s="7"/>
      <c r="AEI23" s="7"/>
      <c r="AEJ23" s="7"/>
      <c r="AEK23" s="7"/>
      <c r="AEL23" s="7"/>
      <c r="AEM23" s="7"/>
      <c r="AEN23" s="7"/>
      <c r="AEO23" s="7"/>
      <c r="AEP23" s="7"/>
      <c r="AEQ23" s="7"/>
      <c r="AER23" s="7"/>
      <c r="AES23" s="7"/>
      <c r="AET23" s="7"/>
      <c r="AEU23" s="7"/>
      <c r="AEV23" s="7"/>
      <c r="AEW23" s="7"/>
      <c r="AEX23" s="7"/>
      <c r="AEY23" s="7"/>
      <c r="AEZ23" s="7"/>
      <c r="AFA23" s="7"/>
      <c r="AFB23" s="7"/>
      <c r="AFC23" s="7"/>
      <c r="AFD23" s="7"/>
      <c r="AFE23" s="7"/>
      <c r="AFF23" s="7"/>
      <c r="AFG23" s="7"/>
      <c r="AFH23" s="7"/>
      <c r="AFI23" s="7"/>
      <c r="AFJ23" s="7"/>
      <c r="AFK23" s="7"/>
      <c r="AFL23" s="7"/>
      <c r="AFM23" s="7"/>
      <c r="AFN23" s="7"/>
      <c r="AFO23" s="7"/>
      <c r="AFP23" s="7"/>
      <c r="AFQ23" s="7"/>
      <c r="AFR23" s="7"/>
      <c r="AFS23" s="7"/>
      <c r="AFT23" s="7"/>
      <c r="AFU23" s="7"/>
      <c r="AFV23" s="7"/>
      <c r="AFW23" s="7"/>
      <c r="AFX23" s="7"/>
      <c r="AFY23" s="7"/>
      <c r="AFZ23" s="7"/>
      <c r="AGA23" s="7"/>
      <c r="AGB23" s="7"/>
      <c r="AGC23" s="7"/>
      <c r="AGD23" s="7"/>
      <c r="AGE23" s="7"/>
      <c r="AGF23" s="7"/>
      <c r="AGG23" s="7"/>
      <c r="AGH23" s="7"/>
      <c r="AGI23" s="7"/>
      <c r="AGJ23" s="7"/>
      <c r="AGK23" s="7"/>
      <c r="AGL23" s="7"/>
      <c r="AGM23" s="7"/>
      <c r="AGN23" s="7"/>
      <c r="AGO23" s="7"/>
      <c r="AGP23" s="7"/>
      <c r="AGQ23" s="7"/>
      <c r="AGR23" s="7"/>
      <c r="AGS23" s="7"/>
      <c r="AGT23" s="7"/>
      <c r="AGU23" s="7"/>
      <c r="AGV23" s="7"/>
      <c r="AGW23" s="7"/>
      <c r="AGX23" s="7"/>
      <c r="AGY23" s="7"/>
      <c r="AGZ23" s="7"/>
      <c r="AHA23" s="7"/>
      <c r="AHB23" s="7"/>
      <c r="AHC23" s="7"/>
      <c r="AHD23" s="7"/>
      <c r="AHE23" s="7"/>
      <c r="AHF23" s="7"/>
      <c r="AHG23" s="7"/>
      <c r="AHH23" s="7"/>
      <c r="AHI23" s="7"/>
      <c r="AHJ23" s="7"/>
      <c r="AHK23" s="7"/>
      <c r="AHL23" s="7"/>
      <c r="AHM23" s="7"/>
      <c r="AHN23" s="7"/>
      <c r="AHO23" s="7"/>
      <c r="AHP23" s="7"/>
      <c r="AHQ23" s="7"/>
      <c r="AHR23" s="7"/>
      <c r="AHS23" s="7"/>
      <c r="AHT23" s="7"/>
      <c r="AHU23" s="7"/>
      <c r="AHV23" s="7"/>
      <c r="AHW23" s="7"/>
      <c r="AHX23" s="7"/>
      <c r="AHY23" s="7"/>
      <c r="AHZ23" s="7"/>
      <c r="AIA23" s="7"/>
      <c r="AIB23" s="7"/>
      <c r="AIC23" s="7"/>
      <c r="AID23" s="7"/>
      <c r="AIE23" s="7"/>
      <c r="AIF23" s="7"/>
      <c r="AIG23" s="7"/>
      <c r="AIH23" s="7"/>
      <c r="AII23" s="7"/>
      <c r="AIJ23" s="7"/>
      <c r="AIK23" s="7"/>
      <c r="AIL23" s="7"/>
      <c r="AIM23" s="7"/>
      <c r="AIN23" s="7"/>
      <c r="AIO23" s="7"/>
      <c r="AIP23" s="7"/>
      <c r="AIQ23" s="7"/>
      <c r="AIR23" s="7"/>
      <c r="AIS23" s="7"/>
      <c r="AIT23" s="7"/>
      <c r="AIU23" s="7"/>
      <c r="AIV23" s="7"/>
      <c r="AIW23" s="7"/>
      <c r="AIX23" s="7"/>
      <c r="AIY23" s="7"/>
      <c r="AIZ23" s="7"/>
      <c r="AJA23" s="7"/>
      <c r="AJB23" s="7"/>
      <c r="AJC23" s="7"/>
      <c r="AJD23" s="7"/>
      <c r="AJE23" s="7"/>
      <c r="AJF23" s="7"/>
      <c r="AJG23" s="7"/>
      <c r="AJH23" s="7"/>
      <c r="AJI23" s="7"/>
      <c r="AJJ23" s="7"/>
      <c r="AJK23" s="7"/>
      <c r="AJL23" s="7"/>
      <c r="AJM23" s="7"/>
      <c r="AJN23" s="7"/>
      <c r="AJO23" s="7"/>
      <c r="AJP23" s="7"/>
      <c r="AJQ23" s="7"/>
      <c r="AJR23" s="7"/>
      <c r="AJS23" s="7"/>
      <c r="AJT23" s="7"/>
      <c r="AJU23" s="7"/>
      <c r="AJV23" s="7"/>
      <c r="AJW23" s="7"/>
      <c r="AJX23" s="7"/>
      <c r="AJY23" s="7"/>
      <c r="AJZ23" s="7"/>
      <c r="AKA23" s="7"/>
      <c r="AKB23" s="7"/>
      <c r="AKC23" s="7"/>
      <c r="AKD23" s="7"/>
      <c r="AKE23" s="7"/>
      <c r="AKF23" s="7"/>
      <c r="AKG23" s="7"/>
      <c r="AKH23" s="7"/>
      <c r="AKI23" s="7"/>
      <c r="AKJ23" s="7"/>
      <c r="AKK23" s="7"/>
      <c r="AKL23" s="7"/>
      <c r="AKM23" s="7"/>
      <c r="AKN23" s="7"/>
      <c r="AKO23" s="7"/>
      <c r="AKP23" s="7"/>
      <c r="AKQ23" s="7"/>
      <c r="AKR23" s="7"/>
      <c r="AKS23" s="7"/>
      <c r="AKT23" s="7"/>
      <c r="AKU23" s="7"/>
      <c r="AKV23" s="7"/>
      <c r="AKW23" s="7"/>
      <c r="AKX23" s="7"/>
      <c r="AKY23" s="7"/>
      <c r="AKZ23" s="7"/>
      <c r="ALA23" s="7"/>
      <c r="ALB23" s="7"/>
      <c r="ALC23" s="7"/>
      <c r="ALD23" s="7"/>
      <c r="ALE23" s="7"/>
      <c r="ALF23" s="7"/>
      <c r="ALG23" s="7"/>
      <c r="ALH23" s="7"/>
      <c r="ALI23" s="7"/>
      <c r="ALJ23" s="7"/>
      <c r="ALK23" s="7"/>
      <c r="ALL23" s="7"/>
      <c r="ALM23" s="7"/>
      <c r="ALN23" s="7"/>
      <c r="ALO23" s="7"/>
      <c r="ALP23" s="7"/>
      <c r="ALQ23" s="7"/>
      <c r="ALR23" s="7"/>
      <c r="ALS23" s="7"/>
      <c r="ALT23" s="7"/>
      <c r="ALU23" s="7"/>
      <c r="ALV23" s="7"/>
      <c r="ALW23" s="7"/>
      <c r="ALX23" s="7"/>
      <c r="ALY23" s="7"/>
      <c r="ALZ23" s="7"/>
      <c r="AMA23" s="7"/>
      <c r="AMB23" s="7"/>
      <c r="AMC23" s="7"/>
      <c r="AMD23" s="7"/>
      <c r="AME23" s="7"/>
      <c r="AMF23" s="7"/>
      <c r="AMG23" s="7"/>
      <c r="AMH23" s="7"/>
      <c r="AMI23" s="7"/>
      <c r="AMJ23" s="7"/>
      <c r="AMK23" s="7"/>
      <c r="AML23" s="7"/>
      <c r="AMM23" s="7"/>
    </row>
    <row r="24" spans="1:1027" ht="20.100000000000001" customHeight="1">
      <c r="A24" s="31"/>
      <c r="B24" s="640" t="s">
        <v>35</v>
      </c>
      <c r="C24" s="641"/>
      <c r="D24" s="641"/>
      <c r="E24" s="665" t="s">
        <v>306</v>
      </c>
      <c r="F24" s="665"/>
      <c r="G24" s="666" t="s">
        <v>36</v>
      </c>
      <c r="H24" s="666"/>
      <c r="I24" s="640" t="s">
        <v>122</v>
      </c>
      <c r="J24" s="641"/>
      <c r="K24" s="663"/>
      <c r="L24" s="663"/>
      <c r="M24" s="663"/>
      <c r="N24" s="663"/>
      <c r="O24" s="667"/>
      <c r="P24" s="21"/>
      <c r="Q24" s="21"/>
      <c r="R24" s="331" t="s">
        <v>10</v>
      </c>
      <c r="S24" s="252" t="s">
        <v>111</v>
      </c>
      <c r="T24" s="253" t="s">
        <v>255</v>
      </c>
      <c r="U24" s="254" t="s">
        <v>8</v>
      </c>
      <c r="V24" s="280" t="s">
        <v>66</v>
      </c>
      <c r="W24" s="250" t="s">
        <v>32</v>
      </c>
      <c r="X24" s="245"/>
      <c r="Y24" s="245"/>
      <c r="Z24" s="280" t="s">
        <v>102</v>
      </c>
      <c r="AA24" s="250">
        <v>99</v>
      </c>
      <c r="AB24" s="250">
        <v>99</v>
      </c>
      <c r="AC24" s="250">
        <v>99</v>
      </c>
      <c r="AD24" s="250" t="s">
        <v>50</v>
      </c>
      <c r="AE24" s="251" t="str">
        <f>AD24</f>
        <v>No</v>
      </c>
      <c r="AF24" s="245" t="s">
        <v>22</v>
      </c>
      <c r="AG24" s="250" t="s">
        <v>67</v>
      </c>
      <c r="AH24" s="251" t="s">
        <v>495</v>
      </c>
      <c r="AI24" s="343" t="s">
        <v>368</v>
      </c>
      <c r="AJ24" s="237"/>
      <c r="AK24" s="282" t="s">
        <v>37</v>
      </c>
      <c r="AL24" s="51"/>
      <c r="AM24" s="51"/>
      <c r="AN24" s="51"/>
      <c r="AO24" s="51"/>
      <c r="AP24" s="51"/>
      <c r="AQ24" s="51"/>
      <c r="AR24" s="51"/>
      <c r="AS24" s="51"/>
      <c r="AT24" s="51"/>
      <c r="AU24" s="51"/>
      <c r="AV24" s="51"/>
      <c r="AW24" s="51"/>
      <c r="AX24" s="51"/>
      <c r="AY24" s="51"/>
      <c r="AZ24" s="51"/>
      <c r="BA24" s="51"/>
      <c r="BB24" s="51"/>
      <c r="BC24" s="51"/>
      <c r="BD24" s="51"/>
      <c r="BE24" s="51"/>
      <c r="BF24" s="52"/>
      <c r="BG24" s="52"/>
      <c r="BH24" s="52"/>
      <c r="BI24" s="52"/>
      <c r="BJ24" s="52"/>
      <c r="BK24" s="52"/>
      <c r="BL24" s="52"/>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c r="QD24" s="7"/>
      <c r="QE24" s="7"/>
      <c r="QF24" s="7"/>
      <c r="QG24" s="7"/>
      <c r="QH24" s="7"/>
      <c r="QI24" s="7"/>
      <c r="QJ24" s="7"/>
      <c r="QK24" s="7"/>
      <c r="QL24" s="7"/>
      <c r="QM24" s="7"/>
      <c r="QN24" s="7"/>
      <c r="QO24" s="7"/>
      <c r="QP24" s="7"/>
      <c r="QQ24" s="7"/>
      <c r="QR24" s="7"/>
      <c r="QS24" s="7"/>
      <c r="QT24" s="7"/>
      <c r="QU24" s="7"/>
      <c r="QV24" s="7"/>
      <c r="QW24" s="7"/>
      <c r="QX24" s="7"/>
      <c r="QY24" s="7"/>
      <c r="QZ24" s="7"/>
      <c r="RA24" s="7"/>
      <c r="RB24" s="7"/>
      <c r="RC24" s="7"/>
      <c r="RD24" s="7"/>
      <c r="RE24" s="7"/>
      <c r="RF24" s="7"/>
      <c r="RG24" s="7"/>
      <c r="RH24" s="7"/>
      <c r="RI24" s="7"/>
      <c r="RJ24" s="7"/>
      <c r="RK24" s="7"/>
      <c r="RL24" s="7"/>
      <c r="RM24" s="7"/>
      <c r="RN24" s="7"/>
      <c r="RO24" s="7"/>
      <c r="RP24" s="7"/>
      <c r="RQ24" s="7"/>
      <c r="RR24" s="7"/>
      <c r="RS24" s="7"/>
      <c r="RT24" s="7"/>
      <c r="RU24" s="7"/>
      <c r="RV24" s="7"/>
      <c r="RW24" s="7"/>
      <c r="RX24" s="7"/>
      <c r="RY24" s="7"/>
      <c r="RZ24" s="7"/>
      <c r="SA24" s="7"/>
      <c r="SB24" s="7"/>
      <c r="SC24" s="7"/>
      <c r="SD24" s="7"/>
      <c r="SE24" s="7"/>
      <c r="SF24" s="7"/>
      <c r="SG24" s="7"/>
      <c r="SH24" s="7"/>
      <c r="SI24" s="7"/>
      <c r="SJ24" s="7"/>
      <c r="SK24" s="7"/>
      <c r="SL24" s="7"/>
      <c r="SM24" s="7"/>
      <c r="SN24" s="7"/>
      <c r="SO24" s="7"/>
      <c r="SP24" s="7"/>
      <c r="SQ24" s="7"/>
      <c r="SR24" s="7"/>
      <c r="SS24" s="7"/>
      <c r="ST24" s="7"/>
      <c r="SU24" s="7"/>
      <c r="SV24" s="7"/>
      <c r="SW24" s="7"/>
      <c r="SX24" s="7"/>
      <c r="SY24" s="7"/>
      <c r="SZ24" s="7"/>
      <c r="TA24" s="7"/>
      <c r="TB24" s="7"/>
      <c r="TC24" s="7"/>
      <c r="TD24" s="7"/>
      <c r="TE24" s="7"/>
      <c r="TF24" s="7"/>
      <c r="TG24" s="7"/>
      <c r="TH24" s="7"/>
      <c r="TI24" s="7"/>
      <c r="TJ24" s="7"/>
      <c r="TK24" s="7"/>
      <c r="TL24" s="7"/>
      <c r="TM24" s="7"/>
      <c r="TN24" s="7"/>
      <c r="TO24" s="7"/>
      <c r="TP24" s="7"/>
      <c r="TQ24" s="7"/>
      <c r="TR24" s="7"/>
      <c r="TS24" s="7"/>
      <c r="TT24" s="7"/>
      <c r="TU24" s="7"/>
      <c r="TV24" s="7"/>
      <c r="TW24" s="7"/>
      <c r="TX24" s="7"/>
      <c r="TY24" s="7"/>
      <c r="TZ24" s="7"/>
      <c r="UA24" s="7"/>
      <c r="UB24" s="7"/>
      <c r="UC24" s="7"/>
      <c r="UD24" s="7"/>
      <c r="UE24" s="7"/>
      <c r="UF24" s="7"/>
      <c r="UG24" s="7"/>
      <c r="UH24" s="7"/>
      <c r="UI24" s="7"/>
      <c r="UJ24" s="7"/>
      <c r="UK24" s="7"/>
      <c r="UL24" s="7"/>
      <c r="UM24" s="7"/>
      <c r="UN24" s="7"/>
      <c r="UO24" s="7"/>
      <c r="UP24" s="7"/>
      <c r="UQ24" s="7"/>
      <c r="UR24" s="7"/>
      <c r="US24" s="7"/>
      <c r="UT24" s="7"/>
      <c r="UU24" s="7"/>
      <c r="UV24" s="7"/>
      <c r="UW24" s="7"/>
      <c r="UX24" s="7"/>
      <c r="UY24" s="7"/>
      <c r="UZ24" s="7"/>
      <c r="VA24" s="7"/>
      <c r="VB24" s="7"/>
      <c r="VC24" s="7"/>
      <c r="VD24" s="7"/>
      <c r="VE24" s="7"/>
      <c r="VF24" s="7"/>
      <c r="VG24" s="7"/>
      <c r="VH24" s="7"/>
      <c r="VI24" s="7"/>
      <c r="VJ24" s="7"/>
      <c r="VK24" s="7"/>
      <c r="VL24" s="7"/>
      <c r="VM24" s="7"/>
      <c r="VN24" s="7"/>
      <c r="VO24" s="7"/>
      <c r="VP24" s="7"/>
      <c r="VQ24" s="7"/>
      <c r="VR24" s="7"/>
      <c r="VS24" s="7"/>
      <c r="VT24" s="7"/>
      <c r="VU24" s="7"/>
      <c r="VV24" s="7"/>
      <c r="VW24" s="7"/>
      <c r="VX24" s="7"/>
      <c r="VY24" s="7"/>
      <c r="VZ24" s="7"/>
      <c r="WA24" s="7"/>
      <c r="WB24" s="7"/>
      <c r="WC24" s="7"/>
      <c r="WD24" s="7"/>
      <c r="WE24" s="7"/>
      <c r="WF24" s="7"/>
      <c r="WG24" s="7"/>
      <c r="WH24" s="7"/>
      <c r="WI24" s="7"/>
      <c r="WJ24" s="7"/>
      <c r="WK24" s="7"/>
      <c r="WL24" s="7"/>
      <c r="WM24" s="7"/>
      <c r="WN24" s="7"/>
      <c r="WO24" s="7"/>
      <c r="WP24" s="7"/>
      <c r="WQ24" s="7"/>
      <c r="WR24" s="7"/>
      <c r="WS24" s="7"/>
      <c r="WT24" s="7"/>
      <c r="WU24" s="7"/>
      <c r="WV24" s="7"/>
      <c r="WW24" s="7"/>
      <c r="WX24" s="7"/>
      <c r="WY24" s="7"/>
      <c r="WZ24" s="7"/>
      <c r="XA24" s="7"/>
      <c r="XB24" s="7"/>
      <c r="XC24" s="7"/>
      <c r="XD24" s="7"/>
      <c r="XE24" s="7"/>
      <c r="XF24" s="7"/>
      <c r="XG24" s="7"/>
      <c r="XH24" s="7"/>
      <c r="XI24" s="7"/>
      <c r="XJ24" s="7"/>
      <c r="XK24" s="7"/>
      <c r="XL24" s="7"/>
      <c r="XM24" s="7"/>
      <c r="XN24" s="7"/>
      <c r="XO24" s="7"/>
      <c r="XP24" s="7"/>
      <c r="XQ24" s="7"/>
      <c r="XR24" s="7"/>
      <c r="XS24" s="7"/>
      <c r="XT24" s="7"/>
      <c r="XU24" s="7"/>
      <c r="XV24" s="7"/>
      <c r="XW24" s="7"/>
      <c r="XX24" s="7"/>
      <c r="XY24" s="7"/>
      <c r="XZ24" s="7"/>
      <c r="YA24" s="7"/>
      <c r="YB24" s="7"/>
      <c r="YC24" s="7"/>
      <c r="YD24" s="7"/>
      <c r="YE24" s="7"/>
      <c r="YF24" s="7"/>
      <c r="YG24" s="7"/>
      <c r="YH24" s="7"/>
      <c r="YI24" s="7"/>
      <c r="YJ24" s="7"/>
      <c r="YK24" s="7"/>
      <c r="YL24" s="7"/>
      <c r="YM24" s="7"/>
      <c r="YN24" s="7"/>
      <c r="YO24" s="7"/>
      <c r="YP24" s="7"/>
      <c r="YQ24" s="7"/>
      <c r="YR24" s="7"/>
      <c r="YS24" s="7"/>
      <c r="YT24" s="7"/>
      <c r="YU24" s="7"/>
      <c r="YV24" s="7"/>
      <c r="YW24" s="7"/>
      <c r="YX24" s="7"/>
      <c r="YY24" s="7"/>
      <c r="YZ24" s="7"/>
      <c r="ZA24" s="7"/>
      <c r="ZB24" s="7"/>
      <c r="ZC24" s="7"/>
      <c r="ZD24" s="7"/>
      <c r="ZE24" s="7"/>
      <c r="ZF24" s="7"/>
      <c r="ZG24" s="7"/>
      <c r="ZH24" s="7"/>
      <c r="ZI24" s="7"/>
      <c r="ZJ24" s="7"/>
      <c r="ZK24" s="7"/>
      <c r="ZL24" s="7"/>
      <c r="ZM24" s="7"/>
      <c r="ZN24" s="7"/>
      <c r="ZO24" s="7"/>
      <c r="ZP24" s="7"/>
      <c r="ZQ24" s="7"/>
      <c r="ZR24" s="7"/>
      <c r="ZS24" s="7"/>
      <c r="ZT24" s="7"/>
      <c r="ZU24" s="7"/>
      <c r="ZV24" s="7"/>
      <c r="ZW24" s="7"/>
      <c r="ZX24" s="7"/>
      <c r="ZY24" s="7"/>
      <c r="ZZ24" s="7"/>
      <c r="AAA24" s="7"/>
      <c r="AAB24" s="7"/>
      <c r="AAC24" s="7"/>
      <c r="AAD24" s="7"/>
      <c r="AAE24" s="7"/>
      <c r="AAF24" s="7"/>
      <c r="AAG24" s="7"/>
      <c r="AAH24" s="7"/>
      <c r="AAI24" s="7"/>
      <c r="AAJ24" s="7"/>
      <c r="AAK24" s="7"/>
      <c r="AAL24" s="7"/>
      <c r="AAM24" s="7"/>
      <c r="AAN24" s="7"/>
      <c r="AAO24" s="7"/>
      <c r="AAP24" s="7"/>
      <c r="AAQ24" s="7"/>
      <c r="AAR24" s="7"/>
      <c r="AAS24" s="7"/>
      <c r="AAT24" s="7"/>
      <c r="AAU24" s="7"/>
      <c r="AAV24" s="7"/>
      <c r="AAW24" s="7"/>
      <c r="AAX24" s="7"/>
      <c r="AAY24" s="7"/>
      <c r="AAZ24" s="7"/>
      <c r="ABA24" s="7"/>
      <c r="ABB24" s="7"/>
      <c r="ABC24" s="7"/>
      <c r="ABD24" s="7"/>
      <c r="ABE24" s="7"/>
      <c r="ABF24" s="7"/>
      <c r="ABG24" s="7"/>
      <c r="ABH24" s="7"/>
      <c r="ABI24" s="7"/>
      <c r="ABJ24" s="7"/>
      <c r="ABK24" s="7"/>
      <c r="ABL24" s="7"/>
      <c r="ABM24" s="7"/>
      <c r="ABN24" s="7"/>
      <c r="ABO24" s="7"/>
      <c r="ABP24" s="7"/>
      <c r="ABQ24" s="7"/>
      <c r="ABR24" s="7"/>
      <c r="ABS24" s="7"/>
      <c r="ABT24" s="7"/>
      <c r="ABU24" s="7"/>
      <c r="ABV24" s="7"/>
      <c r="ABW24" s="7"/>
      <c r="ABX24" s="7"/>
      <c r="ABY24" s="7"/>
      <c r="ABZ24" s="7"/>
      <c r="ACA24" s="7"/>
      <c r="ACB24" s="7"/>
      <c r="ACC24" s="7"/>
      <c r="ACD24" s="7"/>
      <c r="ACE24" s="7"/>
      <c r="ACF24" s="7"/>
      <c r="ACG24" s="7"/>
      <c r="ACH24" s="7"/>
      <c r="ACI24" s="7"/>
      <c r="ACJ24" s="7"/>
      <c r="ACK24" s="7"/>
      <c r="ACL24" s="7"/>
      <c r="ACM24" s="7"/>
      <c r="ACN24" s="7"/>
      <c r="ACO24" s="7"/>
      <c r="ACP24" s="7"/>
      <c r="ACQ24" s="7"/>
      <c r="ACR24" s="7"/>
      <c r="ACS24" s="7"/>
      <c r="ACT24" s="7"/>
      <c r="ACU24" s="7"/>
      <c r="ACV24" s="7"/>
      <c r="ACW24" s="7"/>
      <c r="ACX24" s="7"/>
      <c r="ACY24" s="7"/>
      <c r="ACZ24" s="7"/>
      <c r="ADA24" s="7"/>
      <c r="ADB24" s="7"/>
      <c r="ADC24" s="7"/>
      <c r="ADD24" s="7"/>
      <c r="ADE24" s="7"/>
      <c r="ADF24" s="7"/>
      <c r="ADG24" s="7"/>
      <c r="ADH24" s="7"/>
      <c r="ADI24" s="7"/>
      <c r="ADJ24" s="7"/>
      <c r="ADK24" s="7"/>
      <c r="ADL24" s="7"/>
      <c r="ADM24" s="7"/>
      <c r="ADN24" s="7"/>
      <c r="ADO24" s="7"/>
      <c r="ADP24" s="7"/>
      <c r="ADQ24" s="7"/>
      <c r="ADR24" s="7"/>
      <c r="ADS24" s="7"/>
      <c r="ADT24" s="7"/>
      <c r="ADU24" s="7"/>
      <c r="ADV24" s="7"/>
      <c r="ADW24" s="7"/>
      <c r="ADX24" s="7"/>
      <c r="ADY24" s="7"/>
      <c r="ADZ24" s="7"/>
      <c r="AEA24" s="7"/>
      <c r="AEB24" s="7"/>
      <c r="AEC24" s="7"/>
      <c r="AED24" s="7"/>
      <c r="AEE24" s="7"/>
      <c r="AEF24" s="7"/>
      <c r="AEG24" s="7"/>
      <c r="AEH24" s="7"/>
      <c r="AEI24" s="7"/>
      <c r="AEJ24" s="7"/>
      <c r="AEK24" s="7"/>
      <c r="AEL24" s="7"/>
      <c r="AEM24" s="7"/>
      <c r="AEN24" s="7"/>
      <c r="AEO24" s="7"/>
      <c r="AEP24" s="7"/>
      <c r="AEQ24" s="7"/>
      <c r="AER24" s="7"/>
      <c r="AES24" s="7"/>
      <c r="AET24" s="7"/>
      <c r="AEU24" s="7"/>
      <c r="AEV24" s="7"/>
      <c r="AEW24" s="7"/>
      <c r="AEX24" s="7"/>
      <c r="AEY24" s="7"/>
      <c r="AEZ24" s="7"/>
      <c r="AFA24" s="7"/>
      <c r="AFB24" s="7"/>
      <c r="AFC24" s="7"/>
      <c r="AFD24" s="7"/>
      <c r="AFE24" s="7"/>
      <c r="AFF24" s="7"/>
      <c r="AFG24" s="7"/>
      <c r="AFH24" s="7"/>
      <c r="AFI24" s="7"/>
      <c r="AFJ24" s="7"/>
      <c r="AFK24" s="7"/>
      <c r="AFL24" s="7"/>
      <c r="AFM24" s="7"/>
      <c r="AFN24" s="7"/>
      <c r="AFO24" s="7"/>
      <c r="AFP24" s="7"/>
      <c r="AFQ24" s="7"/>
      <c r="AFR24" s="7"/>
      <c r="AFS24" s="7"/>
      <c r="AFT24" s="7"/>
      <c r="AFU24" s="7"/>
      <c r="AFV24" s="7"/>
      <c r="AFW24" s="7"/>
      <c r="AFX24" s="7"/>
      <c r="AFY24" s="7"/>
      <c r="AFZ24" s="7"/>
      <c r="AGA24" s="7"/>
      <c r="AGB24" s="7"/>
      <c r="AGC24" s="7"/>
      <c r="AGD24" s="7"/>
      <c r="AGE24" s="7"/>
      <c r="AGF24" s="7"/>
      <c r="AGG24" s="7"/>
      <c r="AGH24" s="7"/>
      <c r="AGI24" s="7"/>
      <c r="AGJ24" s="7"/>
      <c r="AGK24" s="7"/>
      <c r="AGL24" s="7"/>
      <c r="AGM24" s="7"/>
      <c r="AGN24" s="7"/>
      <c r="AGO24" s="7"/>
      <c r="AGP24" s="7"/>
      <c r="AGQ24" s="7"/>
      <c r="AGR24" s="7"/>
      <c r="AGS24" s="7"/>
      <c r="AGT24" s="7"/>
      <c r="AGU24" s="7"/>
      <c r="AGV24" s="7"/>
      <c r="AGW24" s="7"/>
      <c r="AGX24" s="7"/>
      <c r="AGY24" s="7"/>
      <c r="AGZ24" s="7"/>
      <c r="AHA24" s="7"/>
      <c r="AHB24" s="7"/>
      <c r="AHC24" s="7"/>
      <c r="AHD24" s="7"/>
      <c r="AHE24" s="7"/>
      <c r="AHF24" s="7"/>
      <c r="AHG24" s="7"/>
      <c r="AHH24" s="7"/>
      <c r="AHI24" s="7"/>
      <c r="AHJ24" s="7"/>
      <c r="AHK24" s="7"/>
      <c r="AHL24" s="7"/>
      <c r="AHM24" s="7"/>
      <c r="AHN24" s="7"/>
      <c r="AHO24" s="7"/>
      <c r="AHP24" s="7"/>
      <c r="AHQ24" s="7"/>
      <c r="AHR24" s="7"/>
      <c r="AHS24" s="7"/>
      <c r="AHT24" s="7"/>
      <c r="AHU24" s="7"/>
      <c r="AHV24" s="7"/>
      <c r="AHW24" s="7"/>
      <c r="AHX24" s="7"/>
      <c r="AHY24" s="7"/>
      <c r="AHZ24" s="7"/>
      <c r="AIA24" s="7"/>
      <c r="AIB24" s="7"/>
      <c r="AIC24" s="7"/>
      <c r="AID24" s="7"/>
      <c r="AIE24" s="7"/>
      <c r="AIF24" s="7"/>
      <c r="AIG24" s="7"/>
      <c r="AIH24" s="7"/>
      <c r="AII24" s="7"/>
      <c r="AIJ24" s="7"/>
      <c r="AIK24" s="7"/>
      <c r="AIL24" s="7"/>
      <c r="AIM24" s="7"/>
      <c r="AIN24" s="7"/>
      <c r="AIO24" s="7"/>
      <c r="AIP24" s="7"/>
      <c r="AIQ24" s="7"/>
      <c r="AIR24" s="7"/>
      <c r="AIS24" s="7"/>
      <c r="AIT24" s="7"/>
      <c r="AIU24" s="7"/>
      <c r="AIV24" s="7"/>
      <c r="AIW24" s="7"/>
      <c r="AIX24" s="7"/>
      <c r="AIY24" s="7"/>
      <c r="AIZ24" s="7"/>
      <c r="AJA24" s="7"/>
      <c r="AJB24" s="7"/>
      <c r="AJC24" s="7"/>
      <c r="AJD24" s="7"/>
      <c r="AJE24" s="7"/>
      <c r="AJF24" s="7"/>
      <c r="AJG24" s="7"/>
      <c r="AJH24" s="7"/>
      <c r="AJI24" s="7"/>
      <c r="AJJ24" s="7"/>
      <c r="AJK24" s="7"/>
      <c r="AJL24" s="7"/>
      <c r="AJM24" s="7"/>
      <c r="AJN24" s="7"/>
      <c r="AJO24" s="7"/>
      <c r="AJP24" s="7"/>
      <c r="AJQ24" s="7"/>
      <c r="AJR24" s="7"/>
      <c r="AJS24" s="7"/>
      <c r="AJT24" s="7"/>
      <c r="AJU24" s="7"/>
      <c r="AJV24" s="7"/>
      <c r="AJW24" s="7"/>
      <c r="AJX24" s="7"/>
      <c r="AJY24" s="7"/>
      <c r="AJZ24" s="7"/>
      <c r="AKA24" s="7"/>
      <c r="AKB24" s="7"/>
      <c r="AKC24" s="7"/>
      <c r="AKD24" s="7"/>
      <c r="AKE24" s="7"/>
      <c r="AKF24" s="7"/>
      <c r="AKG24" s="7"/>
      <c r="AKH24" s="7"/>
      <c r="AKI24" s="7"/>
      <c r="AKJ24" s="7"/>
      <c r="AKK24" s="7"/>
      <c r="AKL24" s="7"/>
      <c r="AKM24" s="7"/>
      <c r="AKN24" s="7"/>
      <c r="AKO24" s="7"/>
      <c r="AKP24" s="7"/>
      <c r="AKQ24" s="7"/>
      <c r="AKR24" s="7"/>
      <c r="AKS24" s="7"/>
      <c r="AKT24" s="7"/>
      <c r="AKU24" s="7"/>
      <c r="AKV24" s="7"/>
      <c r="AKW24" s="7"/>
      <c r="AKX24" s="7"/>
      <c r="AKY24" s="7"/>
      <c r="AKZ24" s="7"/>
      <c r="ALA24" s="7"/>
      <c r="ALB24" s="7"/>
      <c r="ALC24" s="7"/>
      <c r="ALD24" s="7"/>
      <c r="ALE24" s="7"/>
      <c r="ALF24" s="7"/>
      <c r="ALG24" s="7"/>
      <c r="ALH24" s="7"/>
      <c r="ALI24" s="7"/>
      <c r="ALJ24" s="7"/>
      <c r="ALK24" s="7"/>
      <c r="ALL24" s="7"/>
      <c r="ALM24" s="7"/>
      <c r="ALN24" s="7"/>
      <c r="ALO24" s="7"/>
      <c r="ALP24" s="7"/>
      <c r="ALQ24" s="7"/>
      <c r="ALR24" s="7"/>
      <c r="ALS24" s="7"/>
      <c r="ALT24" s="7"/>
      <c r="ALU24" s="7"/>
      <c r="ALV24" s="7"/>
      <c r="ALW24" s="7"/>
      <c r="ALX24" s="7"/>
      <c r="ALY24" s="7"/>
      <c r="ALZ24" s="7"/>
      <c r="AMA24" s="7"/>
      <c r="AMB24" s="7"/>
      <c r="AMC24" s="7"/>
      <c r="AMD24" s="7"/>
      <c r="AME24" s="7"/>
      <c r="AMF24" s="7"/>
      <c r="AMG24" s="7"/>
      <c r="AMH24" s="7"/>
      <c r="AMI24" s="7"/>
      <c r="AMJ24" s="7"/>
      <c r="AMK24" s="7"/>
      <c r="AML24" s="7"/>
      <c r="AMM24" s="7"/>
    </row>
    <row r="25" spans="1:1027" ht="20.100000000000001" customHeight="1">
      <c r="A25" s="31"/>
      <c r="B25" s="607" t="str">
        <f>IF(OR(MID($I$2,1,3)="LFR",MID($I$2,1,3)="ASR"),"HS20","FL120")&amp;" Gov. Span Length"</f>
        <v>FL120 Gov. Span Length</v>
      </c>
      <c r="C25" s="608"/>
      <c r="D25" s="608"/>
      <c r="E25" s="670" t="s">
        <v>307</v>
      </c>
      <c r="F25" s="670"/>
      <c r="G25" s="666" t="s">
        <v>38</v>
      </c>
      <c r="H25" s="666"/>
      <c r="I25" s="668" t="s">
        <v>123</v>
      </c>
      <c r="J25" s="669"/>
      <c r="K25" s="663"/>
      <c r="L25" s="663"/>
      <c r="M25" s="663"/>
      <c r="N25" s="663"/>
      <c r="O25" s="667"/>
      <c r="P25" s="21"/>
      <c r="Q25" s="21"/>
      <c r="R25" s="331" t="s">
        <v>115</v>
      </c>
      <c r="S25" s="252" t="s">
        <v>137</v>
      </c>
      <c r="T25" s="253" t="s">
        <v>205</v>
      </c>
      <c r="U25" s="254" t="s">
        <v>297</v>
      </c>
      <c r="V25" s="281" t="s">
        <v>69</v>
      </c>
      <c r="W25" s="254" t="s">
        <v>70</v>
      </c>
      <c r="X25" s="255"/>
      <c r="Y25" s="255"/>
      <c r="Z25" s="254" t="s">
        <v>71</v>
      </c>
      <c r="AA25" s="256" t="s">
        <v>303</v>
      </c>
      <c r="AB25" s="256" t="s">
        <v>304</v>
      </c>
      <c r="AC25" s="256" t="s">
        <v>305</v>
      </c>
      <c r="AD25" s="256" t="s">
        <v>72</v>
      </c>
      <c r="AE25" s="257" t="str">
        <f>AD25</f>
        <v>Yes; see page 2 for details.</v>
      </c>
      <c r="AF25" s="258" t="s">
        <v>73</v>
      </c>
      <c r="AG25" s="254" t="s">
        <v>74</v>
      </c>
      <c r="AH25" s="495" t="s">
        <v>56</v>
      </c>
      <c r="AI25" s="332"/>
      <c r="AJ25" s="492"/>
      <c r="AK25" s="282" t="s">
        <v>40</v>
      </c>
      <c r="AL25" s="51"/>
      <c r="AM25" s="51"/>
      <c r="AN25" s="51"/>
      <c r="AO25" s="51"/>
      <c r="AP25" s="51"/>
      <c r="AQ25" s="51"/>
      <c r="AR25" s="51"/>
      <c r="AS25" s="51"/>
      <c r="AT25" s="51"/>
      <c r="AU25" s="51"/>
      <c r="AV25" s="51"/>
      <c r="AW25" s="51"/>
      <c r="AX25" s="51"/>
      <c r="AY25" s="51"/>
      <c r="AZ25" s="51"/>
      <c r="BA25" s="51"/>
      <c r="BB25" s="51"/>
      <c r="BC25" s="51"/>
      <c r="BD25" s="51"/>
      <c r="BE25" s="51"/>
      <c r="BF25" s="52"/>
      <c r="BG25" s="52"/>
      <c r="BH25" s="52"/>
      <c r="BI25" s="52"/>
      <c r="BJ25" s="52"/>
      <c r="BK25" s="52"/>
      <c r="BL25" s="52"/>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c r="QD25" s="7"/>
      <c r="QE25" s="7"/>
      <c r="QF25" s="7"/>
      <c r="QG25" s="7"/>
      <c r="QH25" s="7"/>
      <c r="QI25" s="7"/>
      <c r="QJ25" s="7"/>
      <c r="QK25" s="7"/>
      <c r="QL25" s="7"/>
      <c r="QM25" s="7"/>
      <c r="QN25" s="7"/>
      <c r="QO25" s="7"/>
      <c r="QP25" s="7"/>
      <c r="QQ25" s="7"/>
      <c r="QR25" s="7"/>
      <c r="QS25" s="7"/>
      <c r="QT25" s="7"/>
      <c r="QU25" s="7"/>
      <c r="QV25" s="7"/>
      <c r="QW25" s="7"/>
      <c r="QX25" s="7"/>
      <c r="QY25" s="7"/>
      <c r="QZ25" s="7"/>
      <c r="RA25" s="7"/>
      <c r="RB25" s="7"/>
      <c r="RC25" s="7"/>
      <c r="RD25" s="7"/>
      <c r="RE25" s="7"/>
      <c r="RF25" s="7"/>
      <c r="RG25" s="7"/>
      <c r="RH25" s="7"/>
      <c r="RI25" s="7"/>
      <c r="RJ25" s="7"/>
      <c r="RK25" s="7"/>
      <c r="RL25" s="7"/>
      <c r="RM25" s="7"/>
      <c r="RN25" s="7"/>
      <c r="RO25" s="7"/>
      <c r="RP25" s="7"/>
      <c r="RQ25" s="7"/>
      <c r="RR25" s="7"/>
      <c r="RS25" s="7"/>
      <c r="RT25" s="7"/>
      <c r="RU25" s="7"/>
      <c r="RV25" s="7"/>
      <c r="RW25" s="7"/>
      <c r="RX25" s="7"/>
      <c r="RY25" s="7"/>
      <c r="RZ25" s="7"/>
      <c r="SA25" s="7"/>
      <c r="SB25" s="7"/>
      <c r="SC25" s="7"/>
      <c r="SD25" s="7"/>
      <c r="SE25" s="7"/>
      <c r="SF25" s="7"/>
      <c r="SG25" s="7"/>
      <c r="SH25" s="7"/>
      <c r="SI25" s="7"/>
      <c r="SJ25" s="7"/>
      <c r="SK25" s="7"/>
      <c r="SL25" s="7"/>
      <c r="SM25" s="7"/>
      <c r="SN25" s="7"/>
      <c r="SO25" s="7"/>
      <c r="SP25" s="7"/>
      <c r="SQ25" s="7"/>
      <c r="SR25" s="7"/>
      <c r="SS25" s="7"/>
      <c r="ST25" s="7"/>
      <c r="SU25" s="7"/>
      <c r="SV25" s="7"/>
      <c r="SW25" s="7"/>
      <c r="SX25" s="7"/>
      <c r="SY25" s="7"/>
      <c r="SZ25" s="7"/>
      <c r="TA25" s="7"/>
      <c r="TB25" s="7"/>
      <c r="TC25" s="7"/>
      <c r="TD25" s="7"/>
      <c r="TE25" s="7"/>
      <c r="TF25" s="7"/>
      <c r="TG25" s="7"/>
      <c r="TH25" s="7"/>
      <c r="TI25" s="7"/>
      <c r="TJ25" s="7"/>
      <c r="TK25" s="7"/>
      <c r="TL25" s="7"/>
      <c r="TM25" s="7"/>
      <c r="TN25" s="7"/>
      <c r="TO25" s="7"/>
      <c r="TP25" s="7"/>
      <c r="TQ25" s="7"/>
      <c r="TR25" s="7"/>
      <c r="TS25" s="7"/>
      <c r="TT25" s="7"/>
      <c r="TU25" s="7"/>
      <c r="TV25" s="7"/>
      <c r="TW25" s="7"/>
      <c r="TX25" s="7"/>
      <c r="TY25" s="7"/>
      <c r="TZ25" s="7"/>
      <c r="UA25" s="7"/>
      <c r="UB25" s="7"/>
      <c r="UC25" s="7"/>
      <c r="UD25" s="7"/>
      <c r="UE25" s="7"/>
      <c r="UF25" s="7"/>
      <c r="UG25" s="7"/>
      <c r="UH25" s="7"/>
      <c r="UI25" s="7"/>
      <c r="UJ25" s="7"/>
      <c r="UK25" s="7"/>
      <c r="UL25" s="7"/>
      <c r="UM25" s="7"/>
      <c r="UN25" s="7"/>
      <c r="UO25" s="7"/>
      <c r="UP25" s="7"/>
      <c r="UQ25" s="7"/>
      <c r="UR25" s="7"/>
      <c r="US25" s="7"/>
      <c r="UT25" s="7"/>
      <c r="UU25" s="7"/>
      <c r="UV25" s="7"/>
      <c r="UW25" s="7"/>
      <c r="UX25" s="7"/>
      <c r="UY25" s="7"/>
      <c r="UZ25" s="7"/>
      <c r="VA25" s="7"/>
      <c r="VB25" s="7"/>
      <c r="VC25" s="7"/>
      <c r="VD25" s="7"/>
      <c r="VE25" s="7"/>
      <c r="VF25" s="7"/>
      <c r="VG25" s="7"/>
      <c r="VH25" s="7"/>
      <c r="VI25" s="7"/>
      <c r="VJ25" s="7"/>
      <c r="VK25" s="7"/>
      <c r="VL25" s="7"/>
      <c r="VM25" s="7"/>
      <c r="VN25" s="7"/>
      <c r="VO25" s="7"/>
      <c r="VP25" s="7"/>
      <c r="VQ25" s="7"/>
      <c r="VR25" s="7"/>
      <c r="VS25" s="7"/>
      <c r="VT25" s="7"/>
      <c r="VU25" s="7"/>
      <c r="VV25" s="7"/>
      <c r="VW25" s="7"/>
      <c r="VX25" s="7"/>
      <c r="VY25" s="7"/>
      <c r="VZ25" s="7"/>
      <c r="WA25" s="7"/>
      <c r="WB25" s="7"/>
      <c r="WC25" s="7"/>
      <c r="WD25" s="7"/>
      <c r="WE25" s="7"/>
      <c r="WF25" s="7"/>
      <c r="WG25" s="7"/>
      <c r="WH25" s="7"/>
      <c r="WI25" s="7"/>
      <c r="WJ25" s="7"/>
      <c r="WK25" s="7"/>
      <c r="WL25" s="7"/>
      <c r="WM25" s="7"/>
      <c r="WN25" s="7"/>
      <c r="WO25" s="7"/>
      <c r="WP25" s="7"/>
      <c r="WQ25" s="7"/>
      <c r="WR25" s="7"/>
      <c r="WS25" s="7"/>
      <c r="WT25" s="7"/>
      <c r="WU25" s="7"/>
      <c r="WV25" s="7"/>
      <c r="WW25" s="7"/>
      <c r="WX25" s="7"/>
      <c r="WY25" s="7"/>
      <c r="WZ25" s="7"/>
      <c r="XA25" s="7"/>
      <c r="XB25" s="7"/>
      <c r="XC25" s="7"/>
      <c r="XD25" s="7"/>
      <c r="XE25" s="7"/>
      <c r="XF25" s="7"/>
      <c r="XG25" s="7"/>
      <c r="XH25" s="7"/>
      <c r="XI25" s="7"/>
      <c r="XJ25" s="7"/>
      <c r="XK25" s="7"/>
      <c r="XL25" s="7"/>
      <c r="XM25" s="7"/>
      <c r="XN25" s="7"/>
      <c r="XO25" s="7"/>
      <c r="XP25" s="7"/>
      <c r="XQ25" s="7"/>
      <c r="XR25" s="7"/>
      <c r="XS25" s="7"/>
      <c r="XT25" s="7"/>
      <c r="XU25" s="7"/>
      <c r="XV25" s="7"/>
      <c r="XW25" s="7"/>
      <c r="XX25" s="7"/>
      <c r="XY25" s="7"/>
      <c r="XZ25" s="7"/>
      <c r="YA25" s="7"/>
      <c r="YB25" s="7"/>
      <c r="YC25" s="7"/>
      <c r="YD25" s="7"/>
      <c r="YE25" s="7"/>
      <c r="YF25" s="7"/>
      <c r="YG25" s="7"/>
      <c r="YH25" s="7"/>
      <c r="YI25" s="7"/>
      <c r="YJ25" s="7"/>
      <c r="YK25" s="7"/>
      <c r="YL25" s="7"/>
      <c r="YM25" s="7"/>
      <c r="YN25" s="7"/>
      <c r="YO25" s="7"/>
      <c r="YP25" s="7"/>
      <c r="YQ25" s="7"/>
      <c r="YR25" s="7"/>
      <c r="YS25" s="7"/>
      <c r="YT25" s="7"/>
      <c r="YU25" s="7"/>
      <c r="YV25" s="7"/>
      <c r="YW25" s="7"/>
      <c r="YX25" s="7"/>
      <c r="YY25" s="7"/>
      <c r="YZ25" s="7"/>
      <c r="ZA25" s="7"/>
      <c r="ZB25" s="7"/>
      <c r="ZC25" s="7"/>
      <c r="ZD25" s="7"/>
      <c r="ZE25" s="7"/>
      <c r="ZF25" s="7"/>
      <c r="ZG25" s="7"/>
      <c r="ZH25" s="7"/>
      <c r="ZI25" s="7"/>
      <c r="ZJ25" s="7"/>
      <c r="ZK25" s="7"/>
      <c r="ZL25" s="7"/>
      <c r="ZM25" s="7"/>
      <c r="ZN25" s="7"/>
      <c r="ZO25" s="7"/>
      <c r="ZP25" s="7"/>
      <c r="ZQ25" s="7"/>
      <c r="ZR25" s="7"/>
      <c r="ZS25" s="7"/>
      <c r="ZT25" s="7"/>
      <c r="ZU25" s="7"/>
      <c r="ZV25" s="7"/>
      <c r="ZW25" s="7"/>
      <c r="ZX25" s="7"/>
      <c r="ZY25" s="7"/>
      <c r="ZZ25" s="7"/>
      <c r="AAA25" s="7"/>
      <c r="AAB25" s="7"/>
      <c r="AAC25" s="7"/>
      <c r="AAD25" s="7"/>
      <c r="AAE25" s="7"/>
      <c r="AAF25" s="7"/>
      <c r="AAG25" s="7"/>
      <c r="AAH25" s="7"/>
      <c r="AAI25" s="7"/>
      <c r="AAJ25" s="7"/>
      <c r="AAK25" s="7"/>
      <c r="AAL25" s="7"/>
      <c r="AAM25" s="7"/>
      <c r="AAN25" s="7"/>
      <c r="AAO25" s="7"/>
      <c r="AAP25" s="7"/>
      <c r="AAQ25" s="7"/>
      <c r="AAR25" s="7"/>
      <c r="AAS25" s="7"/>
      <c r="AAT25" s="7"/>
      <c r="AAU25" s="7"/>
      <c r="AAV25" s="7"/>
      <c r="AAW25" s="7"/>
      <c r="AAX25" s="7"/>
      <c r="AAY25" s="7"/>
      <c r="AAZ25" s="7"/>
      <c r="ABA25" s="7"/>
      <c r="ABB25" s="7"/>
      <c r="ABC25" s="7"/>
      <c r="ABD25" s="7"/>
      <c r="ABE25" s="7"/>
      <c r="ABF25" s="7"/>
      <c r="ABG25" s="7"/>
      <c r="ABH25" s="7"/>
      <c r="ABI25" s="7"/>
      <c r="ABJ25" s="7"/>
      <c r="ABK25" s="7"/>
      <c r="ABL25" s="7"/>
      <c r="ABM25" s="7"/>
      <c r="ABN25" s="7"/>
      <c r="ABO25" s="7"/>
      <c r="ABP25" s="7"/>
      <c r="ABQ25" s="7"/>
      <c r="ABR25" s="7"/>
      <c r="ABS25" s="7"/>
      <c r="ABT25" s="7"/>
      <c r="ABU25" s="7"/>
      <c r="ABV25" s="7"/>
      <c r="ABW25" s="7"/>
      <c r="ABX25" s="7"/>
      <c r="ABY25" s="7"/>
      <c r="ABZ25" s="7"/>
      <c r="ACA25" s="7"/>
      <c r="ACB25" s="7"/>
      <c r="ACC25" s="7"/>
      <c r="ACD25" s="7"/>
      <c r="ACE25" s="7"/>
      <c r="ACF25" s="7"/>
      <c r="ACG25" s="7"/>
      <c r="ACH25" s="7"/>
      <c r="ACI25" s="7"/>
      <c r="ACJ25" s="7"/>
      <c r="ACK25" s="7"/>
      <c r="ACL25" s="7"/>
      <c r="ACM25" s="7"/>
      <c r="ACN25" s="7"/>
      <c r="ACO25" s="7"/>
      <c r="ACP25" s="7"/>
      <c r="ACQ25" s="7"/>
      <c r="ACR25" s="7"/>
      <c r="ACS25" s="7"/>
      <c r="ACT25" s="7"/>
      <c r="ACU25" s="7"/>
      <c r="ACV25" s="7"/>
      <c r="ACW25" s="7"/>
      <c r="ACX25" s="7"/>
      <c r="ACY25" s="7"/>
      <c r="ACZ25" s="7"/>
      <c r="ADA25" s="7"/>
      <c r="ADB25" s="7"/>
      <c r="ADC25" s="7"/>
      <c r="ADD25" s="7"/>
      <c r="ADE25" s="7"/>
      <c r="ADF25" s="7"/>
      <c r="ADG25" s="7"/>
      <c r="ADH25" s="7"/>
      <c r="ADI25" s="7"/>
      <c r="ADJ25" s="7"/>
      <c r="ADK25" s="7"/>
      <c r="ADL25" s="7"/>
      <c r="ADM25" s="7"/>
      <c r="ADN25" s="7"/>
      <c r="ADO25" s="7"/>
      <c r="ADP25" s="7"/>
      <c r="ADQ25" s="7"/>
      <c r="ADR25" s="7"/>
      <c r="ADS25" s="7"/>
      <c r="ADT25" s="7"/>
      <c r="ADU25" s="7"/>
      <c r="ADV25" s="7"/>
      <c r="ADW25" s="7"/>
      <c r="ADX25" s="7"/>
      <c r="ADY25" s="7"/>
      <c r="ADZ25" s="7"/>
      <c r="AEA25" s="7"/>
      <c r="AEB25" s="7"/>
      <c r="AEC25" s="7"/>
      <c r="AED25" s="7"/>
      <c r="AEE25" s="7"/>
      <c r="AEF25" s="7"/>
      <c r="AEG25" s="7"/>
      <c r="AEH25" s="7"/>
      <c r="AEI25" s="7"/>
      <c r="AEJ25" s="7"/>
      <c r="AEK25" s="7"/>
      <c r="AEL25" s="7"/>
      <c r="AEM25" s="7"/>
      <c r="AEN25" s="7"/>
      <c r="AEO25" s="7"/>
      <c r="AEP25" s="7"/>
      <c r="AEQ25" s="7"/>
      <c r="AER25" s="7"/>
      <c r="AES25" s="7"/>
      <c r="AET25" s="7"/>
      <c r="AEU25" s="7"/>
      <c r="AEV25" s="7"/>
      <c r="AEW25" s="7"/>
      <c r="AEX25" s="7"/>
      <c r="AEY25" s="7"/>
      <c r="AEZ25" s="7"/>
      <c r="AFA25" s="7"/>
      <c r="AFB25" s="7"/>
      <c r="AFC25" s="7"/>
      <c r="AFD25" s="7"/>
      <c r="AFE25" s="7"/>
      <c r="AFF25" s="7"/>
      <c r="AFG25" s="7"/>
      <c r="AFH25" s="7"/>
      <c r="AFI25" s="7"/>
      <c r="AFJ25" s="7"/>
      <c r="AFK25" s="7"/>
      <c r="AFL25" s="7"/>
      <c r="AFM25" s="7"/>
      <c r="AFN25" s="7"/>
      <c r="AFO25" s="7"/>
      <c r="AFP25" s="7"/>
      <c r="AFQ25" s="7"/>
      <c r="AFR25" s="7"/>
      <c r="AFS25" s="7"/>
      <c r="AFT25" s="7"/>
      <c r="AFU25" s="7"/>
      <c r="AFV25" s="7"/>
      <c r="AFW25" s="7"/>
      <c r="AFX25" s="7"/>
      <c r="AFY25" s="7"/>
      <c r="AFZ25" s="7"/>
      <c r="AGA25" s="7"/>
      <c r="AGB25" s="7"/>
      <c r="AGC25" s="7"/>
      <c r="AGD25" s="7"/>
      <c r="AGE25" s="7"/>
      <c r="AGF25" s="7"/>
      <c r="AGG25" s="7"/>
      <c r="AGH25" s="7"/>
      <c r="AGI25" s="7"/>
      <c r="AGJ25" s="7"/>
      <c r="AGK25" s="7"/>
      <c r="AGL25" s="7"/>
      <c r="AGM25" s="7"/>
      <c r="AGN25" s="7"/>
      <c r="AGO25" s="7"/>
      <c r="AGP25" s="7"/>
      <c r="AGQ25" s="7"/>
      <c r="AGR25" s="7"/>
      <c r="AGS25" s="7"/>
      <c r="AGT25" s="7"/>
      <c r="AGU25" s="7"/>
      <c r="AGV25" s="7"/>
      <c r="AGW25" s="7"/>
      <c r="AGX25" s="7"/>
      <c r="AGY25" s="7"/>
      <c r="AGZ25" s="7"/>
      <c r="AHA25" s="7"/>
      <c r="AHB25" s="7"/>
      <c r="AHC25" s="7"/>
      <c r="AHD25" s="7"/>
      <c r="AHE25" s="7"/>
      <c r="AHF25" s="7"/>
      <c r="AHG25" s="7"/>
      <c r="AHH25" s="7"/>
      <c r="AHI25" s="7"/>
      <c r="AHJ25" s="7"/>
      <c r="AHK25" s="7"/>
      <c r="AHL25" s="7"/>
      <c r="AHM25" s="7"/>
      <c r="AHN25" s="7"/>
      <c r="AHO25" s="7"/>
      <c r="AHP25" s="7"/>
      <c r="AHQ25" s="7"/>
      <c r="AHR25" s="7"/>
      <c r="AHS25" s="7"/>
      <c r="AHT25" s="7"/>
      <c r="AHU25" s="7"/>
      <c r="AHV25" s="7"/>
      <c r="AHW25" s="7"/>
      <c r="AHX25" s="7"/>
      <c r="AHY25" s="7"/>
      <c r="AHZ25" s="7"/>
      <c r="AIA25" s="7"/>
      <c r="AIB25" s="7"/>
      <c r="AIC25" s="7"/>
      <c r="AID25" s="7"/>
      <c r="AIE25" s="7"/>
      <c r="AIF25" s="7"/>
      <c r="AIG25" s="7"/>
      <c r="AIH25" s="7"/>
      <c r="AII25" s="7"/>
      <c r="AIJ25" s="7"/>
      <c r="AIK25" s="7"/>
      <c r="AIL25" s="7"/>
      <c r="AIM25" s="7"/>
      <c r="AIN25" s="7"/>
      <c r="AIO25" s="7"/>
      <c r="AIP25" s="7"/>
      <c r="AIQ25" s="7"/>
      <c r="AIR25" s="7"/>
      <c r="AIS25" s="7"/>
      <c r="AIT25" s="7"/>
      <c r="AIU25" s="7"/>
      <c r="AIV25" s="7"/>
      <c r="AIW25" s="7"/>
      <c r="AIX25" s="7"/>
      <c r="AIY25" s="7"/>
      <c r="AIZ25" s="7"/>
      <c r="AJA25" s="7"/>
      <c r="AJB25" s="7"/>
      <c r="AJC25" s="7"/>
      <c r="AJD25" s="7"/>
      <c r="AJE25" s="7"/>
      <c r="AJF25" s="7"/>
      <c r="AJG25" s="7"/>
      <c r="AJH25" s="7"/>
      <c r="AJI25" s="7"/>
      <c r="AJJ25" s="7"/>
      <c r="AJK25" s="7"/>
      <c r="AJL25" s="7"/>
      <c r="AJM25" s="7"/>
      <c r="AJN25" s="7"/>
      <c r="AJO25" s="7"/>
      <c r="AJP25" s="7"/>
      <c r="AJQ25" s="7"/>
      <c r="AJR25" s="7"/>
      <c r="AJS25" s="7"/>
      <c r="AJT25" s="7"/>
      <c r="AJU25" s="7"/>
      <c r="AJV25" s="7"/>
      <c r="AJW25" s="7"/>
      <c r="AJX25" s="7"/>
      <c r="AJY25" s="7"/>
      <c r="AJZ25" s="7"/>
      <c r="AKA25" s="7"/>
      <c r="AKB25" s="7"/>
      <c r="AKC25" s="7"/>
      <c r="AKD25" s="7"/>
      <c r="AKE25" s="7"/>
      <c r="AKF25" s="7"/>
      <c r="AKG25" s="7"/>
      <c r="AKH25" s="7"/>
      <c r="AKI25" s="7"/>
      <c r="AKJ25" s="7"/>
      <c r="AKK25" s="7"/>
      <c r="AKL25" s="7"/>
      <c r="AKM25" s="7"/>
      <c r="AKN25" s="7"/>
      <c r="AKO25" s="7"/>
      <c r="AKP25" s="7"/>
      <c r="AKQ25" s="7"/>
      <c r="AKR25" s="7"/>
      <c r="AKS25" s="7"/>
      <c r="AKT25" s="7"/>
      <c r="AKU25" s="7"/>
      <c r="AKV25" s="7"/>
      <c r="AKW25" s="7"/>
      <c r="AKX25" s="7"/>
      <c r="AKY25" s="7"/>
      <c r="AKZ25" s="7"/>
      <c r="ALA25" s="7"/>
      <c r="ALB25" s="7"/>
      <c r="ALC25" s="7"/>
      <c r="ALD25" s="7"/>
      <c r="ALE25" s="7"/>
      <c r="ALF25" s="7"/>
      <c r="ALG25" s="7"/>
      <c r="ALH25" s="7"/>
      <c r="ALI25" s="7"/>
      <c r="ALJ25" s="7"/>
      <c r="ALK25" s="7"/>
      <c r="ALL25" s="7"/>
      <c r="ALM25" s="7"/>
      <c r="ALN25" s="7"/>
      <c r="ALO25" s="7"/>
      <c r="ALP25" s="7"/>
      <c r="ALQ25" s="7"/>
      <c r="ALR25" s="7"/>
      <c r="ALS25" s="7"/>
      <c r="ALT25" s="7"/>
      <c r="ALU25" s="7"/>
      <c r="ALV25" s="7"/>
      <c r="ALW25" s="7"/>
      <c r="ALX25" s="7"/>
      <c r="ALY25" s="7"/>
      <c r="ALZ25" s="7"/>
      <c r="AMA25" s="7"/>
      <c r="AMB25" s="7"/>
      <c r="AMC25" s="7"/>
      <c r="AMD25" s="7"/>
      <c r="AME25" s="7"/>
      <c r="AMF25" s="7"/>
      <c r="AMG25" s="7"/>
      <c r="AMH25" s="7"/>
      <c r="AMI25" s="7"/>
      <c r="AMJ25" s="7"/>
      <c r="AMK25" s="7"/>
      <c r="AML25" s="7"/>
      <c r="AMM25" s="7"/>
    </row>
    <row r="26" spans="1:1027" ht="20.100000000000001" customHeight="1">
      <c r="A26" s="31"/>
      <c r="B26" s="607" t="s">
        <v>41</v>
      </c>
      <c r="C26" s="608"/>
      <c r="D26" s="608"/>
      <c r="E26" s="630" t="s">
        <v>302</v>
      </c>
      <c r="F26" s="630"/>
      <c r="G26" s="630"/>
      <c r="H26" s="630"/>
      <c r="I26" s="640" t="s">
        <v>34</v>
      </c>
      <c r="J26" s="641"/>
      <c r="K26" s="628"/>
      <c r="L26" s="628"/>
      <c r="M26" s="628"/>
      <c r="N26" s="628"/>
      <c r="O26" s="629"/>
      <c r="P26" s="22"/>
      <c r="Q26" s="22"/>
      <c r="R26" s="333" t="s">
        <v>252</v>
      </c>
      <c r="S26" s="252" t="s">
        <v>114</v>
      </c>
      <c r="T26" s="253" t="s">
        <v>256</v>
      </c>
      <c r="U26" s="254" t="s">
        <v>68</v>
      </c>
      <c r="V26" s="281" t="s">
        <v>75</v>
      </c>
      <c r="W26" s="254" t="s">
        <v>76</v>
      </c>
      <c r="X26" s="255"/>
      <c r="Y26" s="255"/>
      <c r="Z26" s="254" t="s">
        <v>77</v>
      </c>
      <c r="AA26" s="255"/>
      <c r="AB26" s="255"/>
      <c r="AC26" s="255"/>
      <c r="AD26" s="255"/>
      <c r="AE26" s="255"/>
      <c r="AF26" s="255"/>
      <c r="AG26" s="254" t="s">
        <v>53</v>
      </c>
      <c r="AH26" s="489" t="s">
        <v>496</v>
      </c>
      <c r="AI26" s="334"/>
      <c r="AJ26" s="492"/>
      <c r="AK26" s="282" t="s">
        <v>512</v>
      </c>
      <c r="AL26" s="51"/>
      <c r="AM26" s="51"/>
      <c r="AN26" s="51"/>
      <c r="AO26" s="51"/>
      <c r="AP26" s="51"/>
      <c r="AQ26" s="51"/>
      <c r="AR26" s="51"/>
      <c r="AS26" s="51"/>
      <c r="AT26" s="51"/>
      <c r="AU26" s="51"/>
      <c r="AV26" s="51"/>
      <c r="AW26" s="51"/>
      <c r="AX26" s="51"/>
      <c r="AY26" s="51"/>
      <c r="AZ26" s="51"/>
      <c r="BA26" s="51"/>
      <c r="BB26" s="51"/>
      <c r="BC26" s="51"/>
      <c r="BD26" s="51"/>
      <c r="BE26" s="51"/>
      <c r="BF26" s="52"/>
      <c r="BG26" s="52"/>
      <c r="BH26" s="52"/>
      <c r="BI26" s="52"/>
      <c r="BJ26" s="52"/>
      <c r="BK26" s="52"/>
      <c r="BL26" s="52"/>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c r="ZE26" s="7"/>
      <c r="ZF26" s="7"/>
      <c r="ZG26" s="7"/>
      <c r="ZH26" s="7"/>
      <c r="ZI26" s="7"/>
      <c r="ZJ26" s="7"/>
      <c r="ZK26" s="7"/>
      <c r="ZL26" s="7"/>
      <c r="ZM26" s="7"/>
      <c r="ZN26" s="7"/>
      <c r="ZO26" s="7"/>
      <c r="ZP26" s="7"/>
      <c r="ZQ26" s="7"/>
      <c r="ZR26" s="7"/>
      <c r="ZS26" s="7"/>
      <c r="ZT26" s="7"/>
      <c r="ZU26" s="7"/>
      <c r="ZV26" s="7"/>
      <c r="ZW26" s="7"/>
      <c r="ZX26" s="7"/>
      <c r="ZY26" s="7"/>
      <c r="ZZ26" s="7"/>
      <c r="AAA26" s="7"/>
      <c r="AAB26" s="7"/>
      <c r="AAC26" s="7"/>
      <c r="AAD26" s="7"/>
      <c r="AAE26" s="7"/>
      <c r="AAF26" s="7"/>
      <c r="AAG26" s="7"/>
      <c r="AAH26" s="7"/>
      <c r="AAI26" s="7"/>
      <c r="AAJ26" s="7"/>
      <c r="AAK26" s="7"/>
      <c r="AAL26" s="7"/>
      <c r="AAM26" s="7"/>
      <c r="AAN26" s="7"/>
      <c r="AAO26" s="7"/>
      <c r="AAP26" s="7"/>
      <c r="AAQ26" s="7"/>
      <c r="AAR26" s="7"/>
      <c r="AAS26" s="7"/>
      <c r="AAT26" s="7"/>
      <c r="AAU26" s="7"/>
      <c r="AAV26" s="7"/>
      <c r="AAW26" s="7"/>
      <c r="AAX26" s="7"/>
      <c r="AAY26" s="7"/>
      <c r="AAZ26" s="7"/>
      <c r="ABA26" s="7"/>
      <c r="ABB26" s="7"/>
      <c r="ABC26" s="7"/>
      <c r="ABD26" s="7"/>
      <c r="ABE26" s="7"/>
      <c r="ABF26" s="7"/>
      <c r="ABG26" s="7"/>
      <c r="ABH26" s="7"/>
      <c r="ABI26" s="7"/>
      <c r="ABJ26" s="7"/>
      <c r="ABK26" s="7"/>
      <c r="ABL26" s="7"/>
      <c r="ABM26" s="7"/>
      <c r="ABN26" s="7"/>
      <c r="ABO26" s="7"/>
      <c r="ABP26" s="7"/>
      <c r="ABQ26" s="7"/>
      <c r="ABR26" s="7"/>
      <c r="ABS26" s="7"/>
      <c r="ABT26" s="7"/>
      <c r="ABU26" s="7"/>
      <c r="ABV26" s="7"/>
      <c r="ABW26" s="7"/>
      <c r="ABX26" s="7"/>
      <c r="ABY26" s="7"/>
      <c r="ABZ26" s="7"/>
      <c r="ACA26" s="7"/>
      <c r="ACB26" s="7"/>
      <c r="ACC26" s="7"/>
      <c r="ACD26" s="7"/>
      <c r="ACE26" s="7"/>
      <c r="ACF26" s="7"/>
      <c r="ACG26" s="7"/>
      <c r="ACH26" s="7"/>
      <c r="ACI26" s="7"/>
      <c r="ACJ26" s="7"/>
      <c r="ACK26" s="7"/>
      <c r="ACL26" s="7"/>
      <c r="ACM26" s="7"/>
      <c r="ACN26" s="7"/>
      <c r="ACO26" s="7"/>
      <c r="ACP26" s="7"/>
      <c r="ACQ26" s="7"/>
      <c r="ACR26" s="7"/>
      <c r="ACS26" s="7"/>
      <c r="ACT26" s="7"/>
      <c r="ACU26" s="7"/>
      <c r="ACV26" s="7"/>
      <c r="ACW26" s="7"/>
      <c r="ACX26" s="7"/>
      <c r="ACY26" s="7"/>
      <c r="ACZ26" s="7"/>
      <c r="ADA26" s="7"/>
      <c r="ADB26" s="7"/>
      <c r="ADC26" s="7"/>
      <c r="ADD26" s="7"/>
      <c r="ADE26" s="7"/>
      <c r="ADF26" s="7"/>
      <c r="ADG26" s="7"/>
      <c r="ADH26" s="7"/>
      <c r="ADI26" s="7"/>
      <c r="ADJ26" s="7"/>
      <c r="ADK26" s="7"/>
      <c r="ADL26" s="7"/>
      <c r="ADM26" s="7"/>
      <c r="ADN26" s="7"/>
      <c r="ADO26" s="7"/>
      <c r="ADP26" s="7"/>
      <c r="ADQ26" s="7"/>
      <c r="ADR26" s="7"/>
      <c r="ADS26" s="7"/>
      <c r="ADT26" s="7"/>
      <c r="ADU26" s="7"/>
      <c r="ADV26" s="7"/>
      <c r="ADW26" s="7"/>
      <c r="ADX26" s="7"/>
      <c r="ADY26" s="7"/>
      <c r="ADZ26" s="7"/>
      <c r="AEA26" s="7"/>
      <c r="AEB26" s="7"/>
      <c r="AEC26" s="7"/>
      <c r="AED26" s="7"/>
      <c r="AEE26" s="7"/>
      <c r="AEF26" s="7"/>
      <c r="AEG26" s="7"/>
      <c r="AEH26" s="7"/>
      <c r="AEI26" s="7"/>
      <c r="AEJ26" s="7"/>
      <c r="AEK26" s="7"/>
      <c r="AEL26" s="7"/>
      <c r="AEM26" s="7"/>
      <c r="AEN26" s="7"/>
      <c r="AEO26" s="7"/>
      <c r="AEP26" s="7"/>
      <c r="AEQ26" s="7"/>
      <c r="AER26" s="7"/>
      <c r="AES26" s="7"/>
      <c r="AET26" s="7"/>
      <c r="AEU26" s="7"/>
      <c r="AEV26" s="7"/>
      <c r="AEW26" s="7"/>
      <c r="AEX26" s="7"/>
      <c r="AEY26" s="7"/>
      <c r="AEZ26" s="7"/>
      <c r="AFA26" s="7"/>
      <c r="AFB26" s="7"/>
      <c r="AFC26" s="7"/>
      <c r="AFD26" s="7"/>
      <c r="AFE26" s="7"/>
      <c r="AFF26" s="7"/>
      <c r="AFG26" s="7"/>
      <c r="AFH26" s="7"/>
      <c r="AFI26" s="7"/>
      <c r="AFJ26" s="7"/>
      <c r="AFK26" s="7"/>
      <c r="AFL26" s="7"/>
      <c r="AFM26" s="7"/>
      <c r="AFN26" s="7"/>
      <c r="AFO26" s="7"/>
      <c r="AFP26" s="7"/>
      <c r="AFQ26" s="7"/>
      <c r="AFR26" s="7"/>
      <c r="AFS26" s="7"/>
      <c r="AFT26" s="7"/>
      <c r="AFU26" s="7"/>
      <c r="AFV26" s="7"/>
      <c r="AFW26" s="7"/>
      <c r="AFX26" s="7"/>
      <c r="AFY26" s="7"/>
      <c r="AFZ26" s="7"/>
      <c r="AGA26" s="7"/>
      <c r="AGB26" s="7"/>
      <c r="AGC26" s="7"/>
      <c r="AGD26" s="7"/>
      <c r="AGE26" s="7"/>
      <c r="AGF26" s="7"/>
      <c r="AGG26" s="7"/>
      <c r="AGH26" s="7"/>
      <c r="AGI26" s="7"/>
      <c r="AGJ26" s="7"/>
      <c r="AGK26" s="7"/>
      <c r="AGL26" s="7"/>
      <c r="AGM26" s="7"/>
      <c r="AGN26" s="7"/>
      <c r="AGO26" s="7"/>
      <c r="AGP26" s="7"/>
      <c r="AGQ26" s="7"/>
      <c r="AGR26" s="7"/>
      <c r="AGS26" s="7"/>
      <c r="AGT26" s="7"/>
      <c r="AGU26" s="7"/>
      <c r="AGV26" s="7"/>
      <c r="AGW26" s="7"/>
      <c r="AGX26" s="7"/>
      <c r="AGY26" s="7"/>
      <c r="AGZ26" s="7"/>
      <c r="AHA26" s="7"/>
      <c r="AHB26" s="7"/>
      <c r="AHC26" s="7"/>
      <c r="AHD26" s="7"/>
      <c r="AHE26" s="7"/>
      <c r="AHF26" s="7"/>
      <c r="AHG26" s="7"/>
      <c r="AHH26" s="7"/>
      <c r="AHI26" s="7"/>
      <c r="AHJ26" s="7"/>
      <c r="AHK26" s="7"/>
      <c r="AHL26" s="7"/>
      <c r="AHM26" s="7"/>
      <c r="AHN26" s="7"/>
      <c r="AHO26" s="7"/>
      <c r="AHP26" s="7"/>
      <c r="AHQ26" s="7"/>
      <c r="AHR26" s="7"/>
      <c r="AHS26" s="7"/>
      <c r="AHT26" s="7"/>
      <c r="AHU26" s="7"/>
      <c r="AHV26" s="7"/>
      <c r="AHW26" s="7"/>
      <c r="AHX26" s="7"/>
      <c r="AHY26" s="7"/>
      <c r="AHZ26" s="7"/>
      <c r="AIA26" s="7"/>
      <c r="AIB26" s="7"/>
      <c r="AIC26" s="7"/>
      <c r="AID26" s="7"/>
      <c r="AIE26" s="7"/>
      <c r="AIF26" s="7"/>
      <c r="AIG26" s="7"/>
      <c r="AIH26" s="7"/>
      <c r="AII26" s="7"/>
      <c r="AIJ26" s="7"/>
      <c r="AIK26" s="7"/>
      <c r="AIL26" s="7"/>
      <c r="AIM26" s="7"/>
      <c r="AIN26" s="7"/>
      <c r="AIO26" s="7"/>
      <c r="AIP26" s="7"/>
      <c r="AIQ26" s="7"/>
      <c r="AIR26" s="7"/>
      <c r="AIS26" s="7"/>
      <c r="AIT26" s="7"/>
      <c r="AIU26" s="7"/>
      <c r="AIV26" s="7"/>
      <c r="AIW26" s="7"/>
      <c r="AIX26" s="7"/>
      <c r="AIY26" s="7"/>
      <c r="AIZ26" s="7"/>
      <c r="AJA26" s="7"/>
      <c r="AJB26" s="7"/>
      <c r="AJC26" s="7"/>
      <c r="AJD26" s="7"/>
      <c r="AJE26" s="7"/>
      <c r="AJF26" s="7"/>
      <c r="AJG26" s="7"/>
      <c r="AJH26" s="7"/>
      <c r="AJI26" s="7"/>
      <c r="AJJ26" s="7"/>
      <c r="AJK26" s="7"/>
      <c r="AJL26" s="7"/>
      <c r="AJM26" s="7"/>
      <c r="AJN26" s="7"/>
      <c r="AJO26" s="7"/>
      <c r="AJP26" s="7"/>
      <c r="AJQ26" s="7"/>
      <c r="AJR26" s="7"/>
      <c r="AJS26" s="7"/>
      <c r="AJT26" s="7"/>
      <c r="AJU26" s="7"/>
      <c r="AJV26" s="7"/>
      <c r="AJW26" s="7"/>
      <c r="AJX26" s="7"/>
      <c r="AJY26" s="7"/>
      <c r="AJZ26" s="7"/>
      <c r="AKA26" s="7"/>
      <c r="AKB26" s="7"/>
      <c r="AKC26" s="7"/>
      <c r="AKD26" s="7"/>
      <c r="AKE26" s="7"/>
      <c r="AKF26" s="7"/>
      <c r="AKG26" s="7"/>
      <c r="AKH26" s="7"/>
      <c r="AKI26" s="7"/>
      <c r="AKJ26" s="7"/>
      <c r="AKK26" s="7"/>
      <c r="AKL26" s="7"/>
      <c r="AKM26" s="7"/>
      <c r="AKN26" s="7"/>
      <c r="AKO26" s="7"/>
      <c r="AKP26" s="7"/>
      <c r="AKQ26" s="7"/>
      <c r="AKR26" s="7"/>
      <c r="AKS26" s="7"/>
      <c r="AKT26" s="7"/>
      <c r="AKU26" s="7"/>
      <c r="AKV26" s="7"/>
      <c r="AKW26" s="7"/>
      <c r="AKX26" s="7"/>
      <c r="AKY26" s="7"/>
      <c r="AKZ26" s="7"/>
      <c r="ALA26" s="7"/>
      <c r="ALB26" s="7"/>
      <c r="ALC26" s="7"/>
      <c r="ALD26" s="7"/>
      <c r="ALE26" s="7"/>
      <c r="ALF26" s="7"/>
      <c r="ALG26" s="7"/>
      <c r="ALH26" s="7"/>
      <c r="ALI26" s="7"/>
      <c r="ALJ26" s="7"/>
      <c r="ALK26" s="7"/>
      <c r="ALL26" s="7"/>
      <c r="ALM26" s="7"/>
      <c r="ALN26" s="7"/>
      <c r="ALO26" s="7"/>
      <c r="ALP26" s="7"/>
      <c r="ALQ26" s="7"/>
      <c r="ALR26" s="7"/>
      <c r="ALS26" s="7"/>
      <c r="ALT26" s="7"/>
      <c r="ALU26" s="7"/>
      <c r="ALV26" s="7"/>
      <c r="ALW26" s="7"/>
      <c r="ALX26" s="7"/>
      <c r="ALY26" s="7"/>
      <c r="ALZ26" s="7"/>
      <c r="AMA26" s="7"/>
      <c r="AMB26" s="7"/>
      <c r="AMC26" s="7"/>
      <c r="AMD26" s="7"/>
      <c r="AME26" s="7"/>
      <c r="AMF26" s="7"/>
      <c r="AMG26" s="7"/>
      <c r="AMH26" s="7"/>
      <c r="AMI26" s="7"/>
      <c r="AMJ26" s="7"/>
      <c r="AMK26" s="7"/>
      <c r="AML26" s="7"/>
      <c r="AMM26" s="7"/>
    </row>
    <row r="27" spans="1:1027" ht="20.100000000000001" customHeight="1">
      <c r="A27" s="31"/>
      <c r="B27" s="607" t="s">
        <v>477</v>
      </c>
      <c r="C27" s="608"/>
      <c r="D27" s="608"/>
      <c r="E27" s="633" t="s">
        <v>303</v>
      </c>
      <c r="F27" s="633"/>
      <c r="G27" s="634" t="s">
        <v>43</v>
      </c>
      <c r="H27" s="634"/>
      <c r="I27" s="607" t="s">
        <v>105</v>
      </c>
      <c r="J27" s="608"/>
      <c r="K27" s="628"/>
      <c r="L27" s="628"/>
      <c r="M27" s="628"/>
      <c r="N27" s="628"/>
      <c r="O27" s="629"/>
      <c r="P27" s="22"/>
      <c r="Q27" s="22"/>
      <c r="R27" s="335"/>
      <c r="S27" s="259" t="s">
        <v>116</v>
      </c>
      <c r="T27" s="253" t="s">
        <v>107</v>
      </c>
      <c r="U27" s="254" t="s">
        <v>291</v>
      </c>
      <c r="V27" s="281" t="s">
        <v>10</v>
      </c>
      <c r="W27" s="254" t="s">
        <v>78</v>
      </c>
      <c r="X27" s="255"/>
      <c r="Y27" s="255"/>
      <c r="Z27" s="254" t="s">
        <v>79</v>
      </c>
      <c r="AA27" s="255"/>
      <c r="AB27" s="255"/>
      <c r="AC27" s="255"/>
      <c r="AD27" s="255"/>
      <c r="AE27" s="255"/>
      <c r="AF27" s="255"/>
      <c r="AG27" s="254" t="s">
        <v>84</v>
      </c>
      <c r="AH27" s="489"/>
      <c r="AI27" s="337"/>
      <c r="AJ27" s="237"/>
      <c r="AK27" s="282" t="s">
        <v>44</v>
      </c>
      <c r="AL27" s="51"/>
      <c r="AM27" s="51"/>
      <c r="AN27" s="51"/>
      <c r="AO27" s="51"/>
      <c r="AP27" s="51"/>
      <c r="AQ27" s="51"/>
      <c r="AR27" s="51"/>
      <c r="AS27" s="51"/>
      <c r="AT27" s="51"/>
      <c r="AU27" s="51"/>
      <c r="AV27" s="51"/>
      <c r="AW27" s="51"/>
      <c r="AX27" s="51"/>
      <c r="AY27" s="51"/>
      <c r="AZ27" s="51"/>
      <c r="BA27" s="51"/>
      <c r="BB27" s="51"/>
      <c r="BC27" s="51"/>
      <c r="BD27" s="51"/>
      <c r="BE27" s="51"/>
      <c r="BF27" s="52"/>
      <c r="BG27" s="52"/>
      <c r="BH27" s="52"/>
      <c r="BI27" s="52"/>
      <c r="BJ27" s="52"/>
      <c r="BK27" s="52"/>
      <c r="BL27" s="52"/>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c r="QD27" s="7"/>
      <c r="QE27" s="7"/>
      <c r="QF27" s="7"/>
      <c r="QG27" s="7"/>
      <c r="QH27" s="7"/>
      <c r="QI27" s="7"/>
      <c r="QJ27" s="7"/>
      <c r="QK27" s="7"/>
      <c r="QL27" s="7"/>
      <c r="QM27" s="7"/>
      <c r="QN27" s="7"/>
      <c r="QO27" s="7"/>
      <c r="QP27" s="7"/>
      <c r="QQ27" s="7"/>
      <c r="QR27" s="7"/>
      <c r="QS27" s="7"/>
      <c r="QT27" s="7"/>
      <c r="QU27" s="7"/>
      <c r="QV27" s="7"/>
      <c r="QW27" s="7"/>
      <c r="QX27" s="7"/>
      <c r="QY27" s="7"/>
      <c r="QZ27" s="7"/>
      <c r="RA27" s="7"/>
      <c r="RB27" s="7"/>
      <c r="RC27" s="7"/>
      <c r="RD27" s="7"/>
      <c r="RE27" s="7"/>
      <c r="RF27" s="7"/>
      <c r="RG27" s="7"/>
      <c r="RH27" s="7"/>
      <c r="RI27" s="7"/>
      <c r="RJ27" s="7"/>
      <c r="RK27" s="7"/>
      <c r="RL27" s="7"/>
      <c r="RM27" s="7"/>
      <c r="RN27" s="7"/>
      <c r="RO27" s="7"/>
      <c r="RP27" s="7"/>
      <c r="RQ27" s="7"/>
      <c r="RR27" s="7"/>
      <c r="RS27" s="7"/>
      <c r="RT27" s="7"/>
      <c r="RU27" s="7"/>
      <c r="RV27" s="7"/>
      <c r="RW27" s="7"/>
      <c r="RX27" s="7"/>
      <c r="RY27" s="7"/>
      <c r="RZ27" s="7"/>
      <c r="SA27" s="7"/>
      <c r="SB27" s="7"/>
      <c r="SC27" s="7"/>
      <c r="SD27" s="7"/>
      <c r="SE27" s="7"/>
      <c r="SF27" s="7"/>
      <c r="SG27" s="7"/>
      <c r="SH27" s="7"/>
      <c r="SI27" s="7"/>
      <c r="SJ27" s="7"/>
      <c r="SK27" s="7"/>
      <c r="SL27" s="7"/>
      <c r="SM27" s="7"/>
      <c r="SN27" s="7"/>
      <c r="SO27" s="7"/>
      <c r="SP27" s="7"/>
      <c r="SQ27" s="7"/>
      <c r="SR27" s="7"/>
      <c r="SS27" s="7"/>
      <c r="ST27" s="7"/>
      <c r="SU27" s="7"/>
      <c r="SV27" s="7"/>
      <c r="SW27" s="7"/>
      <c r="SX27" s="7"/>
      <c r="SY27" s="7"/>
      <c r="SZ27" s="7"/>
      <c r="TA27" s="7"/>
      <c r="TB27" s="7"/>
      <c r="TC27" s="7"/>
      <c r="TD27" s="7"/>
      <c r="TE27" s="7"/>
      <c r="TF27" s="7"/>
      <c r="TG27" s="7"/>
      <c r="TH27" s="7"/>
      <c r="TI27" s="7"/>
      <c r="TJ27" s="7"/>
      <c r="TK27" s="7"/>
      <c r="TL27" s="7"/>
      <c r="TM27" s="7"/>
      <c r="TN27" s="7"/>
      <c r="TO27" s="7"/>
      <c r="TP27" s="7"/>
      <c r="TQ27" s="7"/>
      <c r="TR27" s="7"/>
      <c r="TS27" s="7"/>
      <c r="TT27" s="7"/>
      <c r="TU27" s="7"/>
      <c r="TV27" s="7"/>
      <c r="TW27" s="7"/>
      <c r="TX27" s="7"/>
      <c r="TY27" s="7"/>
      <c r="TZ27" s="7"/>
      <c r="UA27" s="7"/>
      <c r="UB27" s="7"/>
      <c r="UC27" s="7"/>
      <c r="UD27" s="7"/>
      <c r="UE27" s="7"/>
      <c r="UF27" s="7"/>
      <c r="UG27" s="7"/>
      <c r="UH27" s="7"/>
      <c r="UI27" s="7"/>
      <c r="UJ27" s="7"/>
      <c r="UK27" s="7"/>
      <c r="UL27" s="7"/>
      <c r="UM27" s="7"/>
      <c r="UN27" s="7"/>
      <c r="UO27" s="7"/>
      <c r="UP27" s="7"/>
      <c r="UQ27" s="7"/>
      <c r="UR27" s="7"/>
      <c r="US27" s="7"/>
      <c r="UT27" s="7"/>
      <c r="UU27" s="7"/>
      <c r="UV27" s="7"/>
      <c r="UW27" s="7"/>
      <c r="UX27" s="7"/>
      <c r="UY27" s="7"/>
      <c r="UZ27" s="7"/>
      <c r="VA27" s="7"/>
      <c r="VB27" s="7"/>
      <c r="VC27" s="7"/>
      <c r="VD27" s="7"/>
      <c r="VE27" s="7"/>
      <c r="VF27" s="7"/>
      <c r="VG27" s="7"/>
      <c r="VH27" s="7"/>
      <c r="VI27" s="7"/>
      <c r="VJ27" s="7"/>
      <c r="VK27" s="7"/>
      <c r="VL27" s="7"/>
      <c r="VM27" s="7"/>
      <c r="VN27" s="7"/>
      <c r="VO27" s="7"/>
      <c r="VP27" s="7"/>
      <c r="VQ27" s="7"/>
      <c r="VR27" s="7"/>
      <c r="VS27" s="7"/>
      <c r="VT27" s="7"/>
      <c r="VU27" s="7"/>
      <c r="VV27" s="7"/>
      <c r="VW27" s="7"/>
      <c r="VX27" s="7"/>
      <c r="VY27" s="7"/>
      <c r="VZ27" s="7"/>
      <c r="WA27" s="7"/>
      <c r="WB27" s="7"/>
      <c r="WC27" s="7"/>
      <c r="WD27" s="7"/>
      <c r="WE27" s="7"/>
      <c r="WF27" s="7"/>
      <c r="WG27" s="7"/>
      <c r="WH27" s="7"/>
      <c r="WI27" s="7"/>
      <c r="WJ27" s="7"/>
      <c r="WK27" s="7"/>
      <c r="WL27" s="7"/>
      <c r="WM27" s="7"/>
      <c r="WN27" s="7"/>
      <c r="WO27" s="7"/>
      <c r="WP27" s="7"/>
      <c r="WQ27" s="7"/>
      <c r="WR27" s="7"/>
      <c r="WS27" s="7"/>
      <c r="WT27" s="7"/>
      <c r="WU27" s="7"/>
      <c r="WV27" s="7"/>
      <c r="WW27" s="7"/>
      <c r="WX27" s="7"/>
      <c r="WY27" s="7"/>
      <c r="WZ27" s="7"/>
      <c r="XA27" s="7"/>
      <c r="XB27" s="7"/>
      <c r="XC27" s="7"/>
      <c r="XD27" s="7"/>
      <c r="XE27" s="7"/>
      <c r="XF27" s="7"/>
      <c r="XG27" s="7"/>
      <c r="XH27" s="7"/>
      <c r="XI27" s="7"/>
      <c r="XJ27" s="7"/>
      <c r="XK27" s="7"/>
      <c r="XL27" s="7"/>
      <c r="XM27" s="7"/>
      <c r="XN27" s="7"/>
      <c r="XO27" s="7"/>
      <c r="XP27" s="7"/>
      <c r="XQ27" s="7"/>
      <c r="XR27" s="7"/>
      <c r="XS27" s="7"/>
      <c r="XT27" s="7"/>
      <c r="XU27" s="7"/>
      <c r="XV27" s="7"/>
      <c r="XW27" s="7"/>
      <c r="XX27" s="7"/>
      <c r="XY27" s="7"/>
      <c r="XZ27" s="7"/>
      <c r="YA27" s="7"/>
      <c r="YB27" s="7"/>
      <c r="YC27" s="7"/>
      <c r="YD27" s="7"/>
      <c r="YE27" s="7"/>
      <c r="YF27" s="7"/>
      <c r="YG27" s="7"/>
      <c r="YH27" s="7"/>
      <c r="YI27" s="7"/>
      <c r="YJ27" s="7"/>
      <c r="YK27" s="7"/>
      <c r="YL27" s="7"/>
      <c r="YM27" s="7"/>
      <c r="YN27" s="7"/>
      <c r="YO27" s="7"/>
      <c r="YP27" s="7"/>
      <c r="YQ27" s="7"/>
      <c r="YR27" s="7"/>
      <c r="YS27" s="7"/>
      <c r="YT27" s="7"/>
      <c r="YU27" s="7"/>
      <c r="YV27" s="7"/>
      <c r="YW27" s="7"/>
      <c r="YX27" s="7"/>
      <c r="YY27" s="7"/>
      <c r="YZ27" s="7"/>
      <c r="ZA27" s="7"/>
      <c r="ZB27" s="7"/>
      <c r="ZC27" s="7"/>
      <c r="ZD27" s="7"/>
      <c r="ZE27" s="7"/>
      <c r="ZF27" s="7"/>
      <c r="ZG27" s="7"/>
      <c r="ZH27" s="7"/>
      <c r="ZI27" s="7"/>
      <c r="ZJ27" s="7"/>
      <c r="ZK27" s="7"/>
      <c r="ZL27" s="7"/>
      <c r="ZM27" s="7"/>
      <c r="ZN27" s="7"/>
      <c r="ZO27" s="7"/>
      <c r="ZP27" s="7"/>
      <c r="ZQ27" s="7"/>
      <c r="ZR27" s="7"/>
      <c r="ZS27" s="7"/>
      <c r="ZT27" s="7"/>
      <c r="ZU27" s="7"/>
      <c r="ZV27" s="7"/>
      <c r="ZW27" s="7"/>
      <c r="ZX27" s="7"/>
      <c r="ZY27" s="7"/>
      <c r="ZZ27" s="7"/>
      <c r="AAA27" s="7"/>
      <c r="AAB27" s="7"/>
      <c r="AAC27" s="7"/>
      <c r="AAD27" s="7"/>
      <c r="AAE27" s="7"/>
      <c r="AAF27" s="7"/>
      <c r="AAG27" s="7"/>
      <c r="AAH27" s="7"/>
      <c r="AAI27" s="7"/>
      <c r="AAJ27" s="7"/>
      <c r="AAK27" s="7"/>
      <c r="AAL27" s="7"/>
      <c r="AAM27" s="7"/>
      <c r="AAN27" s="7"/>
      <c r="AAO27" s="7"/>
      <c r="AAP27" s="7"/>
      <c r="AAQ27" s="7"/>
      <c r="AAR27" s="7"/>
      <c r="AAS27" s="7"/>
      <c r="AAT27" s="7"/>
      <c r="AAU27" s="7"/>
      <c r="AAV27" s="7"/>
      <c r="AAW27" s="7"/>
      <c r="AAX27" s="7"/>
      <c r="AAY27" s="7"/>
      <c r="AAZ27" s="7"/>
      <c r="ABA27" s="7"/>
      <c r="ABB27" s="7"/>
      <c r="ABC27" s="7"/>
      <c r="ABD27" s="7"/>
      <c r="ABE27" s="7"/>
      <c r="ABF27" s="7"/>
      <c r="ABG27" s="7"/>
      <c r="ABH27" s="7"/>
      <c r="ABI27" s="7"/>
      <c r="ABJ27" s="7"/>
      <c r="ABK27" s="7"/>
      <c r="ABL27" s="7"/>
      <c r="ABM27" s="7"/>
      <c r="ABN27" s="7"/>
      <c r="ABO27" s="7"/>
      <c r="ABP27" s="7"/>
      <c r="ABQ27" s="7"/>
      <c r="ABR27" s="7"/>
      <c r="ABS27" s="7"/>
      <c r="ABT27" s="7"/>
      <c r="ABU27" s="7"/>
      <c r="ABV27" s="7"/>
      <c r="ABW27" s="7"/>
      <c r="ABX27" s="7"/>
      <c r="ABY27" s="7"/>
      <c r="ABZ27" s="7"/>
      <c r="ACA27" s="7"/>
      <c r="ACB27" s="7"/>
      <c r="ACC27" s="7"/>
      <c r="ACD27" s="7"/>
      <c r="ACE27" s="7"/>
      <c r="ACF27" s="7"/>
      <c r="ACG27" s="7"/>
      <c r="ACH27" s="7"/>
      <c r="ACI27" s="7"/>
      <c r="ACJ27" s="7"/>
      <c r="ACK27" s="7"/>
      <c r="ACL27" s="7"/>
      <c r="ACM27" s="7"/>
      <c r="ACN27" s="7"/>
      <c r="ACO27" s="7"/>
      <c r="ACP27" s="7"/>
      <c r="ACQ27" s="7"/>
      <c r="ACR27" s="7"/>
      <c r="ACS27" s="7"/>
      <c r="ACT27" s="7"/>
      <c r="ACU27" s="7"/>
      <c r="ACV27" s="7"/>
      <c r="ACW27" s="7"/>
      <c r="ACX27" s="7"/>
      <c r="ACY27" s="7"/>
      <c r="ACZ27" s="7"/>
      <c r="ADA27" s="7"/>
      <c r="ADB27" s="7"/>
      <c r="ADC27" s="7"/>
      <c r="ADD27" s="7"/>
      <c r="ADE27" s="7"/>
      <c r="ADF27" s="7"/>
      <c r="ADG27" s="7"/>
      <c r="ADH27" s="7"/>
      <c r="ADI27" s="7"/>
      <c r="ADJ27" s="7"/>
      <c r="ADK27" s="7"/>
      <c r="ADL27" s="7"/>
      <c r="ADM27" s="7"/>
      <c r="ADN27" s="7"/>
      <c r="ADO27" s="7"/>
      <c r="ADP27" s="7"/>
      <c r="ADQ27" s="7"/>
      <c r="ADR27" s="7"/>
      <c r="ADS27" s="7"/>
      <c r="ADT27" s="7"/>
      <c r="ADU27" s="7"/>
      <c r="ADV27" s="7"/>
      <c r="ADW27" s="7"/>
      <c r="ADX27" s="7"/>
      <c r="ADY27" s="7"/>
      <c r="ADZ27" s="7"/>
      <c r="AEA27" s="7"/>
      <c r="AEB27" s="7"/>
      <c r="AEC27" s="7"/>
      <c r="AED27" s="7"/>
      <c r="AEE27" s="7"/>
      <c r="AEF27" s="7"/>
      <c r="AEG27" s="7"/>
      <c r="AEH27" s="7"/>
      <c r="AEI27" s="7"/>
      <c r="AEJ27" s="7"/>
      <c r="AEK27" s="7"/>
      <c r="AEL27" s="7"/>
      <c r="AEM27" s="7"/>
      <c r="AEN27" s="7"/>
      <c r="AEO27" s="7"/>
      <c r="AEP27" s="7"/>
      <c r="AEQ27" s="7"/>
      <c r="AER27" s="7"/>
      <c r="AES27" s="7"/>
      <c r="AET27" s="7"/>
      <c r="AEU27" s="7"/>
      <c r="AEV27" s="7"/>
      <c r="AEW27" s="7"/>
      <c r="AEX27" s="7"/>
      <c r="AEY27" s="7"/>
      <c r="AEZ27" s="7"/>
      <c r="AFA27" s="7"/>
      <c r="AFB27" s="7"/>
      <c r="AFC27" s="7"/>
      <c r="AFD27" s="7"/>
      <c r="AFE27" s="7"/>
      <c r="AFF27" s="7"/>
      <c r="AFG27" s="7"/>
      <c r="AFH27" s="7"/>
      <c r="AFI27" s="7"/>
      <c r="AFJ27" s="7"/>
      <c r="AFK27" s="7"/>
      <c r="AFL27" s="7"/>
      <c r="AFM27" s="7"/>
      <c r="AFN27" s="7"/>
      <c r="AFO27" s="7"/>
      <c r="AFP27" s="7"/>
      <c r="AFQ27" s="7"/>
      <c r="AFR27" s="7"/>
      <c r="AFS27" s="7"/>
      <c r="AFT27" s="7"/>
      <c r="AFU27" s="7"/>
      <c r="AFV27" s="7"/>
      <c r="AFW27" s="7"/>
      <c r="AFX27" s="7"/>
      <c r="AFY27" s="7"/>
      <c r="AFZ27" s="7"/>
      <c r="AGA27" s="7"/>
      <c r="AGB27" s="7"/>
      <c r="AGC27" s="7"/>
      <c r="AGD27" s="7"/>
      <c r="AGE27" s="7"/>
      <c r="AGF27" s="7"/>
      <c r="AGG27" s="7"/>
      <c r="AGH27" s="7"/>
      <c r="AGI27" s="7"/>
      <c r="AGJ27" s="7"/>
      <c r="AGK27" s="7"/>
      <c r="AGL27" s="7"/>
      <c r="AGM27" s="7"/>
      <c r="AGN27" s="7"/>
      <c r="AGO27" s="7"/>
      <c r="AGP27" s="7"/>
      <c r="AGQ27" s="7"/>
      <c r="AGR27" s="7"/>
      <c r="AGS27" s="7"/>
      <c r="AGT27" s="7"/>
      <c r="AGU27" s="7"/>
      <c r="AGV27" s="7"/>
      <c r="AGW27" s="7"/>
      <c r="AGX27" s="7"/>
      <c r="AGY27" s="7"/>
      <c r="AGZ27" s="7"/>
      <c r="AHA27" s="7"/>
      <c r="AHB27" s="7"/>
      <c r="AHC27" s="7"/>
      <c r="AHD27" s="7"/>
      <c r="AHE27" s="7"/>
      <c r="AHF27" s="7"/>
      <c r="AHG27" s="7"/>
      <c r="AHH27" s="7"/>
      <c r="AHI27" s="7"/>
      <c r="AHJ27" s="7"/>
      <c r="AHK27" s="7"/>
      <c r="AHL27" s="7"/>
      <c r="AHM27" s="7"/>
      <c r="AHN27" s="7"/>
      <c r="AHO27" s="7"/>
      <c r="AHP27" s="7"/>
      <c r="AHQ27" s="7"/>
      <c r="AHR27" s="7"/>
      <c r="AHS27" s="7"/>
      <c r="AHT27" s="7"/>
      <c r="AHU27" s="7"/>
      <c r="AHV27" s="7"/>
      <c r="AHW27" s="7"/>
      <c r="AHX27" s="7"/>
      <c r="AHY27" s="7"/>
      <c r="AHZ27" s="7"/>
      <c r="AIA27" s="7"/>
      <c r="AIB27" s="7"/>
      <c r="AIC27" s="7"/>
      <c r="AID27" s="7"/>
      <c r="AIE27" s="7"/>
      <c r="AIF27" s="7"/>
      <c r="AIG27" s="7"/>
      <c r="AIH27" s="7"/>
      <c r="AII27" s="7"/>
      <c r="AIJ27" s="7"/>
      <c r="AIK27" s="7"/>
      <c r="AIL27" s="7"/>
      <c r="AIM27" s="7"/>
      <c r="AIN27" s="7"/>
      <c r="AIO27" s="7"/>
      <c r="AIP27" s="7"/>
      <c r="AIQ27" s="7"/>
      <c r="AIR27" s="7"/>
      <c r="AIS27" s="7"/>
      <c r="AIT27" s="7"/>
      <c r="AIU27" s="7"/>
      <c r="AIV27" s="7"/>
      <c r="AIW27" s="7"/>
      <c r="AIX27" s="7"/>
      <c r="AIY27" s="7"/>
      <c r="AIZ27" s="7"/>
      <c r="AJA27" s="7"/>
      <c r="AJB27" s="7"/>
      <c r="AJC27" s="7"/>
      <c r="AJD27" s="7"/>
      <c r="AJE27" s="7"/>
      <c r="AJF27" s="7"/>
      <c r="AJG27" s="7"/>
      <c r="AJH27" s="7"/>
      <c r="AJI27" s="7"/>
      <c r="AJJ27" s="7"/>
      <c r="AJK27" s="7"/>
      <c r="AJL27" s="7"/>
      <c r="AJM27" s="7"/>
      <c r="AJN27" s="7"/>
      <c r="AJO27" s="7"/>
      <c r="AJP27" s="7"/>
      <c r="AJQ27" s="7"/>
      <c r="AJR27" s="7"/>
      <c r="AJS27" s="7"/>
      <c r="AJT27" s="7"/>
      <c r="AJU27" s="7"/>
      <c r="AJV27" s="7"/>
      <c r="AJW27" s="7"/>
      <c r="AJX27" s="7"/>
      <c r="AJY27" s="7"/>
      <c r="AJZ27" s="7"/>
      <c r="AKA27" s="7"/>
      <c r="AKB27" s="7"/>
      <c r="AKC27" s="7"/>
      <c r="AKD27" s="7"/>
      <c r="AKE27" s="7"/>
      <c r="AKF27" s="7"/>
      <c r="AKG27" s="7"/>
      <c r="AKH27" s="7"/>
      <c r="AKI27" s="7"/>
      <c r="AKJ27" s="7"/>
      <c r="AKK27" s="7"/>
      <c r="AKL27" s="7"/>
      <c r="AKM27" s="7"/>
      <c r="AKN27" s="7"/>
      <c r="AKO27" s="7"/>
      <c r="AKP27" s="7"/>
      <c r="AKQ27" s="7"/>
      <c r="AKR27" s="7"/>
      <c r="AKS27" s="7"/>
      <c r="AKT27" s="7"/>
      <c r="AKU27" s="7"/>
      <c r="AKV27" s="7"/>
      <c r="AKW27" s="7"/>
      <c r="AKX27" s="7"/>
      <c r="AKY27" s="7"/>
      <c r="AKZ27" s="7"/>
      <c r="ALA27" s="7"/>
      <c r="ALB27" s="7"/>
      <c r="ALC27" s="7"/>
      <c r="ALD27" s="7"/>
      <c r="ALE27" s="7"/>
      <c r="ALF27" s="7"/>
      <c r="ALG27" s="7"/>
      <c r="ALH27" s="7"/>
      <c r="ALI27" s="7"/>
      <c r="ALJ27" s="7"/>
      <c r="ALK27" s="7"/>
      <c r="ALL27" s="7"/>
      <c r="ALM27" s="7"/>
      <c r="ALN27" s="7"/>
      <c r="ALO27" s="7"/>
      <c r="ALP27" s="7"/>
      <c r="ALQ27" s="7"/>
      <c r="ALR27" s="7"/>
      <c r="ALS27" s="7"/>
      <c r="ALT27" s="7"/>
      <c r="ALU27" s="7"/>
      <c r="ALV27" s="7"/>
      <c r="ALW27" s="7"/>
      <c r="ALX27" s="7"/>
      <c r="ALY27" s="7"/>
      <c r="ALZ27" s="7"/>
      <c r="AMA27" s="7"/>
      <c r="AMB27" s="7"/>
      <c r="AMC27" s="7"/>
      <c r="AMD27" s="7"/>
      <c r="AME27" s="7"/>
      <c r="AMF27" s="7"/>
      <c r="AMG27" s="7"/>
      <c r="AMH27" s="7"/>
      <c r="AMI27" s="7"/>
      <c r="AMJ27" s="7"/>
      <c r="AMK27" s="7"/>
      <c r="AML27" s="7"/>
      <c r="AMM27" s="7"/>
    </row>
    <row r="28" spans="1:1027" ht="20.100000000000001" customHeight="1" thickBot="1">
      <c r="A28" s="31"/>
      <c r="B28" s="607" t="s">
        <v>478</v>
      </c>
      <c r="C28" s="608"/>
      <c r="D28" s="608"/>
      <c r="E28" s="633" t="s">
        <v>304</v>
      </c>
      <c r="F28" s="633"/>
      <c r="G28" s="634" t="s">
        <v>43</v>
      </c>
      <c r="H28" s="634"/>
      <c r="I28" s="582" t="s">
        <v>106</v>
      </c>
      <c r="J28" s="583"/>
      <c r="K28" s="678"/>
      <c r="L28" s="678"/>
      <c r="M28" s="678"/>
      <c r="N28" s="678"/>
      <c r="O28" s="679"/>
      <c r="P28" s="23"/>
      <c r="Q28" s="23"/>
      <c r="R28" s="335"/>
      <c r="S28" s="259" t="s">
        <v>253</v>
      </c>
      <c r="T28" s="253" t="s">
        <v>22</v>
      </c>
      <c r="U28" s="254" t="s">
        <v>292</v>
      </c>
      <c r="V28" s="281" t="s">
        <v>81</v>
      </c>
      <c r="W28" s="256" t="s">
        <v>82</v>
      </c>
      <c r="X28" s="255"/>
      <c r="Y28" s="255"/>
      <c r="Z28" s="254" t="s">
        <v>83</v>
      </c>
      <c r="AA28" s="255"/>
      <c r="AB28" s="255"/>
      <c r="AC28" s="255"/>
      <c r="AD28" s="255"/>
      <c r="AE28" s="255"/>
      <c r="AF28" s="255"/>
      <c r="AG28" s="254" t="s">
        <v>88</v>
      </c>
      <c r="AH28" s="489"/>
      <c r="AI28" s="337"/>
      <c r="AJ28" s="237"/>
      <c r="AK28" s="282" t="s">
        <v>46</v>
      </c>
      <c r="AL28" s="51"/>
      <c r="AM28" s="51"/>
      <c r="AN28" s="51"/>
      <c r="AO28" s="51"/>
      <c r="AP28" s="51"/>
      <c r="AQ28" s="51"/>
      <c r="AR28" s="51"/>
      <c r="AS28" s="51"/>
      <c r="AT28" s="51"/>
      <c r="AU28" s="51"/>
      <c r="AV28" s="51"/>
      <c r="AW28" s="51"/>
      <c r="AX28" s="51"/>
      <c r="AY28" s="51"/>
      <c r="AZ28" s="51"/>
      <c r="BA28" s="51"/>
      <c r="BB28" s="51"/>
      <c r="BC28" s="51"/>
      <c r="BD28" s="51"/>
      <c r="BE28" s="51"/>
      <c r="BF28" s="52"/>
      <c r="BG28" s="52"/>
      <c r="BH28" s="52"/>
      <c r="BI28" s="52"/>
      <c r="BJ28" s="52"/>
      <c r="BK28" s="52"/>
      <c r="BL28" s="52"/>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c r="QD28" s="7"/>
      <c r="QE28" s="7"/>
      <c r="QF28" s="7"/>
      <c r="QG28" s="7"/>
      <c r="QH28" s="7"/>
      <c r="QI28" s="7"/>
      <c r="QJ28" s="7"/>
      <c r="QK28" s="7"/>
      <c r="QL28" s="7"/>
      <c r="QM28" s="7"/>
      <c r="QN28" s="7"/>
      <c r="QO28" s="7"/>
      <c r="QP28" s="7"/>
      <c r="QQ28" s="7"/>
      <c r="QR28" s="7"/>
      <c r="QS28" s="7"/>
      <c r="QT28" s="7"/>
      <c r="QU28" s="7"/>
      <c r="QV28" s="7"/>
      <c r="QW28" s="7"/>
      <c r="QX28" s="7"/>
      <c r="QY28" s="7"/>
      <c r="QZ28" s="7"/>
      <c r="RA28" s="7"/>
      <c r="RB28" s="7"/>
      <c r="RC28" s="7"/>
      <c r="RD28" s="7"/>
      <c r="RE28" s="7"/>
      <c r="RF28" s="7"/>
      <c r="RG28" s="7"/>
      <c r="RH28" s="7"/>
      <c r="RI28" s="7"/>
      <c r="RJ28" s="7"/>
      <c r="RK28" s="7"/>
      <c r="RL28" s="7"/>
      <c r="RM28" s="7"/>
      <c r="RN28" s="7"/>
      <c r="RO28" s="7"/>
      <c r="RP28" s="7"/>
      <c r="RQ28" s="7"/>
      <c r="RR28" s="7"/>
      <c r="RS28" s="7"/>
      <c r="RT28" s="7"/>
      <c r="RU28" s="7"/>
      <c r="RV28" s="7"/>
      <c r="RW28" s="7"/>
      <c r="RX28" s="7"/>
      <c r="RY28" s="7"/>
      <c r="RZ28" s="7"/>
      <c r="SA28" s="7"/>
      <c r="SB28" s="7"/>
      <c r="SC28" s="7"/>
      <c r="SD28" s="7"/>
      <c r="SE28" s="7"/>
      <c r="SF28" s="7"/>
      <c r="SG28" s="7"/>
      <c r="SH28" s="7"/>
      <c r="SI28" s="7"/>
      <c r="SJ28" s="7"/>
      <c r="SK28" s="7"/>
      <c r="SL28" s="7"/>
      <c r="SM28" s="7"/>
      <c r="SN28" s="7"/>
      <c r="SO28" s="7"/>
      <c r="SP28" s="7"/>
      <c r="SQ28" s="7"/>
      <c r="SR28" s="7"/>
      <c r="SS28" s="7"/>
      <c r="ST28" s="7"/>
      <c r="SU28" s="7"/>
      <c r="SV28" s="7"/>
      <c r="SW28" s="7"/>
      <c r="SX28" s="7"/>
      <c r="SY28" s="7"/>
      <c r="SZ28" s="7"/>
      <c r="TA28" s="7"/>
      <c r="TB28" s="7"/>
      <c r="TC28" s="7"/>
      <c r="TD28" s="7"/>
      <c r="TE28" s="7"/>
      <c r="TF28" s="7"/>
      <c r="TG28" s="7"/>
      <c r="TH28" s="7"/>
      <c r="TI28" s="7"/>
      <c r="TJ28" s="7"/>
      <c r="TK28" s="7"/>
      <c r="TL28" s="7"/>
      <c r="TM28" s="7"/>
      <c r="TN28" s="7"/>
      <c r="TO28" s="7"/>
      <c r="TP28" s="7"/>
      <c r="TQ28" s="7"/>
      <c r="TR28" s="7"/>
      <c r="TS28" s="7"/>
      <c r="TT28" s="7"/>
      <c r="TU28" s="7"/>
      <c r="TV28" s="7"/>
      <c r="TW28" s="7"/>
      <c r="TX28" s="7"/>
      <c r="TY28" s="7"/>
      <c r="TZ28" s="7"/>
      <c r="UA28" s="7"/>
      <c r="UB28" s="7"/>
      <c r="UC28" s="7"/>
      <c r="UD28" s="7"/>
      <c r="UE28" s="7"/>
      <c r="UF28" s="7"/>
      <c r="UG28" s="7"/>
      <c r="UH28" s="7"/>
      <c r="UI28" s="7"/>
      <c r="UJ28" s="7"/>
      <c r="UK28" s="7"/>
      <c r="UL28" s="7"/>
      <c r="UM28" s="7"/>
      <c r="UN28" s="7"/>
      <c r="UO28" s="7"/>
      <c r="UP28" s="7"/>
      <c r="UQ28" s="7"/>
      <c r="UR28" s="7"/>
      <c r="US28" s="7"/>
      <c r="UT28" s="7"/>
      <c r="UU28" s="7"/>
      <c r="UV28" s="7"/>
      <c r="UW28" s="7"/>
      <c r="UX28" s="7"/>
      <c r="UY28" s="7"/>
      <c r="UZ28" s="7"/>
      <c r="VA28" s="7"/>
      <c r="VB28" s="7"/>
      <c r="VC28" s="7"/>
      <c r="VD28" s="7"/>
      <c r="VE28" s="7"/>
      <c r="VF28" s="7"/>
      <c r="VG28" s="7"/>
      <c r="VH28" s="7"/>
      <c r="VI28" s="7"/>
      <c r="VJ28" s="7"/>
      <c r="VK28" s="7"/>
      <c r="VL28" s="7"/>
      <c r="VM28" s="7"/>
      <c r="VN28" s="7"/>
      <c r="VO28" s="7"/>
      <c r="VP28" s="7"/>
      <c r="VQ28" s="7"/>
      <c r="VR28" s="7"/>
      <c r="VS28" s="7"/>
      <c r="VT28" s="7"/>
      <c r="VU28" s="7"/>
      <c r="VV28" s="7"/>
      <c r="VW28" s="7"/>
      <c r="VX28" s="7"/>
      <c r="VY28" s="7"/>
      <c r="VZ28" s="7"/>
      <c r="WA28" s="7"/>
      <c r="WB28" s="7"/>
      <c r="WC28" s="7"/>
      <c r="WD28" s="7"/>
      <c r="WE28" s="7"/>
      <c r="WF28" s="7"/>
      <c r="WG28" s="7"/>
      <c r="WH28" s="7"/>
      <c r="WI28" s="7"/>
      <c r="WJ28" s="7"/>
      <c r="WK28" s="7"/>
      <c r="WL28" s="7"/>
      <c r="WM28" s="7"/>
      <c r="WN28" s="7"/>
      <c r="WO28" s="7"/>
      <c r="WP28" s="7"/>
      <c r="WQ28" s="7"/>
      <c r="WR28" s="7"/>
      <c r="WS28" s="7"/>
      <c r="WT28" s="7"/>
      <c r="WU28" s="7"/>
      <c r="WV28" s="7"/>
      <c r="WW28" s="7"/>
      <c r="WX28" s="7"/>
      <c r="WY28" s="7"/>
      <c r="WZ28" s="7"/>
      <c r="XA28" s="7"/>
      <c r="XB28" s="7"/>
      <c r="XC28" s="7"/>
      <c r="XD28" s="7"/>
      <c r="XE28" s="7"/>
      <c r="XF28" s="7"/>
      <c r="XG28" s="7"/>
      <c r="XH28" s="7"/>
      <c r="XI28" s="7"/>
      <c r="XJ28" s="7"/>
      <c r="XK28" s="7"/>
      <c r="XL28" s="7"/>
      <c r="XM28" s="7"/>
      <c r="XN28" s="7"/>
      <c r="XO28" s="7"/>
      <c r="XP28" s="7"/>
      <c r="XQ28" s="7"/>
      <c r="XR28" s="7"/>
      <c r="XS28" s="7"/>
      <c r="XT28" s="7"/>
      <c r="XU28" s="7"/>
      <c r="XV28" s="7"/>
      <c r="XW28" s="7"/>
      <c r="XX28" s="7"/>
      <c r="XY28" s="7"/>
      <c r="XZ28" s="7"/>
      <c r="YA28" s="7"/>
      <c r="YB28" s="7"/>
      <c r="YC28" s="7"/>
      <c r="YD28" s="7"/>
      <c r="YE28" s="7"/>
      <c r="YF28" s="7"/>
      <c r="YG28" s="7"/>
      <c r="YH28" s="7"/>
      <c r="YI28" s="7"/>
      <c r="YJ28" s="7"/>
      <c r="YK28" s="7"/>
      <c r="YL28" s="7"/>
      <c r="YM28" s="7"/>
      <c r="YN28" s="7"/>
      <c r="YO28" s="7"/>
      <c r="YP28" s="7"/>
      <c r="YQ28" s="7"/>
      <c r="YR28" s="7"/>
      <c r="YS28" s="7"/>
      <c r="YT28" s="7"/>
      <c r="YU28" s="7"/>
      <c r="YV28" s="7"/>
      <c r="YW28" s="7"/>
      <c r="YX28" s="7"/>
      <c r="YY28" s="7"/>
      <c r="YZ28" s="7"/>
      <c r="ZA28" s="7"/>
      <c r="ZB28" s="7"/>
      <c r="ZC28" s="7"/>
      <c r="ZD28" s="7"/>
      <c r="ZE28" s="7"/>
      <c r="ZF28" s="7"/>
      <c r="ZG28" s="7"/>
      <c r="ZH28" s="7"/>
      <c r="ZI28" s="7"/>
      <c r="ZJ28" s="7"/>
      <c r="ZK28" s="7"/>
      <c r="ZL28" s="7"/>
      <c r="ZM28" s="7"/>
      <c r="ZN28" s="7"/>
      <c r="ZO28" s="7"/>
      <c r="ZP28" s="7"/>
      <c r="ZQ28" s="7"/>
      <c r="ZR28" s="7"/>
      <c r="ZS28" s="7"/>
      <c r="ZT28" s="7"/>
      <c r="ZU28" s="7"/>
      <c r="ZV28" s="7"/>
      <c r="ZW28" s="7"/>
      <c r="ZX28" s="7"/>
      <c r="ZY28" s="7"/>
      <c r="ZZ28" s="7"/>
      <c r="AAA28" s="7"/>
      <c r="AAB28" s="7"/>
      <c r="AAC28" s="7"/>
      <c r="AAD28" s="7"/>
      <c r="AAE28" s="7"/>
      <c r="AAF28" s="7"/>
      <c r="AAG28" s="7"/>
      <c r="AAH28" s="7"/>
      <c r="AAI28" s="7"/>
      <c r="AAJ28" s="7"/>
      <c r="AAK28" s="7"/>
      <c r="AAL28" s="7"/>
      <c r="AAM28" s="7"/>
      <c r="AAN28" s="7"/>
      <c r="AAO28" s="7"/>
      <c r="AAP28" s="7"/>
      <c r="AAQ28" s="7"/>
      <c r="AAR28" s="7"/>
      <c r="AAS28" s="7"/>
      <c r="AAT28" s="7"/>
      <c r="AAU28" s="7"/>
      <c r="AAV28" s="7"/>
      <c r="AAW28" s="7"/>
      <c r="AAX28" s="7"/>
      <c r="AAY28" s="7"/>
      <c r="AAZ28" s="7"/>
      <c r="ABA28" s="7"/>
      <c r="ABB28" s="7"/>
      <c r="ABC28" s="7"/>
      <c r="ABD28" s="7"/>
      <c r="ABE28" s="7"/>
      <c r="ABF28" s="7"/>
      <c r="ABG28" s="7"/>
      <c r="ABH28" s="7"/>
      <c r="ABI28" s="7"/>
      <c r="ABJ28" s="7"/>
      <c r="ABK28" s="7"/>
      <c r="ABL28" s="7"/>
      <c r="ABM28" s="7"/>
      <c r="ABN28" s="7"/>
      <c r="ABO28" s="7"/>
      <c r="ABP28" s="7"/>
      <c r="ABQ28" s="7"/>
      <c r="ABR28" s="7"/>
      <c r="ABS28" s="7"/>
      <c r="ABT28" s="7"/>
      <c r="ABU28" s="7"/>
      <c r="ABV28" s="7"/>
      <c r="ABW28" s="7"/>
      <c r="ABX28" s="7"/>
      <c r="ABY28" s="7"/>
      <c r="ABZ28" s="7"/>
      <c r="ACA28" s="7"/>
      <c r="ACB28" s="7"/>
      <c r="ACC28" s="7"/>
      <c r="ACD28" s="7"/>
      <c r="ACE28" s="7"/>
      <c r="ACF28" s="7"/>
      <c r="ACG28" s="7"/>
      <c r="ACH28" s="7"/>
      <c r="ACI28" s="7"/>
      <c r="ACJ28" s="7"/>
      <c r="ACK28" s="7"/>
      <c r="ACL28" s="7"/>
      <c r="ACM28" s="7"/>
      <c r="ACN28" s="7"/>
      <c r="ACO28" s="7"/>
      <c r="ACP28" s="7"/>
      <c r="ACQ28" s="7"/>
      <c r="ACR28" s="7"/>
      <c r="ACS28" s="7"/>
      <c r="ACT28" s="7"/>
      <c r="ACU28" s="7"/>
      <c r="ACV28" s="7"/>
      <c r="ACW28" s="7"/>
      <c r="ACX28" s="7"/>
      <c r="ACY28" s="7"/>
      <c r="ACZ28" s="7"/>
      <c r="ADA28" s="7"/>
      <c r="ADB28" s="7"/>
      <c r="ADC28" s="7"/>
      <c r="ADD28" s="7"/>
      <c r="ADE28" s="7"/>
      <c r="ADF28" s="7"/>
      <c r="ADG28" s="7"/>
      <c r="ADH28" s="7"/>
      <c r="ADI28" s="7"/>
      <c r="ADJ28" s="7"/>
      <c r="ADK28" s="7"/>
      <c r="ADL28" s="7"/>
      <c r="ADM28" s="7"/>
      <c r="ADN28" s="7"/>
      <c r="ADO28" s="7"/>
      <c r="ADP28" s="7"/>
      <c r="ADQ28" s="7"/>
      <c r="ADR28" s="7"/>
      <c r="ADS28" s="7"/>
      <c r="ADT28" s="7"/>
      <c r="ADU28" s="7"/>
      <c r="ADV28" s="7"/>
      <c r="ADW28" s="7"/>
      <c r="ADX28" s="7"/>
      <c r="ADY28" s="7"/>
      <c r="ADZ28" s="7"/>
      <c r="AEA28" s="7"/>
      <c r="AEB28" s="7"/>
      <c r="AEC28" s="7"/>
      <c r="AED28" s="7"/>
      <c r="AEE28" s="7"/>
      <c r="AEF28" s="7"/>
      <c r="AEG28" s="7"/>
      <c r="AEH28" s="7"/>
      <c r="AEI28" s="7"/>
      <c r="AEJ28" s="7"/>
      <c r="AEK28" s="7"/>
      <c r="AEL28" s="7"/>
      <c r="AEM28" s="7"/>
      <c r="AEN28" s="7"/>
      <c r="AEO28" s="7"/>
      <c r="AEP28" s="7"/>
      <c r="AEQ28" s="7"/>
      <c r="AER28" s="7"/>
      <c r="AES28" s="7"/>
      <c r="AET28" s="7"/>
      <c r="AEU28" s="7"/>
      <c r="AEV28" s="7"/>
      <c r="AEW28" s="7"/>
      <c r="AEX28" s="7"/>
      <c r="AEY28" s="7"/>
      <c r="AEZ28" s="7"/>
      <c r="AFA28" s="7"/>
      <c r="AFB28" s="7"/>
      <c r="AFC28" s="7"/>
      <c r="AFD28" s="7"/>
      <c r="AFE28" s="7"/>
      <c r="AFF28" s="7"/>
      <c r="AFG28" s="7"/>
      <c r="AFH28" s="7"/>
      <c r="AFI28" s="7"/>
      <c r="AFJ28" s="7"/>
      <c r="AFK28" s="7"/>
      <c r="AFL28" s="7"/>
      <c r="AFM28" s="7"/>
      <c r="AFN28" s="7"/>
      <c r="AFO28" s="7"/>
      <c r="AFP28" s="7"/>
      <c r="AFQ28" s="7"/>
      <c r="AFR28" s="7"/>
      <c r="AFS28" s="7"/>
      <c r="AFT28" s="7"/>
      <c r="AFU28" s="7"/>
      <c r="AFV28" s="7"/>
      <c r="AFW28" s="7"/>
      <c r="AFX28" s="7"/>
      <c r="AFY28" s="7"/>
      <c r="AFZ28" s="7"/>
      <c r="AGA28" s="7"/>
      <c r="AGB28" s="7"/>
      <c r="AGC28" s="7"/>
      <c r="AGD28" s="7"/>
      <c r="AGE28" s="7"/>
      <c r="AGF28" s="7"/>
      <c r="AGG28" s="7"/>
      <c r="AGH28" s="7"/>
      <c r="AGI28" s="7"/>
      <c r="AGJ28" s="7"/>
      <c r="AGK28" s="7"/>
      <c r="AGL28" s="7"/>
      <c r="AGM28" s="7"/>
      <c r="AGN28" s="7"/>
      <c r="AGO28" s="7"/>
      <c r="AGP28" s="7"/>
      <c r="AGQ28" s="7"/>
      <c r="AGR28" s="7"/>
      <c r="AGS28" s="7"/>
      <c r="AGT28" s="7"/>
      <c r="AGU28" s="7"/>
      <c r="AGV28" s="7"/>
      <c r="AGW28" s="7"/>
      <c r="AGX28" s="7"/>
      <c r="AGY28" s="7"/>
      <c r="AGZ28" s="7"/>
      <c r="AHA28" s="7"/>
      <c r="AHB28" s="7"/>
      <c r="AHC28" s="7"/>
      <c r="AHD28" s="7"/>
      <c r="AHE28" s="7"/>
      <c r="AHF28" s="7"/>
      <c r="AHG28" s="7"/>
      <c r="AHH28" s="7"/>
      <c r="AHI28" s="7"/>
      <c r="AHJ28" s="7"/>
      <c r="AHK28" s="7"/>
      <c r="AHL28" s="7"/>
      <c r="AHM28" s="7"/>
      <c r="AHN28" s="7"/>
      <c r="AHO28" s="7"/>
      <c r="AHP28" s="7"/>
      <c r="AHQ28" s="7"/>
      <c r="AHR28" s="7"/>
      <c r="AHS28" s="7"/>
      <c r="AHT28" s="7"/>
      <c r="AHU28" s="7"/>
      <c r="AHV28" s="7"/>
      <c r="AHW28" s="7"/>
      <c r="AHX28" s="7"/>
      <c r="AHY28" s="7"/>
      <c r="AHZ28" s="7"/>
      <c r="AIA28" s="7"/>
      <c r="AIB28" s="7"/>
      <c r="AIC28" s="7"/>
      <c r="AID28" s="7"/>
      <c r="AIE28" s="7"/>
      <c r="AIF28" s="7"/>
      <c r="AIG28" s="7"/>
      <c r="AIH28" s="7"/>
      <c r="AII28" s="7"/>
      <c r="AIJ28" s="7"/>
      <c r="AIK28" s="7"/>
      <c r="AIL28" s="7"/>
      <c r="AIM28" s="7"/>
      <c r="AIN28" s="7"/>
      <c r="AIO28" s="7"/>
      <c r="AIP28" s="7"/>
      <c r="AIQ28" s="7"/>
      <c r="AIR28" s="7"/>
      <c r="AIS28" s="7"/>
      <c r="AIT28" s="7"/>
      <c r="AIU28" s="7"/>
      <c r="AIV28" s="7"/>
      <c r="AIW28" s="7"/>
      <c r="AIX28" s="7"/>
      <c r="AIY28" s="7"/>
      <c r="AIZ28" s="7"/>
      <c r="AJA28" s="7"/>
      <c r="AJB28" s="7"/>
      <c r="AJC28" s="7"/>
      <c r="AJD28" s="7"/>
      <c r="AJE28" s="7"/>
      <c r="AJF28" s="7"/>
      <c r="AJG28" s="7"/>
      <c r="AJH28" s="7"/>
      <c r="AJI28" s="7"/>
      <c r="AJJ28" s="7"/>
      <c r="AJK28" s="7"/>
      <c r="AJL28" s="7"/>
      <c r="AJM28" s="7"/>
      <c r="AJN28" s="7"/>
      <c r="AJO28" s="7"/>
      <c r="AJP28" s="7"/>
      <c r="AJQ28" s="7"/>
      <c r="AJR28" s="7"/>
      <c r="AJS28" s="7"/>
      <c r="AJT28" s="7"/>
      <c r="AJU28" s="7"/>
      <c r="AJV28" s="7"/>
      <c r="AJW28" s="7"/>
      <c r="AJX28" s="7"/>
      <c r="AJY28" s="7"/>
      <c r="AJZ28" s="7"/>
      <c r="AKA28" s="7"/>
      <c r="AKB28" s="7"/>
      <c r="AKC28" s="7"/>
      <c r="AKD28" s="7"/>
      <c r="AKE28" s="7"/>
      <c r="AKF28" s="7"/>
      <c r="AKG28" s="7"/>
      <c r="AKH28" s="7"/>
      <c r="AKI28" s="7"/>
      <c r="AKJ28" s="7"/>
      <c r="AKK28" s="7"/>
      <c r="AKL28" s="7"/>
      <c r="AKM28" s="7"/>
      <c r="AKN28" s="7"/>
      <c r="AKO28" s="7"/>
      <c r="AKP28" s="7"/>
      <c r="AKQ28" s="7"/>
      <c r="AKR28" s="7"/>
      <c r="AKS28" s="7"/>
      <c r="AKT28" s="7"/>
      <c r="AKU28" s="7"/>
      <c r="AKV28" s="7"/>
      <c r="AKW28" s="7"/>
      <c r="AKX28" s="7"/>
      <c r="AKY28" s="7"/>
      <c r="AKZ28" s="7"/>
      <c r="ALA28" s="7"/>
      <c r="ALB28" s="7"/>
      <c r="ALC28" s="7"/>
      <c r="ALD28" s="7"/>
      <c r="ALE28" s="7"/>
      <c r="ALF28" s="7"/>
      <c r="ALG28" s="7"/>
      <c r="ALH28" s="7"/>
      <c r="ALI28" s="7"/>
      <c r="ALJ28" s="7"/>
      <c r="ALK28" s="7"/>
      <c r="ALL28" s="7"/>
      <c r="ALM28" s="7"/>
      <c r="ALN28" s="7"/>
      <c r="ALO28" s="7"/>
      <c r="ALP28" s="7"/>
      <c r="ALQ28" s="7"/>
      <c r="ALR28" s="7"/>
      <c r="ALS28" s="7"/>
      <c r="ALT28" s="7"/>
      <c r="ALU28" s="7"/>
      <c r="ALV28" s="7"/>
      <c r="ALW28" s="7"/>
      <c r="ALX28" s="7"/>
      <c r="ALY28" s="7"/>
      <c r="ALZ28" s="7"/>
      <c r="AMA28" s="7"/>
      <c r="AMB28" s="7"/>
      <c r="AMC28" s="7"/>
      <c r="AMD28" s="7"/>
      <c r="AME28" s="7"/>
      <c r="AMF28" s="7"/>
      <c r="AMG28" s="7"/>
      <c r="AMH28" s="7"/>
      <c r="AMI28" s="7"/>
      <c r="AMJ28" s="7"/>
      <c r="AMK28" s="7"/>
      <c r="AML28" s="7"/>
      <c r="AMM28" s="7"/>
    </row>
    <row r="29" spans="1:1027" ht="20.100000000000001" customHeight="1">
      <c r="A29" s="31"/>
      <c r="B29" s="607" t="s">
        <v>479</v>
      </c>
      <c r="C29" s="608"/>
      <c r="D29" s="608"/>
      <c r="E29" s="633" t="s">
        <v>305</v>
      </c>
      <c r="F29" s="633"/>
      <c r="G29" s="634" t="s">
        <v>43</v>
      </c>
      <c r="H29" s="692"/>
      <c r="I29" s="680" t="s">
        <v>39</v>
      </c>
      <c r="J29" s="681"/>
      <c r="K29" s="681"/>
      <c r="L29" s="681"/>
      <c r="M29" s="681"/>
      <c r="N29" s="681"/>
      <c r="O29" s="682"/>
      <c r="P29" s="53"/>
      <c r="Q29" s="53"/>
      <c r="R29" s="335"/>
      <c r="S29" s="259" t="s">
        <v>254</v>
      </c>
      <c r="T29" s="286"/>
      <c r="U29" s="254" t="s">
        <v>80</v>
      </c>
      <c r="V29" s="258" t="s">
        <v>86</v>
      </c>
      <c r="W29" s="255"/>
      <c r="X29" s="255"/>
      <c r="Y29" s="255"/>
      <c r="Z29" s="256" t="s">
        <v>87</v>
      </c>
      <c r="AA29" s="255"/>
      <c r="AB29" s="255"/>
      <c r="AC29" s="255"/>
      <c r="AD29" s="255"/>
      <c r="AE29" s="255"/>
      <c r="AF29" s="255"/>
      <c r="AG29" s="254" t="s">
        <v>89</v>
      </c>
      <c r="AH29" s="489"/>
      <c r="AI29" s="337"/>
      <c r="AJ29" s="237"/>
      <c r="AK29" s="282" t="s">
        <v>48</v>
      </c>
      <c r="AL29" s="51"/>
      <c r="AM29" s="51"/>
      <c r="AN29" s="51"/>
      <c r="AO29" s="51"/>
      <c r="AP29" s="51"/>
      <c r="AQ29" s="51"/>
      <c r="AR29" s="51"/>
      <c r="AS29" s="51"/>
      <c r="AT29" s="51"/>
      <c r="AU29" s="51"/>
      <c r="AV29" s="51"/>
      <c r="AW29" s="51"/>
      <c r="AX29" s="51"/>
      <c r="AY29" s="51"/>
      <c r="AZ29" s="51"/>
      <c r="BA29" s="51"/>
      <c r="BB29" s="51"/>
      <c r="BC29" s="51"/>
      <c r="BD29" s="51"/>
      <c r="BE29" s="51"/>
      <c r="BF29" s="52"/>
      <c r="BG29" s="52"/>
      <c r="BH29" s="52"/>
      <c r="BI29" s="52"/>
      <c r="BJ29" s="52"/>
      <c r="BK29" s="52"/>
      <c r="BL29" s="52"/>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c r="QD29" s="7"/>
      <c r="QE29" s="7"/>
      <c r="QF29" s="7"/>
      <c r="QG29" s="7"/>
      <c r="QH29" s="7"/>
      <c r="QI29" s="7"/>
      <c r="QJ29" s="7"/>
      <c r="QK29" s="7"/>
      <c r="QL29" s="7"/>
      <c r="QM29" s="7"/>
      <c r="QN29" s="7"/>
      <c r="QO29" s="7"/>
      <c r="QP29" s="7"/>
      <c r="QQ29" s="7"/>
      <c r="QR29" s="7"/>
      <c r="QS29" s="7"/>
      <c r="QT29" s="7"/>
      <c r="QU29" s="7"/>
      <c r="QV29" s="7"/>
      <c r="QW29" s="7"/>
      <c r="QX29" s="7"/>
      <c r="QY29" s="7"/>
      <c r="QZ29" s="7"/>
      <c r="RA29" s="7"/>
      <c r="RB29" s="7"/>
      <c r="RC29" s="7"/>
      <c r="RD29" s="7"/>
      <c r="RE29" s="7"/>
      <c r="RF29" s="7"/>
      <c r="RG29" s="7"/>
      <c r="RH29" s="7"/>
      <c r="RI29" s="7"/>
      <c r="RJ29" s="7"/>
      <c r="RK29" s="7"/>
      <c r="RL29" s="7"/>
      <c r="RM29" s="7"/>
      <c r="RN29" s="7"/>
      <c r="RO29" s="7"/>
      <c r="RP29" s="7"/>
      <c r="RQ29" s="7"/>
      <c r="RR29" s="7"/>
      <c r="RS29" s="7"/>
      <c r="RT29" s="7"/>
      <c r="RU29" s="7"/>
      <c r="RV29" s="7"/>
      <c r="RW29" s="7"/>
      <c r="RX29" s="7"/>
      <c r="RY29" s="7"/>
      <c r="RZ29" s="7"/>
      <c r="SA29" s="7"/>
      <c r="SB29" s="7"/>
      <c r="SC29" s="7"/>
      <c r="SD29" s="7"/>
      <c r="SE29" s="7"/>
      <c r="SF29" s="7"/>
      <c r="SG29" s="7"/>
      <c r="SH29" s="7"/>
      <c r="SI29" s="7"/>
      <c r="SJ29" s="7"/>
      <c r="SK29" s="7"/>
      <c r="SL29" s="7"/>
      <c r="SM29" s="7"/>
      <c r="SN29" s="7"/>
      <c r="SO29" s="7"/>
      <c r="SP29" s="7"/>
      <c r="SQ29" s="7"/>
      <c r="SR29" s="7"/>
      <c r="SS29" s="7"/>
      <c r="ST29" s="7"/>
      <c r="SU29" s="7"/>
      <c r="SV29" s="7"/>
      <c r="SW29" s="7"/>
      <c r="SX29" s="7"/>
      <c r="SY29" s="7"/>
      <c r="SZ29" s="7"/>
      <c r="TA29" s="7"/>
      <c r="TB29" s="7"/>
      <c r="TC29" s="7"/>
      <c r="TD29" s="7"/>
      <c r="TE29" s="7"/>
      <c r="TF29" s="7"/>
      <c r="TG29" s="7"/>
      <c r="TH29" s="7"/>
      <c r="TI29" s="7"/>
      <c r="TJ29" s="7"/>
      <c r="TK29" s="7"/>
      <c r="TL29" s="7"/>
      <c r="TM29" s="7"/>
      <c r="TN29" s="7"/>
      <c r="TO29" s="7"/>
      <c r="TP29" s="7"/>
      <c r="TQ29" s="7"/>
      <c r="TR29" s="7"/>
      <c r="TS29" s="7"/>
      <c r="TT29" s="7"/>
      <c r="TU29" s="7"/>
      <c r="TV29" s="7"/>
      <c r="TW29" s="7"/>
      <c r="TX29" s="7"/>
      <c r="TY29" s="7"/>
      <c r="TZ29" s="7"/>
      <c r="UA29" s="7"/>
      <c r="UB29" s="7"/>
      <c r="UC29" s="7"/>
      <c r="UD29" s="7"/>
      <c r="UE29" s="7"/>
      <c r="UF29" s="7"/>
      <c r="UG29" s="7"/>
      <c r="UH29" s="7"/>
      <c r="UI29" s="7"/>
      <c r="UJ29" s="7"/>
      <c r="UK29" s="7"/>
      <c r="UL29" s="7"/>
      <c r="UM29" s="7"/>
      <c r="UN29" s="7"/>
      <c r="UO29" s="7"/>
      <c r="UP29" s="7"/>
      <c r="UQ29" s="7"/>
      <c r="UR29" s="7"/>
      <c r="US29" s="7"/>
      <c r="UT29" s="7"/>
      <c r="UU29" s="7"/>
      <c r="UV29" s="7"/>
      <c r="UW29" s="7"/>
      <c r="UX29" s="7"/>
      <c r="UY29" s="7"/>
      <c r="UZ29" s="7"/>
      <c r="VA29" s="7"/>
      <c r="VB29" s="7"/>
      <c r="VC29" s="7"/>
      <c r="VD29" s="7"/>
      <c r="VE29" s="7"/>
      <c r="VF29" s="7"/>
      <c r="VG29" s="7"/>
      <c r="VH29" s="7"/>
      <c r="VI29" s="7"/>
      <c r="VJ29" s="7"/>
      <c r="VK29" s="7"/>
      <c r="VL29" s="7"/>
      <c r="VM29" s="7"/>
      <c r="VN29" s="7"/>
      <c r="VO29" s="7"/>
      <c r="VP29" s="7"/>
      <c r="VQ29" s="7"/>
      <c r="VR29" s="7"/>
      <c r="VS29" s="7"/>
      <c r="VT29" s="7"/>
      <c r="VU29" s="7"/>
      <c r="VV29" s="7"/>
      <c r="VW29" s="7"/>
      <c r="VX29" s="7"/>
      <c r="VY29" s="7"/>
      <c r="VZ29" s="7"/>
      <c r="WA29" s="7"/>
      <c r="WB29" s="7"/>
      <c r="WC29" s="7"/>
      <c r="WD29" s="7"/>
      <c r="WE29" s="7"/>
      <c r="WF29" s="7"/>
      <c r="WG29" s="7"/>
      <c r="WH29" s="7"/>
      <c r="WI29" s="7"/>
      <c r="WJ29" s="7"/>
      <c r="WK29" s="7"/>
      <c r="WL29" s="7"/>
      <c r="WM29" s="7"/>
      <c r="WN29" s="7"/>
      <c r="WO29" s="7"/>
      <c r="WP29" s="7"/>
      <c r="WQ29" s="7"/>
      <c r="WR29" s="7"/>
      <c r="WS29" s="7"/>
      <c r="WT29" s="7"/>
      <c r="WU29" s="7"/>
      <c r="WV29" s="7"/>
      <c r="WW29" s="7"/>
      <c r="WX29" s="7"/>
      <c r="WY29" s="7"/>
      <c r="WZ29" s="7"/>
      <c r="XA29" s="7"/>
      <c r="XB29" s="7"/>
      <c r="XC29" s="7"/>
      <c r="XD29" s="7"/>
      <c r="XE29" s="7"/>
      <c r="XF29" s="7"/>
      <c r="XG29" s="7"/>
      <c r="XH29" s="7"/>
      <c r="XI29" s="7"/>
      <c r="XJ29" s="7"/>
      <c r="XK29" s="7"/>
      <c r="XL29" s="7"/>
      <c r="XM29" s="7"/>
      <c r="XN29" s="7"/>
      <c r="XO29" s="7"/>
      <c r="XP29" s="7"/>
      <c r="XQ29" s="7"/>
      <c r="XR29" s="7"/>
      <c r="XS29" s="7"/>
      <c r="XT29" s="7"/>
      <c r="XU29" s="7"/>
      <c r="XV29" s="7"/>
      <c r="XW29" s="7"/>
      <c r="XX29" s="7"/>
      <c r="XY29" s="7"/>
      <c r="XZ29" s="7"/>
      <c r="YA29" s="7"/>
      <c r="YB29" s="7"/>
      <c r="YC29" s="7"/>
      <c r="YD29" s="7"/>
      <c r="YE29" s="7"/>
      <c r="YF29" s="7"/>
      <c r="YG29" s="7"/>
      <c r="YH29" s="7"/>
      <c r="YI29" s="7"/>
      <c r="YJ29" s="7"/>
      <c r="YK29" s="7"/>
      <c r="YL29" s="7"/>
      <c r="YM29" s="7"/>
      <c r="YN29" s="7"/>
      <c r="YO29" s="7"/>
      <c r="YP29" s="7"/>
      <c r="YQ29" s="7"/>
      <c r="YR29" s="7"/>
      <c r="YS29" s="7"/>
      <c r="YT29" s="7"/>
      <c r="YU29" s="7"/>
      <c r="YV29" s="7"/>
      <c r="YW29" s="7"/>
      <c r="YX29" s="7"/>
      <c r="YY29" s="7"/>
      <c r="YZ29" s="7"/>
      <c r="ZA29" s="7"/>
      <c r="ZB29" s="7"/>
      <c r="ZC29" s="7"/>
      <c r="ZD29" s="7"/>
      <c r="ZE29" s="7"/>
      <c r="ZF29" s="7"/>
      <c r="ZG29" s="7"/>
      <c r="ZH29" s="7"/>
      <c r="ZI29" s="7"/>
      <c r="ZJ29" s="7"/>
      <c r="ZK29" s="7"/>
      <c r="ZL29" s="7"/>
      <c r="ZM29" s="7"/>
      <c r="ZN29" s="7"/>
      <c r="ZO29" s="7"/>
      <c r="ZP29" s="7"/>
      <c r="ZQ29" s="7"/>
      <c r="ZR29" s="7"/>
      <c r="ZS29" s="7"/>
      <c r="ZT29" s="7"/>
      <c r="ZU29" s="7"/>
      <c r="ZV29" s="7"/>
      <c r="ZW29" s="7"/>
      <c r="ZX29" s="7"/>
      <c r="ZY29" s="7"/>
      <c r="ZZ29" s="7"/>
      <c r="AAA29" s="7"/>
      <c r="AAB29" s="7"/>
      <c r="AAC29" s="7"/>
      <c r="AAD29" s="7"/>
      <c r="AAE29" s="7"/>
      <c r="AAF29" s="7"/>
      <c r="AAG29" s="7"/>
      <c r="AAH29" s="7"/>
      <c r="AAI29" s="7"/>
      <c r="AAJ29" s="7"/>
      <c r="AAK29" s="7"/>
      <c r="AAL29" s="7"/>
      <c r="AAM29" s="7"/>
      <c r="AAN29" s="7"/>
      <c r="AAO29" s="7"/>
      <c r="AAP29" s="7"/>
      <c r="AAQ29" s="7"/>
      <c r="AAR29" s="7"/>
      <c r="AAS29" s="7"/>
      <c r="AAT29" s="7"/>
      <c r="AAU29" s="7"/>
      <c r="AAV29" s="7"/>
      <c r="AAW29" s="7"/>
      <c r="AAX29" s="7"/>
      <c r="AAY29" s="7"/>
      <c r="AAZ29" s="7"/>
      <c r="ABA29" s="7"/>
      <c r="ABB29" s="7"/>
      <c r="ABC29" s="7"/>
      <c r="ABD29" s="7"/>
      <c r="ABE29" s="7"/>
      <c r="ABF29" s="7"/>
      <c r="ABG29" s="7"/>
      <c r="ABH29" s="7"/>
      <c r="ABI29" s="7"/>
      <c r="ABJ29" s="7"/>
      <c r="ABK29" s="7"/>
      <c r="ABL29" s="7"/>
      <c r="ABM29" s="7"/>
      <c r="ABN29" s="7"/>
      <c r="ABO29" s="7"/>
      <c r="ABP29" s="7"/>
      <c r="ABQ29" s="7"/>
      <c r="ABR29" s="7"/>
      <c r="ABS29" s="7"/>
      <c r="ABT29" s="7"/>
      <c r="ABU29" s="7"/>
      <c r="ABV29" s="7"/>
      <c r="ABW29" s="7"/>
      <c r="ABX29" s="7"/>
      <c r="ABY29" s="7"/>
      <c r="ABZ29" s="7"/>
      <c r="ACA29" s="7"/>
      <c r="ACB29" s="7"/>
      <c r="ACC29" s="7"/>
      <c r="ACD29" s="7"/>
      <c r="ACE29" s="7"/>
      <c r="ACF29" s="7"/>
      <c r="ACG29" s="7"/>
      <c r="ACH29" s="7"/>
      <c r="ACI29" s="7"/>
      <c r="ACJ29" s="7"/>
      <c r="ACK29" s="7"/>
      <c r="ACL29" s="7"/>
      <c r="ACM29" s="7"/>
      <c r="ACN29" s="7"/>
      <c r="ACO29" s="7"/>
      <c r="ACP29" s="7"/>
      <c r="ACQ29" s="7"/>
      <c r="ACR29" s="7"/>
      <c r="ACS29" s="7"/>
      <c r="ACT29" s="7"/>
      <c r="ACU29" s="7"/>
      <c r="ACV29" s="7"/>
      <c r="ACW29" s="7"/>
      <c r="ACX29" s="7"/>
      <c r="ACY29" s="7"/>
      <c r="ACZ29" s="7"/>
      <c r="ADA29" s="7"/>
      <c r="ADB29" s="7"/>
      <c r="ADC29" s="7"/>
      <c r="ADD29" s="7"/>
      <c r="ADE29" s="7"/>
      <c r="ADF29" s="7"/>
      <c r="ADG29" s="7"/>
      <c r="ADH29" s="7"/>
      <c r="ADI29" s="7"/>
      <c r="ADJ29" s="7"/>
      <c r="ADK29" s="7"/>
      <c r="ADL29" s="7"/>
      <c r="ADM29" s="7"/>
      <c r="ADN29" s="7"/>
      <c r="ADO29" s="7"/>
      <c r="ADP29" s="7"/>
      <c r="ADQ29" s="7"/>
      <c r="ADR29" s="7"/>
      <c r="ADS29" s="7"/>
      <c r="ADT29" s="7"/>
      <c r="ADU29" s="7"/>
      <c r="ADV29" s="7"/>
      <c r="ADW29" s="7"/>
      <c r="ADX29" s="7"/>
      <c r="ADY29" s="7"/>
      <c r="ADZ29" s="7"/>
      <c r="AEA29" s="7"/>
      <c r="AEB29" s="7"/>
      <c r="AEC29" s="7"/>
      <c r="AED29" s="7"/>
      <c r="AEE29" s="7"/>
      <c r="AEF29" s="7"/>
      <c r="AEG29" s="7"/>
      <c r="AEH29" s="7"/>
      <c r="AEI29" s="7"/>
      <c r="AEJ29" s="7"/>
      <c r="AEK29" s="7"/>
      <c r="AEL29" s="7"/>
      <c r="AEM29" s="7"/>
      <c r="AEN29" s="7"/>
      <c r="AEO29" s="7"/>
      <c r="AEP29" s="7"/>
      <c r="AEQ29" s="7"/>
      <c r="AER29" s="7"/>
      <c r="AES29" s="7"/>
      <c r="AET29" s="7"/>
      <c r="AEU29" s="7"/>
      <c r="AEV29" s="7"/>
      <c r="AEW29" s="7"/>
      <c r="AEX29" s="7"/>
      <c r="AEY29" s="7"/>
      <c r="AEZ29" s="7"/>
      <c r="AFA29" s="7"/>
      <c r="AFB29" s="7"/>
      <c r="AFC29" s="7"/>
      <c r="AFD29" s="7"/>
      <c r="AFE29" s="7"/>
      <c r="AFF29" s="7"/>
      <c r="AFG29" s="7"/>
      <c r="AFH29" s="7"/>
      <c r="AFI29" s="7"/>
      <c r="AFJ29" s="7"/>
      <c r="AFK29" s="7"/>
      <c r="AFL29" s="7"/>
      <c r="AFM29" s="7"/>
      <c r="AFN29" s="7"/>
      <c r="AFO29" s="7"/>
      <c r="AFP29" s="7"/>
      <c r="AFQ29" s="7"/>
      <c r="AFR29" s="7"/>
      <c r="AFS29" s="7"/>
      <c r="AFT29" s="7"/>
      <c r="AFU29" s="7"/>
      <c r="AFV29" s="7"/>
      <c r="AFW29" s="7"/>
      <c r="AFX29" s="7"/>
      <c r="AFY29" s="7"/>
      <c r="AFZ29" s="7"/>
      <c r="AGA29" s="7"/>
      <c r="AGB29" s="7"/>
      <c r="AGC29" s="7"/>
      <c r="AGD29" s="7"/>
      <c r="AGE29" s="7"/>
      <c r="AGF29" s="7"/>
      <c r="AGG29" s="7"/>
      <c r="AGH29" s="7"/>
      <c r="AGI29" s="7"/>
      <c r="AGJ29" s="7"/>
      <c r="AGK29" s="7"/>
      <c r="AGL29" s="7"/>
      <c r="AGM29" s="7"/>
      <c r="AGN29" s="7"/>
      <c r="AGO29" s="7"/>
      <c r="AGP29" s="7"/>
      <c r="AGQ29" s="7"/>
      <c r="AGR29" s="7"/>
      <c r="AGS29" s="7"/>
      <c r="AGT29" s="7"/>
      <c r="AGU29" s="7"/>
      <c r="AGV29" s="7"/>
      <c r="AGW29" s="7"/>
      <c r="AGX29" s="7"/>
      <c r="AGY29" s="7"/>
      <c r="AGZ29" s="7"/>
      <c r="AHA29" s="7"/>
      <c r="AHB29" s="7"/>
      <c r="AHC29" s="7"/>
      <c r="AHD29" s="7"/>
      <c r="AHE29" s="7"/>
      <c r="AHF29" s="7"/>
      <c r="AHG29" s="7"/>
      <c r="AHH29" s="7"/>
      <c r="AHI29" s="7"/>
      <c r="AHJ29" s="7"/>
      <c r="AHK29" s="7"/>
      <c r="AHL29" s="7"/>
      <c r="AHM29" s="7"/>
      <c r="AHN29" s="7"/>
      <c r="AHO29" s="7"/>
      <c r="AHP29" s="7"/>
      <c r="AHQ29" s="7"/>
      <c r="AHR29" s="7"/>
      <c r="AHS29" s="7"/>
      <c r="AHT29" s="7"/>
      <c r="AHU29" s="7"/>
      <c r="AHV29" s="7"/>
      <c r="AHW29" s="7"/>
      <c r="AHX29" s="7"/>
      <c r="AHY29" s="7"/>
      <c r="AHZ29" s="7"/>
      <c r="AIA29" s="7"/>
      <c r="AIB29" s="7"/>
      <c r="AIC29" s="7"/>
      <c r="AID29" s="7"/>
      <c r="AIE29" s="7"/>
      <c r="AIF29" s="7"/>
      <c r="AIG29" s="7"/>
      <c r="AIH29" s="7"/>
      <c r="AII29" s="7"/>
      <c r="AIJ29" s="7"/>
      <c r="AIK29" s="7"/>
      <c r="AIL29" s="7"/>
      <c r="AIM29" s="7"/>
      <c r="AIN29" s="7"/>
      <c r="AIO29" s="7"/>
      <c r="AIP29" s="7"/>
      <c r="AIQ29" s="7"/>
      <c r="AIR29" s="7"/>
      <c r="AIS29" s="7"/>
      <c r="AIT29" s="7"/>
      <c r="AIU29" s="7"/>
      <c r="AIV29" s="7"/>
      <c r="AIW29" s="7"/>
      <c r="AIX29" s="7"/>
      <c r="AIY29" s="7"/>
      <c r="AIZ29" s="7"/>
      <c r="AJA29" s="7"/>
      <c r="AJB29" s="7"/>
      <c r="AJC29" s="7"/>
      <c r="AJD29" s="7"/>
      <c r="AJE29" s="7"/>
      <c r="AJF29" s="7"/>
      <c r="AJG29" s="7"/>
      <c r="AJH29" s="7"/>
      <c r="AJI29" s="7"/>
      <c r="AJJ29" s="7"/>
      <c r="AJK29" s="7"/>
      <c r="AJL29" s="7"/>
      <c r="AJM29" s="7"/>
      <c r="AJN29" s="7"/>
      <c r="AJO29" s="7"/>
      <c r="AJP29" s="7"/>
      <c r="AJQ29" s="7"/>
      <c r="AJR29" s="7"/>
      <c r="AJS29" s="7"/>
      <c r="AJT29" s="7"/>
      <c r="AJU29" s="7"/>
      <c r="AJV29" s="7"/>
      <c r="AJW29" s="7"/>
      <c r="AJX29" s="7"/>
      <c r="AJY29" s="7"/>
      <c r="AJZ29" s="7"/>
      <c r="AKA29" s="7"/>
      <c r="AKB29" s="7"/>
      <c r="AKC29" s="7"/>
      <c r="AKD29" s="7"/>
      <c r="AKE29" s="7"/>
      <c r="AKF29" s="7"/>
      <c r="AKG29" s="7"/>
      <c r="AKH29" s="7"/>
      <c r="AKI29" s="7"/>
      <c r="AKJ29" s="7"/>
      <c r="AKK29" s="7"/>
      <c r="AKL29" s="7"/>
      <c r="AKM29" s="7"/>
      <c r="AKN29" s="7"/>
      <c r="AKO29" s="7"/>
      <c r="AKP29" s="7"/>
      <c r="AKQ29" s="7"/>
      <c r="AKR29" s="7"/>
      <c r="AKS29" s="7"/>
      <c r="AKT29" s="7"/>
      <c r="AKU29" s="7"/>
      <c r="AKV29" s="7"/>
      <c r="AKW29" s="7"/>
      <c r="AKX29" s="7"/>
      <c r="AKY29" s="7"/>
      <c r="AKZ29" s="7"/>
      <c r="ALA29" s="7"/>
      <c r="ALB29" s="7"/>
      <c r="ALC29" s="7"/>
      <c r="ALD29" s="7"/>
      <c r="ALE29" s="7"/>
      <c r="ALF29" s="7"/>
      <c r="ALG29" s="7"/>
      <c r="ALH29" s="7"/>
      <c r="ALI29" s="7"/>
      <c r="ALJ29" s="7"/>
      <c r="ALK29" s="7"/>
      <c r="ALL29" s="7"/>
      <c r="ALM29" s="7"/>
      <c r="ALN29" s="7"/>
      <c r="ALO29" s="7"/>
      <c r="ALP29" s="7"/>
      <c r="ALQ29" s="7"/>
      <c r="ALR29" s="7"/>
      <c r="ALS29" s="7"/>
      <c r="ALT29" s="7"/>
      <c r="ALU29" s="7"/>
      <c r="ALV29" s="7"/>
      <c r="ALW29" s="7"/>
      <c r="ALX29" s="7"/>
      <c r="ALY29" s="7"/>
      <c r="ALZ29" s="7"/>
      <c r="AMA29" s="7"/>
      <c r="AMB29" s="7"/>
      <c r="AMC29" s="7"/>
      <c r="AMD29" s="7"/>
      <c r="AME29" s="7"/>
      <c r="AMF29" s="7"/>
      <c r="AMG29" s="7"/>
      <c r="AMH29" s="7"/>
      <c r="AMI29" s="7"/>
      <c r="AMJ29" s="7"/>
      <c r="AMK29" s="7"/>
      <c r="AML29" s="7"/>
      <c r="AMM29" s="7"/>
    </row>
    <row r="30" spans="1:1027" ht="20.100000000000001" customHeight="1">
      <c r="A30" s="31"/>
      <c r="B30" s="607" t="s">
        <v>49</v>
      </c>
      <c r="C30" s="608"/>
      <c r="D30" s="608"/>
      <c r="E30" s="631" t="s">
        <v>63</v>
      </c>
      <c r="F30" s="631"/>
      <c r="G30" s="631"/>
      <c r="H30" s="632"/>
      <c r="I30" s="683"/>
      <c r="J30" s="684"/>
      <c r="K30" s="684"/>
      <c r="L30" s="684"/>
      <c r="M30" s="684"/>
      <c r="N30" s="684"/>
      <c r="O30" s="685"/>
      <c r="P30" s="53"/>
      <c r="Q30" s="53"/>
      <c r="R30" s="335"/>
      <c r="S30" s="284" t="s">
        <v>117</v>
      </c>
      <c r="T30" s="253"/>
      <c r="U30" s="254" t="s">
        <v>85</v>
      </c>
      <c r="V30" s="260"/>
      <c r="W30" s="255"/>
      <c r="X30" s="255"/>
      <c r="Y30" s="255"/>
      <c r="Z30" s="255"/>
      <c r="AA30" s="255"/>
      <c r="AB30" s="255"/>
      <c r="AC30" s="255"/>
      <c r="AD30" s="255"/>
      <c r="AE30" s="255"/>
      <c r="AF30" s="255"/>
      <c r="AG30" s="256" t="s">
        <v>91</v>
      </c>
      <c r="AH30" s="489"/>
      <c r="AI30" s="337"/>
      <c r="AJ30" s="237"/>
      <c r="AK30" s="282" t="s">
        <v>49</v>
      </c>
      <c r="AL30" s="51"/>
      <c r="AM30" s="51"/>
      <c r="AN30" s="51"/>
      <c r="AO30" s="51"/>
      <c r="AP30" s="51"/>
      <c r="AQ30" s="51"/>
      <c r="AR30" s="51"/>
      <c r="AS30" s="51"/>
      <c r="AT30" s="51"/>
      <c r="AU30" s="51"/>
      <c r="AV30" s="51"/>
      <c r="AW30" s="51"/>
      <c r="AX30" s="51"/>
      <c r="AY30" s="51"/>
      <c r="AZ30" s="51"/>
      <c r="BA30" s="51"/>
      <c r="BB30" s="51"/>
      <c r="BC30" s="51"/>
      <c r="BD30" s="51"/>
      <c r="BE30" s="51"/>
      <c r="BF30" s="52"/>
      <c r="BG30" s="52"/>
      <c r="BH30" s="52"/>
      <c r="BI30" s="52"/>
      <c r="BJ30" s="52"/>
      <c r="BK30" s="52"/>
      <c r="BL30" s="52"/>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c r="QD30" s="7"/>
      <c r="QE30" s="7"/>
      <c r="QF30" s="7"/>
      <c r="QG30" s="7"/>
      <c r="QH30" s="7"/>
      <c r="QI30" s="7"/>
      <c r="QJ30" s="7"/>
      <c r="QK30" s="7"/>
      <c r="QL30" s="7"/>
      <c r="QM30" s="7"/>
      <c r="QN30" s="7"/>
      <c r="QO30" s="7"/>
      <c r="QP30" s="7"/>
      <c r="QQ30" s="7"/>
      <c r="QR30" s="7"/>
      <c r="QS30" s="7"/>
      <c r="QT30" s="7"/>
      <c r="QU30" s="7"/>
      <c r="QV30" s="7"/>
      <c r="QW30" s="7"/>
      <c r="QX30" s="7"/>
      <c r="QY30" s="7"/>
      <c r="QZ30" s="7"/>
      <c r="RA30" s="7"/>
      <c r="RB30" s="7"/>
      <c r="RC30" s="7"/>
      <c r="RD30" s="7"/>
      <c r="RE30" s="7"/>
      <c r="RF30" s="7"/>
      <c r="RG30" s="7"/>
      <c r="RH30" s="7"/>
      <c r="RI30" s="7"/>
      <c r="RJ30" s="7"/>
      <c r="RK30" s="7"/>
      <c r="RL30" s="7"/>
      <c r="RM30" s="7"/>
      <c r="RN30" s="7"/>
      <c r="RO30" s="7"/>
      <c r="RP30" s="7"/>
      <c r="RQ30" s="7"/>
      <c r="RR30" s="7"/>
      <c r="RS30" s="7"/>
      <c r="RT30" s="7"/>
      <c r="RU30" s="7"/>
      <c r="RV30" s="7"/>
      <c r="RW30" s="7"/>
      <c r="RX30" s="7"/>
      <c r="RY30" s="7"/>
      <c r="RZ30" s="7"/>
      <c r="SA30" s="7"/>
      <c r="SB30" s="7"/>
      <c r="SC30" s="7"/>
      <c r="SD30" s="7"/>
      <c r="SE30" s="7"/>
      <c r="SF30" s="7"/>
      <c r="SG30" s="7"/>
      <c r="SH30" s="7"/>
      <c r="SI30" s="7"/>
      <c r="SJ30" s="7"/>
      <c r="SK30" s="7"/>
      <c r="SL30" s="7"/>
      <c r="SM30" s="7"/>
      <c r="SN30" s="7"/>
      <c r="SO30" s="7"/>
      <c r="SP30" s="7"/>
      <c r="SQ30" s="7"/>
      <c r="SR30" s="7"/>
      <c r="SS30" s="7"/>
      <c r="ST30" s="7"/>
      <c r="SU30" s="7"/>
      <c r="SV30" s="7"/>
      <c r="SW30" s="7"/>
      <c r="SX30" s="7"/>
      <c r="SY30" s="7"/>
      <c r="SZ30" s="7"/>
      <c r="TA30" s="7"/>
      <c r="TB30" s="7"/>
      <c r="TC30" s="7"/>
      <c r="TD30" s="7"/>
      <c r="TE30" s="7"/>
      <c r="TF30" s="7"/>
      <c r="TG30" s="7"/>
      <c r="TH30" s="7"/>
      <c r="TI30" s="7"/>
      <c r="TJ30" s="7"/>
      <c r="TK30" s="7"/>
      <c r="TL30" s="7"/>
      <c r="TM30" s="7"/>
      <c r="TN30" s="7"/>
      <c r="TO30" s="7"/>
      <c r="TP30" s="7"/>
      <c r="TQ30" s="7"/>
      <c r="TR30" s="7"/>
      <c r="TS30" s="7"/>
      <c r="TT30" s="7"/>
      <c r="TU30" s="7"/>
      <c r="TV30" s="7"/>
      <c r="TW30" s="7"/>
      <c r="TX30" s="7"/>
      <c r="TY30" s="7"/>
      <c r="TZ30" s="7"/>
      <c r="UA30" s="7"/>
      <c r="UB30" s="7"/>
      <c r="UC30" s="7"/>
      <c r="UD30" s="7"/>
      <c r="UE30" s="7"/>
      <c r="UF30" s="7"/>
      <c r="UG30" s="7"/>
      <c r="UH30" s="7"/>
      <c r="UI30" s="7"/>
      <c r="UJ30" s="7"/>
      <c r="UK30" s="7"/>
      <c r="UL30" s="7"/>
      <c r="UM30" s="7"/>
      <c r="UN30" s="7"/>
      <c r="UO30" s="7"/>
      <c r="UP30" s="7"/>
      <c r="UQ30" s="7"/>
      <c r="UR30" s="7"/>
      <c r="US30" s="7"/>
      <c r="UT30" s="7"/>
      <c r="UU30" s="7"/>
      <c r="UV30" s="7"/>
      <c r="UW30" s="7"/>
      <c r="UX30" s="7"/>
      <c r="UY30" s="7"/>
      <c r="UZ30" s="7"/>
      <c r="VA30" s="7"/>
      <c r="VB30" s="7"/>
      <c r="VC30" s="7"/>
      <c r="VD30" s="7"/>
      <c r="VE30" s="7"/>
      <c r="VF30" s="7"/>
      <c r="VG30" s="7"/>
      <c r="VH30" s="7"/>
      <c r="VI30" s="7"/>
      <c r="VJ30" s="7"/>
      <c r="VK30" s="7"/>
      <c r="VL30" s="7"/>
      <c r="VM30" s="7"/>
      <c r="VN30" s="7"/>
      <c r="VO30" s="7"/>
      <c r="VP30" s="7"/>
      <c r="VQ30" s="7"/>
      <c r="VR30" s="7"/>
      <c r="VS30" s="7"/>
      <c r="VT30" s="7"/>
      <c r="VU30" s="7"/>
      <c r="VV30" s="7"/>
      <c r="VW30" s="7"/>
      <c r="VX30" s="7"/>
      <c r="VY30" s="7"/>
      <c r="VZ30" s="7"/>
      <c r="WA30" s="7"/>
      <c r="WB30" s="7"/>
      <c r="WC30" s="7"/>
      <c r="WD30" s="7"/>
      <c r="WE30" s="7"/>
      <c r="WF30" s="7"/>
      <c r="WG30" s="7"/>
      <c r="WH30" s="7"/>
      <c r="WI30" s="7"/>
      <c r="WJ30" s="7"/>
      <c r="WK30" s="7"/>
      <c r="WL30" s="7"/>
      <c r="WM30" s="7"/>
      <c r="WN30" s="7"/>
      <c r="WO30" s="7"/>
      <c r="WP30" s="7"/>
      <c r="WQ30" s="7"/>
      <c r="WR30" s="7"/>
      <c r="WS30" s="7"/>
      <c r="WT30" s="7"/>
      <c r="WU30" s="7"/>
      <c r="WV30" s="7"/>
      <c r="WW30" s="7"/>
      <c r="WX30" s="7"/>
      <c r="WY30" s="7"/>
      <c r="WZ30" s="7"/>
      <c r="XA30" s="7"/>
      <c r="XB30" s="7"/>
      <c r="XC30" s="7"/>
      <c r="XD30" s="7"/>
      <c r="XE30" s="7"/>
      <c r="XF30" s="7"/>
      <c r="XG30" s="7"/>
      <c r="XH30" s="7"/>
      <c r="XI30" s="7"/>
      <c r="XJ30" s="7"/>
      <c r="XK30" s="7"/>
      <c r="XL30" s="7"/>
      <c r="XM30" s="7"/>
      <c r="XN30" s="7"/>
      <c r="XO30" s="7"/>
      <c r="XP30" s="7"/>
      <c r="XQ30" s="7"/>
      <c r="XR30" s="7"/>
      <c r="XS30" s="7"/>
      <c r="XT30" s="7"/>
      <c r="XU30" s="7"/>
      <c r="XV30" s="7"/>
      <c r="XW30" s="7"/>
      <c r="XX30" s="7"/>
      <c r="XY30" s="7"/>
      <c r="XZ30" s="7"/>
      <c r="YA30" s="7"/>
      <c r="YB30" s="7"/>
      <c r="YC30" s="7"/>
      <c r="YD30" s="7"/>
      <c r="YE30" s="7"/>
      <c r="YF30" s="7"/>
      <c r="YG30" s="7"/>
      <c r="YH30" s="7"/>
      <c r="YI30" s="7"/>
      <c r="YJ30" s="7"/>
      <c r="YK30" s="7"/>
      <c r="YL30" s="7"/>
      <c r="YM30" s="7"/>
      <c r="YN30" s="7"/>
      <c r="YO30" s="7"/>
      <c r="YP30" s="7"/>
      <c r="YQ30" s="7"/>
      <c r="YR30" s="7"/>
      <c r="YS30" s="7"/>
      <c r="YT30" s="7"/>
      <c r="YU30" s="7"/>
      <c r="YV30" s="7"/>
      <c r="YW30" s="7"/>
      <c r="YX30" s="7"/>
      <c r="YY30" s="7"/>
      <c r="YZ30" s="7"/>
      <c r="ZA30" s="7"/>
      <c r="ZB30" s="7"/>
      <c r="ZC30" s="7"/>
      <c r="ZD30" s="7"/>
      <c r="ZE30" s="7"/>
      <c r="ZF30" s="7"/>
      <c r="ZG30" s="7"/>
      <c r="ZH30" s="7"/>
      <c r="ZI30" s="7"/>
      <c r="ZJ30" s="7"/>
      <c r="ZK30" s="7"/>
      <c r="ZL30" s="7"/>
      <c r="ZM30" s="7"/>
      <c r="ZN30" s="7"/>
      <c r="ZO30" s="7"/>
      <c r="ZP30" s="7"/>
      <c r="ZQ30" s="7"/>
      <c r="ZR30" s="7"/>
      <c r="ZS30" s="7"/>
      <c r="ZT30" s="7"/>
      <c r="ZU30" s="7"/>
      <c r="ZV30" s="7"/>
      <c r="ZW30" s="7"/>
      <c r="ZX30" s="7"/>
      <c r="ZY30" s="7"/>
      <c r="ZZ30" s="7"/>
      <c r="AAA30" s="7"/>
      <c r="AAB30" s="7"/>
      <c r="AAC30" s="7"/>
      <c r="AAD30" s="7"/>
      <c r="AAE30" s="7"/>
      <c r="AAF30" s="7"/>
      <c r="AAG30" s="7"/>
      <c r="AAH30" s="7"/>
      <c r="AAI30" s="7"/>
      <c r="AAJ30" s="7"/>
      <c r="AAK30" s="7"/>
      <c r="AAL30" s="7"/>
      <c r="AAM30" s="7"/>
      <c r="AAN30" s="7"/>
      <c r="AAO30" s="7"/>
      <c r="AAP30" s="7"/>
      <c r="AAQ30" s="7"/>
      <c r="AAR30" s="7"/>
      <c r="AAS30" s="7"/>
      <c r="AAT30" s="7"/>
      <c r="AAU30" s="7"/>
      <c r="AAV30" s="7"/>
      <c r="AAW30" s="7"/>
      <c r="AAX30" s="7"/>
      <c r="AAY30" s="7"/>
      <c r="AAZ30" s="7"/>
      <c r="ABA30" s="7"/>
      <c r="ABB30" s="7"/>
      <c r="ABC30" s="7"/>
      <c r="ABD30" s="7"/>
      <c r="ABE30" s="7"/>
      <c r="ABF30" s="7"/>
      <c r="ABG30" s="7"/>
      <c r="ABH30" s="7"/>
      <c r="ABI30" s="7"/>
      <c r="ABJ30" s="7"/>
      <c r="ABK30" s="7"/>
      <c r="ABL30" s="7"/>
      <c r="ABM30" s="7"/>
      <c r="ABN30" s="7"/>
      <c r="ABO30" s="7"/>
      <c r="ABP30" s="7"/>
      <c r="ABQ30" s="7"/>
      <c r="ABR30" s="7"/>
      <c r="ABS30" s="7"/>
      <c r="ABT30" s="7"/>
      <c r="ABU30" s="7"/>
      <c r="ABV30" s="7"/>
      <c r="ABW30" s="7"/>
      <c r="ABX30" s="7"/>
      <c r="ABY30" s="7"/>
      <c r="ABZ30" s="7"/>
      <c r="ACA30" s="7"/>
      <c r="ACB30" s="7"/>
      <c r="ACC30" s="7"/>
      <c r="ACD30" s="7"/>
      <c r="ACE30" s="7"/>
      <c r="ACF30" s="7"/>
      <c r="ACG30" s="7"/>
      <c r="ACH30" s="7"/>
      <c r="ACI30" s="7"/>
      <c r="ACJ30" s="7"/>
      <c r="ACK30" s="7"/>
      <c r="ACL30" s="7"/>
      <c r="ACM30" s="7"/>
      <c r="ACN30" s="7"/>
      <c r="ACO30" s="7"/>
      <c r="ACP30" s="7"/>
      <c r="ACQ30" s="7"/>
      <c r="ACR30" s="7"/>
      <c r="ACS30" s="7"/>
      <c r="ACT30" s="7"/>
      <c r="ACU30" s="7"/>
      <c r="ACV30" s="7"/>
      <c r="ACW30" s="7"/>
      <c r="ACX30" s="7"/>
      <c r="ACY30" s="7"/>
      <c r="ACZ30" s="7"/>
      <c r="ADA30" s="7"/>
      <c r="ADB30" s="7"/>
      <c r="ADC30" s="7"/>
      <c r="ADD30" s="7"/>
      <c r="ADE30" s="7"/>
      <c r="ADF30" s="7"/>
      <c r="ADG30" s="7"/>
      <c r="ADH30" s="7"/>
      <c r="ADI30" s="7"/>
      <c r="ADJ30" s="7"/>
      <c r="ADK30" s="7"/>
      <c r="ADL30" s="7"/>
      <c r="ADM30" s="7"/>
      <c r="ADN30" s="7"/>
      <c r="ADO30" s="7"/>
      <c r="ADP30" s="7"/>
      <c r="ADQ30" s="7"/>
      <c r="ADR30" s="7"/>
      <c r="ADS30" s="7"/>
      <c r="ADT30" s="7"/>
      <c r="ADU30" s="7"/>
      <c r="ADV30" s="7"/>
      <c r="ADW30" s="7"/>
      <c r="ADX30" s="7"/>
      <c r="ADY30" s="7"/>
      <c r="ADZ30" s="7"/>
      <c r="AEA30" s="7"/>
      <c r="AEB30" s="7"/>
      <c r="AEC30" s="7"/>
      <c r="AED30" s="7"/>
      <c r="AEE30" s="7"/>
      <c r="AEF30" s="7"/>
      <c r="AEG30" s="7"/>
      <c r="AEH30" s="7"/>
      <c r="AEI30" s="7"/>
      <c r="AEJ30" s="7"/>
      <c r="AEK30" s="7"/>
      <c r="AEL30" s="7"/>
      <c r="AEM30" s="7"/>
      <c r="AEN30" s="7"/>
      <c r="AEO30" s="7"/>
      <c r="AEP30" s="7"/>
      <c r="AEQ30" s="7"/>
      <c r="AER30" s="7"/>
      <c r="AES30" s="7"/>
      <c r="AET30" s="7"/>
      <c r="AEU30" s="7"/>
      <c r="AEV30" s="7"/>
      <c r="AEW30" s="7"/>
      <c r="AEX30" s="7"/>
      <c r="AEY30" s="7"/>
      <c r="AEZ30" s="7"/>
      <c r="AFA30" s="7"/>
      <c r="AFB30" s="7"/>
      <c r="AFC30" s="7"/>
      <c r="AFD30" s="7"/>
      <c r="AFE30" s="7"/>
      <c r="AFF30" s="7"/>
      <c r="AFG30" s="7"/>
      <c r="AFH30" s="7"/>
      <c r="AFI30" s="7"/>
      <c r="AFJ30" s="7"/>
      <c r="AFK30" s="7"/>
      <c r="AFL30" s="7"/>
      <c r="AFM30" s="7"/>
      <c r="AFN30" s="7"/>
      <c r="AFO30" s="7"/>
      <c r="AFP30" s="7"/>
      <c r="AFQ30" s="7"/>
      <c r="AFR30" s="7"/>
      <c r="AFS30" s="7"/>
      <c r="AFT30" s="7"/>
      <c r="AFU30" s="7"/>
      <c r="AFV30" s="7"/>
      <c r="AFW30" s="7"/>
      <c r="AFX30" s="7"/>
      <c r="AFY30" s="7"/>
      <c r="AFZ30" s="7"/>
      <c r="AGA30" s="7"/>
      <c r="AGB30" s="7"/>
      <c r="AGC30" s="7"/>
      <c r="AGD30" s="7"/>
      <c r="AGE30" s="7"/>
      <c r="AGF30" s="7"/>
      <c r="AGG30" s="7"/>
      <c r="AGH30" s="7"/>
      <c r="AGI30" s="7"/>
      <c r="AGJ30" s="7"/>
      <c r="AGK30" s="7"/>
      <c r="AGL30" s="7"/>
      <c r="AGM30" s="7"/>
      <c r="AGN30" s="7"/>
      <c r="AGO30" s="7"/>
      <c r="AGP30" s="7"/>
      <c r="AGQ30" s="7"/>
      <c r="AGR30" s="7"/>
      <c r="AGS30" s="7"/>
      <c r="AGT30" s="7"/>
      <c r="AGU30" s="7"/>
      <c r="AGV30" s="7"/>
      <c r="AGW30" s="7"/>
      <c r="AGX30" s="7"/>
      <c r="AGY30" s="7"/>
      <c r="AGZ30" s="7"/>
      <c r="AHA30" s="7"/>
      <c r="AHB30" s="7"/>
      <c r="AHC30" s="7"/>
      <c r="AHD30" s="7"/>
      <c r="AHE30" s="7"/>
      <c r="AHF30" s="7"/>
      <c r="AHG30" s="7"/>
      <c r="AHH30" s="7"/>
      <c r="AHI30" s="7"/>
      <c r="AHJ30" s="7"/>
      <c r="AHK30" s="7"/>
      <c r="AHL30" s="7"/>
      <c r="AHM30" s="7"/>
      <c r="AHN30" s="7"/>
      <c r="AHO30" s="7"/>
      <c r="AHP30" s="7"/>
      <c r="AHQ30" s="7"/>
      <c r="AHR30" s="7"/>
      <c r="AHS30" s="7"/>
      <c r="AHT30" s="7"/>
      <c r="AHU30" s="7"/>
      <c r="AHV30" s="7"/>
      <c r="AHW30" s="7"/>
      <c r="AHX30" s="7"/>
      <c r="AHY30" s="7"/>
      <c r="AHZ30" s="7"/>
      <c r="AIA30" s="7"/>
      <c r="AIB30" s="7"/>
      <c r="AIC30" s="7"/>
      <c r="AID30" s="7"/>
      <c r="AIE30" s="7"/>
      <c r="AIF30" s="7"/>
      <c r="AIG30" s="7"/>
      <c r="AIH30" s="7"/>
      <c r="AII30" s="7"/>
      <c r="AIJ30" s="7"/>
      <c r="AIK30" s="7"/>
      <c r="AIL30" s="7"/>
      <c r="AIM30" s="7"/>
      <c r="AIN30" s="7"/>
      <c r="AIO30" s="7"/>
      <c r="AIP30" s="7"/>
      <c r="AIQ30" s="7"/>
      <c r="AIR30" s="7"/>
      <c r="AIS30" s="7"/>
      <c r="AIT30" s="7"/>
      <c r="AIU30" s="7"/>
      <c r="AIV30" s="7"/>
      <c r="AIW30" s="7"/>
      <c r="AIX30" s="7"/>
      <c r="AIY30" s="7"/>
      <c r="AIZ30" s="7"/>
      <c r="AJA30" s="7"/>
      <c r="AJB30" s="7"/>
      <c r="AJC30" s="7"/>
      <c r="AJD30" s="7"/>
      <c r="AJE30" s="7"/>
      <c r="AJF30" s="7"/>
      <c r="AJG30" s="7"/>
      <c r="AJH30" s="7"/>
      <c r="AJI30" s="7"/>
      <c r="AJJ30" s="7"/>
      <c r="AJK30" s="7"/>
      <c r="AJL30" s="7"/>
      <c r="AJM30" s="7"/>
      <c r="AJN30" s="7"/>
      <c r="AJO30" s="7"/>
      <c r="AJP30" s="7"/>
      <c r="AJQ30" s="7"/>
      <c r="AJR30" s="7"/>
      <c r="AJS30" s="7"/>
      <c r="AJT30" s="7"/>
      <c r="AJU30" s="7"/>
      <c r="AJV30" s="7"/>
      <c r="AJW30" s="7"/>
      <c r="AJX30" s="7"/>
      <c r="AJY30" s="7"/>
      <c r="AJZ30" s="7"/>
      <c r="AKA30" s="7"/>
      <c r="AKB30" s="7"/>
      <c r="AKC30" s="7"/>
      <c r="AKD30" s="7"/>
      <c r="AKE30" s="7"/>
      <c r="AKF30" s="7"/>
      <c r="AKG30" s="7"/>
      <c r="AKH30" s="7"/>
      <c r="AKI30" s="7"/>
      <c r="AKJ30" s="7"/>
      <c r="AKK30" s="7"/>
      <c r="AKL30" s="7"/>
      <c r="AKM30" s="7"/>
      <c r="AKN30" s="7"/>
      <c r="AKO30" s="7"/>
      <c r="AKP30" s="7"/>
      <c r="AKQ30" s="7"/>
      <c r="AKR30" s="7"/>
      <c r="AKS30" s="7"/>
      <c r="AKT30" s="7"/>
      <c r="AKU30" s="7"/>
      <c r="AKV30" s="7"/>
      <c r="AKW30" s="7"/>
      <c r="AKX30" s="7"/>
      <c r="AKY30" s="7"/>
      <c r="AKZ30" s="7"/>
      <c r="ALA30" s="7"/>
      <c r="ALB30" s="7"/>
      <c r="ALC30" s="7"/>
      <c r="ALD30" s="7"/>
      <c r="ALE30" s="7"/>
      <c r="ALF30" s="7"/>
      <c r="ALG30" s="7"/>
      <c r="ALH30" s="7"/>
      <c r="ALI30" s="7"/>
      <c r="ALJ30" s="7"/>
      <c r="ALK30" s="7"/>
      <c r="ALL30" s="7"/>
      <c r="ALM30" s="7"/>
      <c r="ALN30" s="7"/>
      <c r="ALO30" s="7"/>
      <c r="ALP30" s="7"/>
      <c r="ALQ30" s="7"/>
      <c r="ALR30" s="7"/>
      <c r="ALS30" s="7"/>
      <c r="ALT30" s="7"/>
      <c r="ALU30" s="7"/>
      <c r="ALV30" s="7"/>
      <c r="ALW30" s="7"/>
      <c r="ALX30" s="7"/>
      <c r="ALY30" s="7"/>
      <c r="ALZ30" s="7"/>
      <c r="AMA30" s="7"/>
      <c r="AMB30" s="7"/>
      <c r="AMC30" s="7"/>
      <c r="AMD30" s="7"/>
      <c r="AME30" s="7"/>
      <c r="AMF30" s="7"/>
      <c r="AMG30" s="7"/>
      <c r="AMH30" s="7"/>
      <c r="AMI30" s="7"/>
      <c r="AMJ30" s="7"/>
      <c r="AMK30" s="7"/>
      <c r="AML30" s="7"/>
      <c r="AMM30" s="7"/>
    </row>
    <row r="31" spans="1:1027" ht="20.100000000000001" customHeight="1">
      <c r="A31" s="31"/>
      <c r="B31" s="607" t="s">
        <v>51</v>
      </c>
      <c r="C31" s="608"/>
      <c r="D31" s="608"/>
      <c r="E31" s="631" t="s">
        <v>64</v>
      </c>
      <c r="F31" s="631"/>
      <c r="G31" s="631"/>
      <c r="H31" s="632"/>
      <c r="I31" s="683"/>
      <c r="J31" s="684"/>
      <c r="K31" s="684"/>
      <c r="L31" s="684"/>
      <c r="M31" s="684"/>
      <c r="N31" s="684"/>
      <c r="O31" s="685"/>
      <c r="P31" s="53"/>
      <c r="Q31" s="53"/>
      <c r="R31" s="336"/>
      <c r="S31" s="285"/>
      <c r="T31" s="254" t="s">
        <v>90</v>
      </c>
      <c r="U31" s="254" t="s">
        <v>293</v>
      </c>
      <c r="V31" s="260"/>
      <c r="W31" s="255"/>
      <c r="X31" s="255"/>
      <c r="Y31" s="255"/>
      <c r="Z31" s="255"/>
      <c r="AA31" s="255"/>
      <c r="AB31" s="255"/>
      <c r="AC31" s="255"/>
      <c r="AD31" s="255"/>
      <c r="AE31" s="255"/>
      <c r="AF31" s="255"/>
      <c r="AH31" s="489"/>
      <c r="AI31" s="337"/>
      <c r="AJ31" s="237"/>
      <c r="AK31" s="282" t="s">
        <v>51</v>
      </c>
      <c r="AL31" s="31"/>
      <c r="AM31" s="31"/>
      <c r="AN31" s="31"/>
      <c r="AO31" s="31"/>
      <c r="AP31" s="31"/>
      <c r="AQ31" s="31"/>
      <c r="AR31" s="31"/>
      <c r="AS31" s="31"/>
      <c r="AT31" s="31"/>
      <c r="AU31" s="31"/>
      <c r="AV31" s="31"/>
      <c r="AW31" s="31"/>
      <c r="AX31" s="31"/>
      <c r="AY31" s="31"/>
      <c r="AZ31" s="31"/>
      <c r="BA31" s="31"/>
      <c r="BB31" s="31"/>
      <c r="BC31" s="31"/>
      <c r="BD31" s="31"/>
      <c r="BE31" s="31"/>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c r="QD31" s="7"/>
      <c r="QE31" s="7"/>
      <c r="QF31" s="7"/>
      <c r="QG31" s="7"/>
      <c r="QH31" s="7"/>
      <c r="QI31" s="7"/>
      <c r="QJ31" s="7"/>
      <c r="QK31" s="7"/>
      <c r="QL31" s="7"/>
      <c r="QM31" s="7"/>
      <c r="QN31" s="7"/>
      <c r="QO31" s="7"/>
      <c r="QP31" s="7"/>
      <c r="QQ31" s="7"/>
      <c r="QR31" s="7"/>
      <c r="QS31" s="7"/>
      <c r="QT31" s="7"/>
      <c r="QU31" s="7"/>
      <c r="QV31" s="7"/>
      <c r="QW31" s="7"/>
      <c r="QX31" s="7"/>
      <c r="QY31" s="7"/>
      <c r="QZ31" s="7"/>
      <c r="RA31" s="7"/>
      <c r="RB31" s="7"/>
      <c r="RC31" s="7"/>
      <c r="RD31" s="7"/>
      <c r="RE31" s="7"/>
      <c r="RF31" s="7"/>
      <c r="RG31" s="7"/>
      <c r="RH31" s="7"/>
      <c r="RI31" s="7"/>
      <c r="RJ31" s="7"/>
      <c r="RK31" s="7"/>
      <c r="RL31" s="7"/>
      <c r="RM31" s="7"/>
      <c r="RN31" s="7"/>
      <c r="RO31" s="7"/>
      <c r="RP31" s="7"/>
      <c r="RQ31" s="7"/>
      <c r="RR31" s="7"/>
      <c r="RS31" s="7"/>
      <c r="RT31" s="7"/>
      <c r="RU31" s="7"/>
      <c r="RV31" s="7"/>
      <c r="RW31" s="7"/>
      <c r="RX31" s="7"/>
      <c r="RY31" s="7"/>
      <c r="RZ31" s="7"/>
      <c r="SA31" s="7"/>
      <c r="SB31" s="7"/>
      <c r="SC31" s="7"/>
      <c r="SD31" s="7"/>
      <c r="SE31" s="7"/>
      <c r="SF31" s="7"/>
      <c r="SG31" s="7"/>
      <c r="SH31" s="7"/>
      <c r="SI31" s="7"/>
      <c r="SJ31" s="7"/>
      <c r="SK31" s="7"/>
      <c r="SL31" s="7"/>
      <c r="SM31" s="7"/>
      <c r="SN31" s="7"/>
      <c r="SO31" s="7"/>
      <c r="SP31" s="7"/>
      <c r="SQ31" s="7"/>
      <c r="SR31" s="7"/>
      <c r="SS31" s="7"/>
      <c r="ST31" s="7"/>
      <c r="SU31" s="7"/>
      <c r="SV31" s="7"/>
      <c r="SW31" s="7"/>
      <c r="SX31" s="7"/>
      <c r="SY31" s="7"/>
      <c r="SZ31" s="7"/>
      <c r="TA31" s="7"/>
      <c r="TB31" s="7"/>
      <c r="TC31" s="7"/>
      <c r="TD31" s="7"/>
      <c r="TE31" s="7"/>
      <c r="TF31" s="7"/>
      <c r="TG31" s="7"/>
      <c r="TH31" s="7"/>
      <c r="TI31" s="7"/>
      <c r="TJ31" s="7"/>
      <c r="TK31" s="7"/>
      <c r="TL31" s="7"/>
      <c r="TM31" s="7"/>
      <c r="TN31" s="7"/>
      <c r="TO31" s="7"/>
      <c r="TP31" s="7"/>
      <c r="TQ31" s="7"/>
      <c r="TR31" s="7"/>
      <c r="TS31" s="7"/>
      <c r="TT31" s="7"/>
      <c r="TU31" s="7"/>
      <c r="TV31" s="7"/>
      <c r="TW31" s="7"/>
      <c r="TX31" s="7"/>
      <c r="TY31" s="7"/>
      <c r="TZ31" s="7"/>
      <c r="UA31" s="7"/>
      <c r="UB31" s="7"/>
      <c r="UC31" s="7"/>
      <c r="UD31" s="7"/>
      <c r="UE31" s="7"/>
      <c r="UF31" s="7"/>
      <c r="UG31" s="7"/>
      <c r="UH31" s="7"/>
      <c r="UI31" s="7"/>
      <c r="UJ31" s="7"/>
      <c r="UK31" s="7"/>
      <c r="UL31" s="7"/>
      <c r="UM31" s="7"/>
      <c r="UN31" s="7"/>
      <c r="UO31" s="7"/>
      <c r="UP31" s="7"/>
      <c r="UQ31" s="7"/>
      <c r="UR31" s="7"/>
      <c r="US31" s="7"/>
      <c r="UT31" s="7"/>
      <c r="UU31" s="7"/>
      <c r="UV31" s="7"/>
      <c r="UW31" s="7"/>
      <c r="UX31" s="7"/>
      <c r="UY31" s="7"/>
      <c r="UZ31" s="7"/>
      <c r="VA31" s="7"/>
      <c r="VB31" s="7"/>
      <c r="VC31" s="7"/>
      <c r="VD31" s="7"/>
      <c r="VE31" s="7"/>
      <c r="VF31" s="7"/>
      <c r="VG31" s="7"/>
      <c r="VH31" s="7"/>
      <c r="VI31" s="7"/>
      <c r="VJ31" s="7"/>
      <c r="VK31" s="7"/>
      <c r="VL31" s="7"/>
      <c r="VM31" s="7"/>
      <c r="VN31" s="7"/>
      <c r="VO31" s="7"/>
      <c r="VP31" s="7"/>
      <c r="VQ31" s="7"/>
      <c r="VR31" s="7"/>
      <c r="VS31" s="7"/>
      <c r="VT31" s="7"/>
      <c r="VU31" s="7"/>
      <c r="VV31" s="7"/>
      <c r="VW31" s="7"/>
      <c r="VX31" s="7"/>
      <c r="VY31" s="7"/>
      <c r="VZ31" s="7"/>
      <c r="WA31" s="7"/>
      <c r="WB31" s="7"/>
      <c r="WC31" s="7"/>
      <c r="WD31" s="7"/>
      <c r="WE31" s="7"/>
      <c r="WF31" s="7"/>
      <c r="WG31" s="7"/>
      <c r="WH31" s="7"/>
      <c r="WI31" s="7"/>
      <c r="WJ31" s="7"/>
      <c r="WK31" s="7"/>
      <c r="WL31" s="7"/>
      <c r="WM31" s="7"/>
      <c r="WN31" s="7"/>
      <c r="WO31" s="7"/>
      <c r="WP31" s="7"/>
      <c r="WQ31" s="7"/>
      <c r="WR31" s="7"/>
      <c r="WS31" s="7"/>
      <c r="WT31" s="7"/>
      <c r="WU31" s="7"/>
      <c r="WV31" s="7"/>
      <c r="WW31" s="7"/>
      <c r="WX31" s="7"/>
      <c r="WY31" s="7"/>
      <c r="WZ31" s="7"/>
      <c r="XA31" s="7"/>
      <c r="XB31" s="7"/>
      <c r="XC31" s="7"/>
      <c r="XD31" s="7"/>
      <c r="XE31" s="7"/>
      <c r="XF31" s="7"/>
      <c r="XG31" s="7"/>
      <c r="XH31" s="7"/>
      <c r="XI31" s="7"/>
      <c r="XJ31" s="7"/>
      <c r="XK31" s="7"/>
      <c r="XL31" s="7"/>
      <c r="XM31" s="7"/>
      <c r="XN31" s="7"/>
      <c r="XO31" s="7"/>
      <c r="XP31" s="7"/>
      <c r="XQ31" s="7"/>
      <c r="XR31" s="7"/>
      <c r="XS31" s="7"/>
      <c r="XT31" s="7"/>
      <c r="XU31" s="7"/>
      <c r="XV31" s="7"/>
      <c r="XW31" s="7"/>
      <c r="XX31" s="7"/>
      <c r="XY31" s="7"/>
      <c r="XZ31" s="7"/>
      <c r="YA31" s="7"/>
      <c r="YB31" s="7"/>
      <c r="YC31" s="7"/>
      <c r="YD31" s="7"/>
      <c r="YE31" s="7"/>
      <c r="YF31" s="7"/>
      <c r="YG31" s="7"/>
      <c r="YH31" s="7"/>
      <c r="YI31" s="7"/>
      <c r="YJ31" s="7"/>
      <c r="YK31" s="7"/>
      <c r="YL31" s="7"/>
      <c r="YM31" s="7"/>
      <c r="YN31" s="7"/>
      <c r="YO31" s="7"/>
      <c r="YP31" s="7"/>
      <c r="YQ31" s="7"/>
      <c r="YR31" s="7"/>
      <c r="YS31" s="7"/>
      <c r="YT31" s="7"/>
      <c r="YU31" s="7"/>
      <c r="YV31" s="7"/>
      <c r="YW31" s="7"/>
      <c r="YX31" s="7"/>
      <c r="YY31" s="7"/>
      <c r="YZ31" s="7"/>
      <c r="ZA31" s="7"/>
      <c r="ZB31" s="7"/>
      <c r="ZC31" s="7"/>
      <c r="ZD31" s="7"/>
      <c r="ZE31" s="7"/>
      <c r="ZF31" s="7"/>
      <c r="ZG31" s="7"/>
      <c r="ZH31" s="7"/>
      <c r="ZI31" s="7"/>
      <c r="ZJ31" s="7"/>
      <c r="ZK31" s="7"/>
      <c r="ZL31" s="7"/>
      <c r="ZM31" s="7"/>
      <c r="ZN31" s="7"/>
      <c r="ZO31" s="7"/>
      <c r="ZP31" s="7"/>
      <c r="ZQ31" s="7"/>
      <c r="ZR31" s="7"/>
      <c r="ZS31" s="7"/>
      <c r="ZT31" s="7"/>
      <c r="ZU31" s="7"/>
      <c r="ZV31" s="7"/>
      <c r="ZW31" s="7"/>
      <c r="ZX31" s="7"/>
      <c r="ZY31" s="7"/>
      <c r="ZZ31" s="7"/>
      <c r="AAA31" s="7"/>
      <c r="AAB31" s="7"/>
      <c r="AAC31" s="7"/>
      <c r="AAD31" s="7"/>
      <c r="AAE31" s="7"/>
      <c r="AAF31" s="7"/>
      <c r="AAG31" s="7"/>
      <c r="AAH31" s="7"/>
      <c r="AAI31" s="7"/>
      <c r="AAJ31" s="7"/>
      <c r="AAK31" s="7"/>
      <c r="AAL31" s="7"/>
      <c r="AAM31" s="7"/>
      <c r="AAN31" s="7"/>
      <c r="AAO31" s="7"/>
      <c r="AAP31" s="7"/>
      <c r="AAQ31" s="7"/>
      <c r="AAR31" s="7"/>
      <c r="AAS31" s="7"/>
      <c r="AAT31" s="7"/>
      <c r="AAU31" s="7"/>
      <c r="AAV31" s="7"/>
      <c r="AAW31" s="7"/>
      <c r="AAX31" s="7"/>
      <c r="AAY31" s="7"/>
      <c r="AAZ31" s="7"/>
      <c r="ABA31" s="7"/>
      <c r="ABB31" s="7"/>
      <c r="ABC31" s="7"/>
      <c r="ABD31" s="7"/>
      <c r="ABE31" s="7"/>
      <c r="ABF31" s="7"/>
      <c r="ABG31" s="7"/>
      <c r="ABH31" s="7"/>
      <c r="ABI31" s="7"/>
      <c r="ABJ31" s="7"/>
      <c r="ABK31" s="7"/>
      <c r="ABL31" s="7"/>
      <c r="ABM31" s="7"/>
      <c r="ABN31" s="7"/>
      <c r="ABO31" s="7"/>
      <c r="ABP31" s="7"/>
      <c r="ABQ31" s="7"/>
      <c r="ABR31" s="7"/>
      <c r="ABS31" s="7"/>
      <c r="ABT31" s="7"/>
      <c r="ABU31" s="7"/>
      <c r="ABV31" s="7"/>
      <c r="ABW31" s="7"/>
      <c r="ABX31" s="7"/>
      <c r="ABY31" s="7"/>
      <c r="ABZ31" s="7"/>
      <c r="ACA31" s="7"/>
      <c r="ACB31" s="7"/>
      <c r="ACC31" s="7"/>
      <c r="ACD31" s="7"/>
      <c r="ACE31" s="7"/>
      <c r="ACF31" s="7"/>
      <c r="ACG31" s="7"/>
      <c r="ACH31" s="7"/>
      <c r="ACI31" s="7"/>
      <c r="ACJ31" s="7"/>
      <c r="ACK31" s="7"/>
      <c r="ACL31" s="7"/>
      <c r="ACM31" s="7"/>
      <c r="ACN31" s="7"/>
      <c r="ACO31" s="7"/>
      <c r="ACP31" s="7"/>
      <c r="ACQ31" s="7"/>
      <c r="ACR31" s="7"/>
      <c r="ACS31" s="7"/>
      <c r="ACT31" s="7"/>
      <c r="ACU31" s="7"/>
      <c r="ACV31" s="7"/>
      <c r="ACW31" s="7"/>
      <c r="ACX31" s="7"/>
      <c r="ACY31" s="7"/>
      <c r="ACZ31" s="7"/>
      <c r="ADA31" s="7"/>
      <c r="ADB31" s="7"/>
      <c r="ADC31" s="7"/>
      <c r="ADD31" s="7"/>
      <c r="ADE31" s="7"/>
      <c r="ADF31" s="7"/>
      <c r="ADG31" s="7"/>
      <c r="ADH31" s="7"/>
      <c r="ADI31" s="7"/>
      <c r="ADJ31" s="7"/>
      <c r="ADK31" s="7"/>
      <c r="ADL31" s="7"/>
      <c r="ADM31" s="7"/>
      <c r="ADN31" s="7"/>
      <c r="ADO31" s="7"/>
      <c r="ADP31" s="7"/>
      <c r="ADQ31" s="7"/>
      <c r="ADR31" s="7"/>
      <c r="ADS31" s="7"/>
      <c r="ADT31" s="7"/>
      <c r="ADU31" s="7"/>
      <c r="ADV31" s="7"/>
      <c r="ADW31" s="7"/>
      <c r="ADX31" s="7"/>
      <c r="ADY31" s="7"/>
      <c r="ADZ31" s="7"/>
      <c r="AEA31" s="7"/>
      <c r="AEB31" s="7"/>
      <c r="AEC31" s="7"/>
      <c r="AED31" s="7"/>
      <c r="AEE31" s="7"/>
      <c r="AEF31" s="7"/>
      <c r="AEG31" s="7"/>
      <c r="AEH31" s="7"/>
      <c r="AEI31" s="7"/>
      <c r="AEJ31" s="7"/>
      <c r="AEK31" s="7"/>
      <c r="AEL31" s="7"/>
      <c r="AEM31" s="7"/>
      <c r="AEN31" s="7"/>
      <c r="AEO31" s="7"/>
      <c r="AEP31" s="7"/>
      <c r="AEQ31" s="7"/>
      <c r="AER31" s="7"/>
      <c r="AES31" s="7"/>
      <c r="AET31" s="7"/>
      <c r="AEU31" s="7"/>
      <c r="AEV31" s="7"/>
      <c r="AEW31" s="7"/>
      <c r="AEX31" s="7"/>
      <c r="AEY31" s="7"/>
      <c r="AEZ31" s="7"/>
      <c r="AFA31" s="7"/>
      <c r="AFB31" s="7"/>
      <c r="AFC31" s="7"/>
      <c r="AFD31" s="7"/>
      <c r="AFE31" s="7"/>
      <c r="AFF31" s="7"/>
      <c r="AFG31" s="7"/>
      <c r="AFH31" s="7"/>
      <c r="AFI31" s="7"/>
      <c r="AFJ31" s="7"/>
      <c r="AFK31" s="7"/>
      <c r="AFL31" s="7"/>
      <c r="AFM31" s="7"/>
      <c r="AFN31" s="7"/>
      <c r="AFO31" s="7"/>
      <c r="AFP31" s="7"/>
      <c r="AFQ31" s="7"/>
      <c r="AFR31" s="7"/>
      <c r="AFS31" s="7"/>
      <c r="AFT31" s="7"/>
      <c r="AFU31" s="7"/>
      <c r="AFV31" s="7"/>
      <c r="AFW31" s="7"/>
      <c r="AFX31" s="7"/>
      <c r="AFY31" s="7"/>
      <c r="AFZ31" s="7"/>
      <c r="AGA31" s="7"/>
      <c r="AGB31" s="7"/>
      <c r="AGC31" s="7"/>
      <c r="AGD31" s="7"/>
      <c r="AGE31" s="7"/>
      <c r="AGF31" s="7"/>
      <c r="AGG31" s="7"/>
      <c r="AGH31" s="7"/>
      <c r="AGI31" s="7"/>
      <c r="AGJ31" s="7"/>
      <c r="AGK31" s="7"/>
      <c r="AGL31" s="7"/>
      <c r="AGM31" s="7"/>
      <c r="AGN31" s="7"/>
      <c r="AGO31" s="7"/>
      <c r="AGP31" s="7"/>
      <c r="AGQ31" s="7"/>
      <c r="AGR31" s="7"/>
      <c r="AGS31" s="7"/>
      <c r="AGT31" s="7"/>
      <c r="AGU31" s="7"/>
      <c r="AGV31" s="7"/>
      <c r="AGW31" s="7"/>
      <c r="AGX31" s="7"/>
      <c r="AGY31" s="7"/>
      <c r="AGZ31" s="7"/>
      <c r="AHA31" s="7"/>
      <c r="AHB31" s="7"/>
      <c r="AHC31" s="7"/>
      <c r="AHD31" s="7"/>
      <c r="AHE31" s="7"/>
      <c r="AHF31" s="7"/>
      <c r="AHG31" s="7"/>
      <c r="AHH31" s="7"/>
      <c r="AHI31" s="7"/>
      <c r="AHJ31" s="7"/>
      <c r="AHK31" s="7"/>
      <c r="AHL31" s="7"/>
      <c r="AHM31" s="7"/>
      <c r="AHN31" s="7"/>
      <c r="AHO31" s="7"/>
      <c r="AHP31" s="7"/>
      <c r="AHQ31" s="7"/>
      <c r="AHR31" s="7"/>
      <c r="AHS31" s="7"/>
      <c r="AHT31" s="7"/>
      <c r="AHU31" s="7"/>
      <c r="AHV31" s="7"/>
      <c r="AHW31" s="7"/>
      <c r="AHX31" s="7"/>
      <c r="AHY31" s="7"/>
      <c r="AHZ31" s="7"/>
      <c r="AIA31" s="7"/>
      <c r="AIB31" s="7"/>
      <c r="AIC31" s="7"/>
      <c r="AID31" s="7"/>
      <c r="AIE31" s="7"/>
      <c r="AIF31" s="7"/>
      <c r="AIG31" s="7"/>
      <c r="AIH31" s="7"/>
      <c r="AII31" s="7"/>
      <c r="AIJ31" s="7"/>
      <c r="AIK31" s="7"/>
      <c r="AIL31" s="7"/>
      <c r="AIM31" s="7"/>
      <c r="AIN31" s="7"/>
      <c r="AIO31" s="7"/>
      <c r="AIP31" s="7"/>
      <c r="AIQ31" s="7"/>
      <c r="AIR31" s="7"/>
      <c r="AIS31" s="7"/>
      <c r="AIT31" s="7"/>
      <c r="AIU31" s="7"/>
      <c r="AIV31" s="7"/>
      <c r="AIW31" s="7"/>
      <c r="AIX31" s="7"/>
      <c r="AIY31" s="7"/>
      <c r="AIZ31" s="7"/>
      <c r="AJA31" s="7"/>
      <c r="AJB31" s="7"/>
      <c r="AJC31" s="7"/>
      <c r="AJD31" s="7"/>
      <c r="AJE31" s="7"/>
      <c r="AJF31" s="7"/>
      <c r="AJG31" s="7"/>
      <c r="AJH31" s="7"/>
      <c r="AJI31" s="7"/>
      <c r="AJJ31" s="7"/>
      <c r="AJK31" s="7"/>
      <c r="AJL31" s="7"/>
      <c r="AJM31" s="7"/>
      <c r="AJN31" s="7"/>
      <c r="AJO31" s="7"/>
      <c r="AJP31" s="7"/>
      <c r="AJQ31" s="7"/>
      <c r="AJR31" s="7"/>
      <c r="AJS31" s="7"/>
      <c r="AJT31" s="7"/>
      <c r="AJU31" s="7"/>
      <c r="AJV31" s="7"/>
      <c r="AJW31" s="7"/>
      <c r="AJX31" s="7"/>
      <c r="AJY31" s="7"/>
      <c r="AJZ31" s="7"/>
      <c r="AKA31" s="7"/>
      <c r="AKB31" s="7"/>
      <c r="AKC31" s="7"/>
      <c r="AKD31" s="7"/>
      <c r="AKE31" s="7"/>
      <c r="AKF31" s="7"/>
      <c r="AKG31" s="7"/>
      <c r="AKH31" s="7"/>
      <c r="AKI31" s="7"/>
      <c r="AKJ31" s="7"/>
      <c r="AKK31" s="7"/>
      <c r="AKL31" s="7"/>
      <c r="AKM31" s="7"/>
      <c r="AKN31" s="7"/>
      <c r="AKO31" s="7"/>
      <c r="AKP31" s="7"/>
      <c r="AKQ31" s="7"/>
      <c r="AKR31" s="7"/>
      <c r="AKS31" s="7"/>
      <c r="AKT31" s="7"/>
      <c r="AKU31" s="7"/>
      <c r="AKV31" s="7"/>
      <c r="AKW31" s="7"/>
      <c r="AKX31" s="7"/>
      <c r="AKY31" s="7"/>
      <c r="AKZ31" s="7"/>
      <c r="ALA31" s="7"/>
      <c r="ALB31" s="7"/>
      <c r="ALC31" s="7"/>
      <c r="ALD31" s="7"/>
      <c r="ALE31" s="7"/>
      <c r="ALF31" s="7"/>
      <c r="ALG31" s="7"/>
      <c r="ALH31" s="7"/>
      <c r="ALI31" s="7"/>
      <c r="ALJ31" s="7"/>
      <c r="ALK31" s="7"/>
      <c r="ALL31" s="7"/>
      <c r="ALM31" s="7"/>
      <c r="ALN31" s="7"/>
      <c r="ALO31" s="7"/>
      <c r="ALP31" s="7"/>
      <c r="ALQ31" s="7"/>
      <c r="ALR31" s="7"/>
      <c r="ALS31" s="7"/>
      <c r="ALT31" s="7"/>
      <c r="ALU31" s="7"/>
      <c r="ALV31" s="7"/>
      <c r="ALW31" s="7"/>
      <c r="ALX31" s="7"/>
      <c r="ALY31" s="7"/>
      <c r="ALZ31" s="7"/>
      <c r="AMA31" s="7"/>
      <c r="AMB31" s="7"/>
      <c r="AMC31" s="7"/>
      <c r="AMD31" s="7"/>
      <c r="AME31" s="7"/>
      <c r="AMF31" s="7"/>
      <c r="AMG31" s="7"/>
      <c r="AMH31" s="7"/>
      <c r="AMI31" s="7"/>
      <c r="AMJ31" s="7"/>
      <c r="AMK31" s="7"/>
      <c r="AML31" s="7"/>
      <c r="AMM31" s="7"/>
    </row>
    <row r="32" spans="1:1027" ht="20.100000000000001" customHeight="1">
      <c r="A32" s="31"/>
      <c r="B32" s="607" t="s">
        <v>52</v>
      </c>
      <c r="C32" s="608"/>
      <c r="D32" s="608"/>
      <c r="E32" s="585" t="s">
        <v>65</v>
      </c>
      <c r="F32" s="585"/>
      <c r="G32" s="689" t="s">
        <v>60</v>
      </c>
      <c r="H32" s="690"/>
      <c r="I32" s="683"/>
      <c r="J32" s="684"/>
      <c r="K32" s="684"/>
      <c r="L32" s="684"/>
      <c r="M32" s="684"/>
      <c r="N32" s="684"/>
      <c r="O32" s="685"/>
      <c r="P32" s="53"/>
      <c r="Q32" s="53"/>
      <c r="R32" s="336"/>
      <c r="S32" s="285"/>
      <c r="T32" s="250" t="s">
        <v>92</v>
      </c>
      <c r="U32" s="254" t="s">
        <v>90</v>
      </c>
      <c r="V32" s="260"/>
      <c r="W32" s="245"/>
      <c r="X32" s="245"/>
      <c r="Y32" s="245"/>
      <c r="Z32" s="245"/>
      <c r="AA32" s="245"/>
      <c r="AB32" s="245"/>
      <c r="AC32" s="245"/>
      <c r="AD32" s="245"/>
      <c r="AE32" s="245"/>
      <c r="AF32" s="245"/>
      <c r="AG32" s="245"/>
      <c r="AH32" s="245"/>
      <c r="AI32" s="337"/>
      <c r="AJ32" s="237"/>
      <c r="AK32" s="282" t="s">
        <v>54</v>
      </c>
      <c r="AL32" s="31"/>
      <c r="AM32" s="31"/>
      <c r="AN32" s="31"/>
      <c r="AO32" s="31"/>
      <c r="AP32" s="31"/>
      <c r="AQ32" s="31"/>
      <c r="AR32" s="31"/>
      <c r="AS32" s="31"/>
      <c r="AT32" s="31"/>
      <c r="AU32" s="31"/>
      <c r="AV32" s="31"/>
      <c r="AW32" s="31"/>
      <c r="AX32" s="31"/>
      <c r="AY32" s="31"/>
      <c r="AZ32" s="31"/>
      <c r="BA32" s="31"/>
      <c r="BB32" s="31"/>
      <c r="BC32" s="31"/>
      <c r="BD32" s="31"/>
      <c r="BE32" s="31"/>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c r="QD32" s="7"/>
      <c r="QE32" s="7"/>
      <c r="QF32" s="7"/>
      <c r="QG32" s="7"/>
      <c r="QH32" s="7"/>
      <c r="QI32" s="7"/>
      <c r="QJ32" s="7"/>
      <c r="QK32" s="7"/>
      <c r="QL32" s="7"/>
      <c r="QM32" s="7"/>
      <c r="QN32" s="7"/>
      <c r="QO32" s="7"/>
      <c r="QP32" s="7"/>
      <c r="QQ32" s="7"/>
      <c r="QR32" s="7"/>
      <c r="QS32" s="7"/>
      <c r="QT32" s="7"/>
      <c r="QU32" s="7"/>
      <c r="QV32" s="7"/>
      <c r="QW32" s="7"/>
      <c r="QX32" s="7"/>
      <c r="QY32" s="7"/>
      <c r="QZ32" s="7"/>
      <c r="RA32" s="7"/>
      <c r="RB32" s="7"/>
      <c r="RC32" s="7"/>
      <c r="RD32" s="7"/>
      <c r="RE32" s="7"/>
      <c r="RF32" s="7"/>
      <c r="RG32" s="7"/>
      <c r="RH32" s="7"/>
      <c r="RI32" s="7"/>
      <c r="RJ32" s="7"/>
      <c r="RK32" s="7"/>
      <c r="RL32" s="7"/>
      <c r="RM32" s="7"/>
      <c r="RN32" s="7"/>
      <c r="RO32" s="7"/>
      <c r="RP32" s="7"/>
      <c r="RQ32" s="7"/>
      <c r="RR32" s="7"/>
      <c r="RS32" s="7"/>
      <c r="RT32" s="7"/>
      <c r="RU32" s="7"/>
      <c r="RV32" s="7"/>
      <c r="RW32" s="7"/>
      <c r="RX32" s="7"/>
      <c r="RY32" s="7"/>
      <c r="RZ32" s="7"/>
      <c r="SA32" s="7"/>
      <c r="SB32" s="7"/>
      <c r="SC32" s="7"/>
      <c r="SD32" s="7"/>
      <c r="SE32" s="7"/>
      <c r="SF32" s="7"/>
      <c r="SG32" s="7"/>
      <c r="SH32" s="7"/>
      <c r="SI32" s="7"/>
      <c r="SJ32" s="7"/>
      <c r="SK32" s="7"/>
      <c r="SL32" s="7"/>
      <c r="SM32" s="7"/>
      <c r="SN32" s="7"/>
      <c r="SO32" s="7"/>
      <c r="SP32" s="7"/>
      <c r="SQ32" s="7"/>
      <c r="SR32" s="7"/>
      <c r="SS32" s="7"/>
      <c r="ST32" s="7"/>
      <c r="SU32" s="7"/>
      <c r="SV32" s="7"/>
      <c r="SW32" s="7"/>
      <c r="SX32" s="7"/>
      <c r="SY32" s="7"/>
      <c r="SZ32" s="7"/>
      <c r="TA32" s="7"/>
      <c r="TB32" s="7"/>
      <c r="TC32" s="7"/>
      <c r="TD32" s="7"/>
      <c r="TE32" s="7"/>
      <c r="TF32" s="7"/>
      <c r="TG32" s="7"/>
      <c r="TH32" s="7"/>
      <c r="TI32" s="7"/>
      <c r="TJ32" s="7"/>
      <c r="TK32" s="7"/>
      <c r="TL32" s="7"/>
      <c r="TM32" s="7"/>
      <c r="TN32" s="7"/>
      <c r="TO32" s="7"/>
      <c r="TP32" s="7"/>
      <c r="TQ32" s="7"/>
      <c r="TR32" s="7"/>
      <c r="TS32" s="7"/>
      <c r="TT32" s="7"/>
      <c r="TU32" s="7"/>
      <c r="TV32" s="7"/>
      <c r="TW32" s="7"/>
      <c r="TX32" s="7"/>
      <c r="TY32" s="7"/>
      <c r="TZ32" s="7"/>
      <c r="UA32" s="7"/>
      <c r="UB32" s="7"/>
      <c r="UC32" s="7"/>
      <c r="UD32" s="7"/>
      <c r="UE32" s="7"/>
      <c r="UF32" s="7"/>
      <c r="UG32" s="7"/>
      <c r="UH32" s="7"/>
      <c r="UI32" s="7"/>
      <c r="UJ32" s="7"/>
      <c r="UK32" s="7"/>
      <c r="UL32" s="7"/>
      <c r="UM32" s="7"/>
      <c r="UN32" s="7"/>
      <c r="UO32" s="7"/>
      <c r="UP32" s="7"/>
      <c r="UQ32" s="7"/>
      <c r="UR32" s="7"/>
      <c r="US32" s="7"/>
      <c r="UT32" s="7"/>
      <c r="UU32" s="7"/>
      <c r="UV32" s="7"/>
      <c r="UW32" s="7"/>
      <c r="UX32" s="7"/>
      <c r="UY32" s="7"/>
      <c r="UZ32" s="7"/>
      <c r="VA32" s="7"/>
      <c r="VB32" s="7"/>
      <c r="VC32" s="7"/>
      <c r="VD32" s="7"/>
      <c r="VE32" s="7"/>
      <c r="VF32" s="7"/>
      <c r="VG32" s="7"/>
      <c r="VH32" s="7"/>
      <c r="VI32" s="7"/>
      <c r="VJ32" s="7"/>
      <c r="VK32" s="7"/>
      <c r="VL32" s="7"/>
      <c r="VM32" s="7"/>
      <c r="VN32" s="7"/>
      <c r="VO32" s="7"/>
      <c r="VP32" s="7"/>
      <c r="VQ32" s="7"/>
      <c r="VR32" s="7"/>
      <c r="VS32" s="7"/>
      <c r="VT32" s="7"/>
      <c r="VU32" s="7"/>
      <c r="VV32" s="7"/>
      <c r="VW32" s="7"/>
      <c r="VX32" s="7"/>
      <c r="VY32" s="7"/>
      <c r="VZ32" s="7"/>
      <c r="WA32" s="7"/>
      <c r="WB32" s="7"/>
      <c r="WC32" s="7"/>
      <c r="WD32" s="7"/>
      <c r="WE32" s="7"/>
      <c r="WF32" s="7"/>
      <c r="WG32" s="7"/>
      <c r="WH32" s="7"/>
      <c r="WI32" s="7"/>
      <c r="WJ32" s="7"/>
      <c r="WK32" s="7"/>
      <c r="WL32" s="7"/>
      <c r="WM32" s="7"/>
      <c r="WN32" s="7"/>
      <c r="WO32" s="7"/>
      <c r="WP32" s="7"/>
      <c r="WQ32" s="7"/>
      <c r="WR32" s="7"/>
      <c r="WS32" s="7"/>
      <c r="WT32" s="7"/>
      <c r="WU32" s="7"/>
      <c r="WV32" s="7"/>
      <c r="WW32" s="7"/>
      <c r="WX32" s="7"/>
      <c r="WY32" s="7"/>
      <c r="WZ32" s="7"/>
      <c r="XA32" s="7"/>
      <c r="XB32" s="7"/>
      <c r="XC32" s="7"/>
      <c r="XD32" s="7"/>
      <c r="XE32" s="7"/>
      <c r="XF32" s="7"/>
      <c r="XG32" s="7"/>
      <c r="XH32" s="7"/>
      <c r="XI32" s="7"/>
      <c r="XJ32" s="7"/>
      <c r="XK32" s="7"/>
      <c r="XL32" s="7"/>
      <c r="XM32" s="7"/>
      <c r="XN32" s="7"/>
      <c r="XO32" s="7"/>
      <c r="XP32" s="7"/>
      <c r="XQ32" s="7"/>
      <c r="XR32" s="7"/>
      <c r="XS32" s="7"/>
      <c r="XT32" s="7"/>
      <c r="XU32" s="7"/>
      <c r="XV32" s="7"/>
      <c r="XW32" s="7"/>
      <c r="XX32" s="7"/>
      <c r="XY32" s="7"/>
      <c r="XZ32" s="7"/>
      <c r="YA32" s="7"/>
      <c r="YB32" s="7"/>
      <c r="YC32" s="7"/>
      <c r="YD32" s="7"/>
      <c r="YE32" s="7"/>
      <c r="YF32" s="7"/>
      <c r="YG32" s="7"/>
      <c r="YH32" s="7"/>
      <c r="YI32" s="7"/>
      <c r="YJ32" s="7"/>
      <c r="YK32" s="7"/>
      <c r="YL32" s="7"/>
      <c r="YM32" s="7"/>
      <c r="YN32" s="7"/>
      <c r="YO32" s="7"/>
      <c r="YP32" s="7"/>
      <c r="YQ32" s="7"/>
      <c r="YR32" s="7"/>
      <c r="YS32" s="7"/>
      <c r="YT32" s="7"/>
      <c r="YU32" s="7"/>
      <c r="YV32" s="7"/>
      <c r="YW32" s="7"/>
      <c r="YX32" s="7"/>
      <c r="YY32" s="7"/>
      <c r="YZ32" s="7"/>
      <c r="ZA32" s="7"/>
      <c r="ZB32" s="7"/>
      <c r="ZC32" s="7"/>
      <c r="ZD32" s="7"/>
      <c r="ZE32" s="7"/>
      <c r="ZF32" s="7"/>
      <c r="ZG32" s="7"/>
      <c r="ZH32" s="7"/>
      <c r="ZI32" s="7"/>
      <c r="ZJ32" s="7"/>
      <c r="ZK32" s="7"/>
      <c r="ZL32" s="7"/>
      <c r="ZM32" s="7"/>
      <c r="ZN32" s="7"/>
      <c r="ZO32" s="7"/>
      <c r="ZP32" s="7"/>
      <c r="ZQ32" s="7"/>
      <c r="ZR32" s="7"/>
      <c r="ZS32" s="7"/>
      <c r="ZT32" s="7"/>
      <c r="ZU32" s="7"/>
      <c r="ZV32" s="7"/>
      <c r="ZW32" s="7"/>
      <c r="ZX32" s="7"/>
      <c r="ZY32" s="7"/>
      <c r="ZZ32" s="7"/>
      <c r="AAA32" s="7"/>
      <c r="AAB32" s="7"/>
      <c r="AAC32" s="7"/>
      <c r="AAD32" s="7"/>
      <c r="AAE32" s="7"/>
      <c r="AAF32" s="7"/>
      <c r="AAG32" s="7"/>
      <c r="AAH32" s="7"/>
      <c r="AAI32" s="7"/>
      <c r="AAJ32" s="7"/>
      <c r="AAK32" s="7"/>
      <c r="AAL32" s="7"/>
      <c r="AAM32" s="7"/>
      <c r="AAN32" s="7"/>
      <c r="AAO32" s="7"/>
      <c r="AAP32" s="7"/>
      <c r="AAQ32" s="7"/>
      <c r="AAR32" s="7"/>
      <c r="AAS32" s="7"/>
      <c r="AAT32" s="7"/>
      <c r="AAU32" s="7"/>
      <c r="AAV32" s="7"/>
      <c r="AAW32" s="7"/>
      <c r="AAX32" s="7"/>
      <c r="AAY32" s="7"/>
      <c r="AAZ32" s="7"/>
      <c r="ABA32" s="7"/>
      <c r="ABB32" s="7"/>
      <c r="ABC32" s="7"/>
      <c r="ABD32" s="7"/>
      <c r="ABE32" s="7"/>
      <c r="ABF32" s="7"/>
      <c r="ABG32" s="7"/>
      <c r="ABH32" s="7"/>
      <c r="ABI32" s="7"/>
      <c r="ABJ32" s="7"/>
      <c r="ABK32" s="7"/>
      <c r="ABL32" s="7"/>
      <c r="ABM32" s="7"/>
      <c r="ABN32" s="7"/>
      <c r="ABO32" s="7"/>
      <c r="ABP32" s="7"/>
      <c r="ABQ32" s="7"/>
      <c r="ABR32" s="7"/>
      <c r="ABS32" s="7"/>
      <c r="ABT32" s="7"/>
      <c r="ABU32" s="7"/>
      <c r="ABV32" s="7"/>
      <c r="ABW32" s="7"/>
      <c r="ABX32" s="7"/>
      <c r="ABY32" s="7"/>
      <c r="ABZ32" s="7"/>
      <c r="ACA32" s="7"/>
      <c r="ACB32" s="7"/>
      <c r="ACC32" s="7"/>
      <c r="ACD32" s="7"/>
      <c r="ACE32" s="7"/>
      <c r="ACF32" s="7"/>
      <c r="ACG32" s="7"/>
      <c r="ACH32" s="7"/>
      <c r="ACI32" s="7"/>
      <c r="ACJ32" s="7"/>
      <c r="ACK32" s="7"/>
      <c r="ACL32" s="7"/>
      <c r="ACM32" s="7"/>
      <c r="ACN32" s="7"/>
      <c r="ACO32" s="7"/>
      <c r="ACP32" s="7"/>
      <c r="ACQ32" s="7"/>
      <c r="ACR32" s="7"/>
      <c r="ACS32" s="7"/>
      <c r="ACT32" s="7"/>
      <c r="ACU32" s="7"/>
      <c r="ACV32" s="7"/>
      <c r="ACW32" s="7"/>
      <c r="ACX32" s="7"/>
      <c r="ACY32" s="7"/>
      <c r="ACZ32" s="7"/>
      <c r="ADA32" s="7"/>
      <c r="ADB32" s="7"/>
      <c r="ADC32" s="7"/>
      <c r="ADD32" s="7"/>
      <c r="ADE32" s="7"/>
      <c r="ADF32" s="7"/>
      <c r="ADG32" s="7"/>
      <c r="ADH32" s="7"/>
      <c r="ADI32" s="7"/>
      <c r="ADJ32" s="7"/>
      <c r="ADK32" s="7"/>
      <c r="ADL32" s="7"/>
      <c r="ADM32" s="7"/>
      <c r="ADN32" s="7"/>
      <c r="ADO32" s="7"/>
      <c r="ADP32" s="7"/>
      <c r="ADQ32" s="7"/>
      <c r="ADR32" s="7"/>
      <c r="ADS32" s="7"/>
      <c r="ADT32" s="7"/>
      <c r="ADU32" s="7"/>
      <c r="ADV32" s="7"/>
      <c r="ADW32" s="7"/>
      <c r="ADX32" s="7"/>
      <c r="ADY32" s="7"/>
      <c r="ADZ32" s="7"/>
      <c r="AEA32" s="7"/>
      <c r="AEB32" s="7"/>
      <c r="AEC32" s="7"/>
      <c r="AED32" s="7"/>
      <c r="AEE32" s="7"/>
      <c r="AEF32" s="7"/>
      <c r="AEG32" s="7"/>
      <c r="AEH32" s="7"/>
      <c r="AEI32" s="7"/>
      <c r="AEJ32" s="7"/>
      <c r="AEK32" s="7"/>
      <c r="AEL32" s="7"/>
      <c r="AEM32" s="7"/>
      <c r="AEN32" s="7"/>
      <c r="AEO32" s="7"/>
      <c r="AEP32" s="7"/>
      <c r="AEQ32" s="7"/>
      <c r="AER32" s="7"/>
      <c r="AES32" s="7"/>
      <c r="AET32" s="7"/>
      <c r="AEU32" s="7"/>
      <c r="AEV32" s="7"/>
      <c r="AEW32" s="7"/>
      <c r="AEX32" s="7"/>
      <c r="AEY32" s="7"/>
      <c r="AEZ32" s="7"/>
      <c r="AFA32" s="7"/>
      <c r="AFB32" s="7"/>
      <c r="AFC32" s="7"/>
      <c r="AFD32" s="7"/>
      <c r="AFE32" s="7"/>
      <c r="AFF32" s="7"/>
      <c r="AFG32" s="7"/>
      <c r="AFH32" s="7"/>
      <c r="AFI32" s="7"/>
      <c r="AFJ32" s="7"/>
      <c r="AFK32" s="7"/>
      <c r="AFL32" s="7"/>
      <c r="AFM32" s="7"/>
      <c r="AFN32" s="7"/>
      <c r="AFO32" s="7"/>
      <c r="AFP32" s="7"/>
      <c r="AFQ32" s="7"/>
      <c r="AFR32" s="7"/>
      <c r="AFS32" s="7"/>
      <c r="AFT32" s="7"/>
      <c r="AFU32" s="7"/>
      <c r="AFV32" s="7"/>
      <c r="AFW32" s="7"/>
      <c r="AFX32" s="7"/>
      <c r="AFY32" s="7"/>
      <c r="AFZ32" s="7"/>
      <c r="AGA32" s="7"/>
      <c r="AGB32" s="7"/>
      <c r="AGC32" s="7"/>
      <c r="AGD32" s="7"/>
      <c r="AGE32" s="7"/>
      <c r="AGF32" s="7"/>
      <c r="AGG32" s="7"/>
      <c r="AGH32" s="7"/>
      <c r="AGI32" s="7"/>
      <c r="AGJ32" s="7"/>
      <c r="AGK32" s="7"/>
      <c r="AGL32" s="7"/>
      <c r="AGM32" s="7"/>
      <c r="AGN32" s="7"/>
      <c r="AGO32" s="7"/>
      <c r="AGP32" s="7"/>
      <c r="AGQ32" s="7"/>
      <c r="AGR32" s="7"/>
      <c r="AGS32" s="7"/>
      <c r="AGT32" s="7"/>
      <c r="AGU32" s="7"/>
      <c r="AGV32" s="7"/>
      <c r="AGW32" s="7"/>
      <c r="AGX32" s="7"/>
      <c r="AGY32" s="7"/>
      <c r="AGZ32" s="7"/>
      <c r="AHA32" s="7"/>
      <c r="AHB32" s="7"/>
      <c r="AHC32" s="7"/>
      <c r="AHD32" s="7"/>
      <c r="AHE32" s="7"/>
      <c r="AHF32" s="7"/>
      <c r="AHG32" s="7"/>
      <c r="AHH32" s="7"/>
      <c r="AHI32" s="7"/>
      <c r="AHJ32" s="7"/>
      <c r="AHK32" s="7"/>
      <c r="AHL32" s="7"/>
      <c r="AHM32" s="7"/>
      <c r="AHN32" s="7"/>
      <c r="AHO32" s="7"/>
      <c r="AHP32" s="7"/>
      <c r="AHQ32" s="7"/>
      <c r="AHR32" s="7"/>
      <c r="AHS32" s="7"/>
      <c r="AHT32" s="7"/>
      <c r="AHU32" s="7"/>
      <c r="AHV32" s="7"/>
      <c r="AHW32" s="7"/>
      <c r="AHX32" s="7"/>
      <c r="AHY32" s="7"/>
      <c r="AHZ32" s="7"/>
      <c r="AIA32" s="7"/>
      <c r="AIB32" s="7"/>
      <c r="AIC32" s="7"/>
      <c r="AID32" s="7"/>
      <c r="AIE32" s="7"/>
      <c r="AIF32" s="7"/>
      <c r="AIG32" s="7"/>
      <c r="AIH32" s="7"/>
      <c r="AII32" s="7"/>
      <c r="AIJ32" s="7"/>
      <c r="AIK32" s="7"/>
      <c r="AIL32" s="7"/>
      <c r="AIM32" s="7"/>
      <c r="AIN32" s="7"/>
      <c r="AIO32" s="7"/>
      <c r="AIP32" s="7"/>
      <c r="AIQ32" s="7"/>
      <c r="AIR32" s="7"/>
      <c r="AIS32" s="7"/>
      <c r="AIT32" s="7"/>
      <c r="AIU32" s="7"/>
      <c r="AIV32" s="7"/>
      <c r="AIW32" s="7"/>
      <c r="AIX32" s="7"/>
      <c r="AIY32" s="7"/>
      <c r="AIZ32" s="7"/>
      <c r="AJA32" s="7"/>
      <c r="AJB32" s="7"/>
      <c r="AJC32" s="7"/>
      <c r="AJD32" s="7"/>
      <c r="AJE32" s="7"/>
      <c r="AJF32" s="7"/>
      <c r="AJG32" s="7"/>
      <c r="AJH32" s="7"/>
      <c r="AJI32" s="7"/>
      <c r="AJJ32" s="7"/>
      <c r="AJK32" s="7"/>
      <c r="AJL32" s="7"/>
      <c r="AJM32" s="7"/>
      <c r="AJN32" s="7"/>
      <c r="AJO32" s="7"/>
      <c r="AJP32" s="7"/>
      <c r="AJQ32" s="7"/>
      <c r="AJR32" s="7"/>
      <c r="AJS32" s="7"/>
      <c r="AJT32" s="7"/>
      <c r="AJU32" s="7"/>
      <c r="AJV32" s="7"/>
      <c r="AJW32" s="7"/>
      <c r="AJX32" s="7"/>
      <c r="AJY32" s="7"/>
      <c r="AJZ32" s="7"/>
      <c r="AKA32" s="7"/>
      <c r="AKB32" s="7"/>
      <c r="AKC32" s="7"/>
      <c r="AKD32" s="7"/>
      <c r="AKE32" s="7"/>
      <c r="AKF32" s="7"/>
      <c r="AKG32" s="7"/>
      <c r="AKH32" s="7"/>
      <c r="AKI32" s="7"/>
      <c r="AKJ32" s="7"/>
      <c r="AKK32" s="7"/>
      <c r="AKL32" s="7"/>
      <c r="AKM32" s="7"/>
      <c r="AKN32" s="7"/>
      <c r="AKO32" s="7"/>
      <c r="AKP32" s="7"/>
      <c r="AKQ32" s="7"/>
      <c r="AKR32" s="7"/>
      <c r="AKS32" s="7"/>
      <c r="AKT32" s="7"/>
      <c r="AKU32" s="7"/>
      <c r="AKV32" s="7"/>
      <c r="AKW32" s="7"/>
      <c r="AKX32" s="7"/>
      <c r="AKY32" s="7"/>
      <c r="AKZ32" s="7"/>
      <c r="ALA32" s="7"/>
      <c r="ALB32" s="7"/>
      <c r="ALC32" s="7"/>
      <c r="ALD32" s="7"/>
      <c r="ALE32" s="7"/>
      <c r="ALF32" s="7"/>
      <c r="ALG32" s="7"/>
      <c r="ALH32" s="7"/>
      <c r="ALI32" s="7"/>
      <c r="ALJ32" s="7"/>
      <c r="ALK32" s="7"/>
      <c r="ALL32" s="7"/>
      <c r="ALM32" s="7"/>
      <c r="ALN32" s="7"/>
      <c r="ALO32" s="7"/>
      <c r="ALP32" s="7"/>
      <c r="ALQ32" s="7"/>
      <c r="ALR32" s="7"/>
      <c r="ALS32" s="7"/>
      <c r="ALT32" s="7"/>
      <c r="ALU32" s="7"/>
      <c r="ALV32" s="7"/>
      <c r="ALW32" s="7"/>
      <c r="ALX32" s="7"/>
      <c r="ALY32" s="7"/>
      <c r="ALZ32" s="7"/>
      <c r="AMA32" s="7"/>
      <c r="AMB32" s="7"/>
      <c r="AMC32" s="7"/>
      <c r="AMD32" s="7"/>
      <c r="AME32" s="7"/>
      <c r="AMF32" s="7"/>
      <c r="AMG32" s="7"/>
      <c r="AMH32" s="7"/>
      <c r="AMI32" s="7"/>
      <c r="AMJ32" s="7"/>
      <c r="AMK32" s="7"/>
      <c r="AML32" s="7"/>
      <c r="AMM32" s="7"/>
    </row>
    <row r="33" spans="1:1027" ht="20.100000000000001" customHeight="1">
      <c r="A33" s="31"/>
      <c r="B33" s="607" t="s">
        <v>494</v>
      </c>
      <c r="C33" s="608"/>
      <c r="D33" s="608"/>
      <c r="E33" s="585" t="s">
        <v>494</v>
      </c>
      <c r="F33" s="585"/>
      <c r="G33" s="585"/>
      <c r="H33" s="586"/>
      <c r="I33" s="683"/>
      <c r="J33" s="684"/>
      <c r="K33" s="684"/>
      <c r="L33" s="684"/>
      <c r="M33" s="684"/>
      <c r="N33" s="684"/>
      <c r="O33" s="685"/>
      <c r="P33" s="53"/>
      <c r="Q33" s="53"/>
      <c r="R33" s="336"/>
      <c r="S33" s="285"/>
      <c r="T33" s="250" t="s">
        <v>26</v>
      </c>
      <c r="U33" s="254" t="s">
        <v>92</v>
      </c>
      <c r="V33" s="260"/>
      <c r="W33" s="260"/>
      <c r="X33" s="245"/>
      <c r="Y33" s="245"/>
      <c r="Z33" s="245"/>
      <c r="AA33" s="245"/>
      <c r="AB33" s="245"/>
      <c r="AC33" s="245"/>
      <c r="AD33" s="245"/>
      <c r="AE33" s="245"/>
      <c r="AF33" s="245"/>
      <c r="AG33" s="245"/>
      <c r="AH33" s="245"/>
      <c r="AI33" s="337"/>
      <c r="AJ33" s="237"/>
      <c r="AK33" s="282" t="s">
        <v>444</v>
      </c>
      <c r="AL33" s="31"/>
      <c r="AM33" s="31"/>
      <c r="AN33" s="31"/>
      <c r="AO33" s="31"/>
      <c r="AP33" s="31"/>
      <c r="AQ33" s="31"/>
      <c r="AR33" s="31"/>
      <c r="AS33" s="31"/>
      <c r="AT33" s="31"/>
      <c r="AU33" s="31"/>
      <c r="AV33" s="31"/>
      <c r="AW33" s="31"/>
      <c r="AX33" s="31"/>
      <c r="AY33" s="31"/>
      <c r="AZ33" s="31"/>
      <c r="BA33" s="31"/>
      <c r="BB33" s="31"/>
      <c r="BC33" s="31"/>
      <c r="BD33" s="31"/>
      <c r="BE33" s="31"/>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c r="AAA33" s="7"/>
      <c r="AAB33" s="7"/>
      <c r="AAC33" s="7"/>
      <c r="AAD33" s="7"/>
      <c r="AAE33" s="7"/>
      <c r="AAF33" s="7"/>
      <c r="AAG33" s="7"/>
      <c r="AAH33" s="7"/>
      <c r="AAI33" s="7"/>
      <c r="AAJ33" s="7"/>
      <c r="AAK33" s="7"/>
      <c r="AAL33" s="7"/>
      <c r="AAM33" s="7"/>
      <c r="AAN33" s="7"/>
      <c r="AAO33" s="7"/>
      <c r="AAP33" s="7"/>
      <c r="AAQ33" s="7"/>
      <c r="AAR33" s="7"/>
      <c r="AAS33" s="7"/>
      <c r="AAT33" s="7"/>
      <c r="AAU33" s="7"/>
      <c r="AAV33" s="7"/>
      <c r="AAW33" s="7"/>
      <c r="AAX33" s="7"/>
      <c r="AAY33" s="7"/>
      <c r="AAZ33" s="7"/>
      <c r="ABA33" s="7"/>
      <c r="ABB33" s="7"/>
      <c r="ABC33" s="7"/>
      <c r="ABD33" s="7"/>
      <c r="ABE33" s="7"/>
      <c r="ABF33" s="7"/>
      <c r="ABG33" s="7"/>
      <c r="ABH33" s="7"/>
      <c r="ABI33" s="7"/>
      <c r="ABJ33" s="7"/>
      <c r="ABK33" s="7"/>
      <c r="ABL33" s="7"/>
      <c r="ABM33" s="7"/>
      <c r="ABN33" s="7"/>
      <c r="ABO33" s="7"/>
      <c r="ABP33" s="7"/>
      <c r="ABQ33" s="7"/>
      <c r="ABR33" s="7"/>
      <c r="ABS33" s="7"/>
      <c r="ABT33" s="7"/>
      <c r="ABU33" s="7"/>
      <c r="ABV33" s="7"/>
      <c r="ABW33" s="7"/>
      <c r="ABX33" s="7"/>
      <c r="ABY33" s="7"/>
      <c r="ABZ33" s="7"/>
      <c r="ACA33" s="7"/>
      <c r="ACB33" s="7"/>
      <c r="ACC33" s="7"/>
      <c r="ACD33" s="7"/>
      <c r="ACE33" s="7"/>
      <c r="ACF33" s="7"/>
      <c r="ACG33" s="7"/>
      <c r="ACH33" s="7"/>
      <c r="ACI33" s="7"/>
      <c r="ACJ33" s="7"/>
      <c r="ACK33" s="7"/>
      <c r="ACL33" s="7"/>
      <c r="ACM33" s="7"/>
      <c r="ACN33" s="7"/>
      <c r="ACO33" s="7"/>
      <c r="ACP33" s="7"/>
      <c r="ACQ33" s="7"/>
      <c r="ACR33" s="7"/>
      <c r="ACS33" s="7"/>
      <c r="ACT33" s="7"/>
      <c r="ACU33" s="7"/>
      <c r="ACV33" s="7"/>
      <c r="ACW33" s="7"/>
      <c r="ACX33" s="7"/>
      <c r="ACY33" s="7"/>
      <c r="ACZ33" s="7"/>
      <c r="ADA33" s="7"/>
      <c r="ADB33" s="7"/>
      <c r="ADC33" s="7"/>
      <c r="ADD33" s="7"/>
      <c r="ADE33" s="7"/>
      <c r="ADF33" s="7"/>
      <c r="ADG33" s="7"/>
      <c r="ADH33" s="7"/>
      <c r="ADI33" s="7"/>
      <c r="ADJ33" s="7"/>
      <c r="ADK33" s="7"/>
      <c r="ADL33" s="7"/>
      <c r="ADM33" s="7"/>
      <c r="ADN33" s="7"/>
      <c r="ADO33" s="7"/>
      <c r="ADP33" s="7"/>
      <c r="ADQ33" s="7"/>
      <c r="ADR33" s="7"/>
      <c r="ADS33" s="7"/>
      <c r="ADT33" s="7"/>
      <c r="ADU33" s="7"/>
      <c r="ADV33" s="7"/>
      <c r="ADW33" s="7"/>
      <c r="ADX33" s="7"/>
      <c r="ADY33" s="7"/>
      <c r="ADZ33" s="7"/>
      <c r="AEA33" s="7"/>
      <c r="AEB33" s="7"/>
      <c r="AEC33" s="7"/>
      <c r="AED33" s="7"/>
      <c r="AEE33" s="7"/>
      <c r="AEF33" s="7"/>
      <c r="AEG33" s="7"/>
      <c r="AEH33" s="7"/>
      <c r="AEI33" s="7"/>
      <c r="AEJ33" s="7"/>
      <c r="AEK33" s="7"/>
      <c r="AEL33" s="7"/>
      <c r="AEM33" s="7"/>
      <c r="AEN33" s="7"/>
      <c r="AEO33" s="7"/>
      <c r="AEP33" s="7"/>
      <c r="AEQ33" s="7"/>
      <c r="AER33" s="7"/>
      <c r="AES33" s="7"/>
      <c r="AET33" s="7"/>
      <c r="AEU33" s="7"/>
      <c r="AEV33" s="7"/>
      <c r="AEW33" s="7"/>
      <c r="AEX33" s="7"/>
      <c r="AEY33" s="7"/>
      <c r="AEZ33" s="7"/>
      <c r="AFA33" s="7"/>
      <c r="AFB33" s="7"/>
      <c r="AFC33" s="7"/>
      <c r="AFD33" s="7"/>
      <c r="AFE33" s="7"/>
      <c r="AFF33" s="7"/>
      <c r="AFG33" s="7"/>
      <c r="AFH33" s="7"/>
      <c r="AFI33" s="7"/>
      <c r="AFJ33" s="7"/>
      <c r="AFK33" s="7"/>
      <c r="AFL33" s="7"/>
      <c r="AFM33" s="7"/>
      <c r="AFN33" s="7"/>
      <c r="AFO33" s="7"/>
      <c r="AFP33" s="7"/>
      <c r="AFQ33" s="7"/>
      <c r="AFR33" s="7"/>
      <c r="AFS33" s="7"/>
      <c r="AFT33" s="7"/>
      <c r="AFU33" s="7"/>
      <c r="AFV33" s="7"/>
      <c r="AFW33" s="7"/>
      <c r="AFX33" s="7"/>
      <c r="AFY33" s="7"/>
      <c r="AFZ33" s="7"/>
      <c r="AGA33" s="7"/>
      <c r="AGB33" s="7"/>
      <c r="AGC33" s="7"/>
      <c r="AGD33" s="7"/>
      <c r="AGE33" s="7"/>
      <c r="AGF33" s="7"/>
      <c r="AGG33" s="7"/>
      <c r="AGH33" s="7"/>
      <c r="AGI33" s="7"/>
      <c r="AGJ33" s="7"/>
      <c r="AGK33" s="7"/>
      <c r="AGL33" s="7"/>
      <c r="AGM33" s="7"/>
      <c r="AGN33" s="7"/>
      <c r="AGO33" s="7"/>
      <c r="AGP33" s="7"/>
      <c r="AGQ33" s="7"/>
      <c r="AGR33" s="7"/>
      <c r="AGS33" s="7"/>
      <c r="AGT33" s="7"/>
      <c r="AGU33" s="7"/>
      <c r="AGV33" s="7"/>
      <c r="AGW33" s="7"/>
      <c r="AGX33" s="7"/>
      <c r="AGY33" s="7"/>
      <c r="AGZ33" s="7"/>
      <c r="AHA33" s="7"/>
      <c r="AHB33" s="7"/>
      <c r="AHC33" s="7"/>
      <c r="AHD33" s="7"/>
      <c r="AHE33" s="7"/>
      <c r="AHF33" s="7"/>
      <c r="AHG33" s="7"/>
      <c r="AHH33" s="7"/>
      <c r="AHI33" s="7"/>
      <c r="AHJ33" s="7"/>
      <c r="AHK33" s="7"/>
      <c r="AHL33" s="7"/>
      <c r="AHM33" s="7"/>
      <c r="AHN33" s="7"/>
      <c r="AHO33" s="7"/>
      <c r="AHP33" s="7"/>
      <c r="AHQ33" s="7"/>
      <c r="AHR33" s="7"/>
      <c r="AHS33" s="7"/>
      <c r="AHT33" s="7"/>
      <c r="AHU33" s="7"/>
      <c r="AHV33" s="7"/>
      <c r="AHW33" s="7"/>
      <c r="AHX33" s="7"/>
      <c r="AHY33" s="7"/>
      <c r="AHZ33" s="7"/>
      <c r="AIA33" s="7"/>
      <c r="AIB33" s="7"/>
      <c r="AIC33" s="7"/>
      <c r="AID33" s="7"/>
      <c r="AIE33" s="7"/>
      <c r="AIF33" s="7"/>
      <c r="AIG33" s="7"/>
      <c r="AIH33" s="7"/>
      <c r="AII33" s="7"/>
      <c r="AIJ33" s="7"/>
      <c r="AIK33" s="7"/>
      <c r="AIL33" s="7"/>
      <c r="AIM33" s="7"/>
      <c r="AIN33" s="7"/>
      <c r="AIO33" s="7"/>
      <c r="AIP33" s="7"/>
      <c r="AIQ33" s="7"/>
      <c r="AIR33" s="7"/>
      <c r="AIS33" s="7"/>
      <c r="AIT33" s="7"/>
      <c r="AIU33" s="7"/>
      <c r="AIV33" s="7"/>
      <c r="AIW33" s="7"/>
      <c r="AIX33" s="7"/>
      <c r="AIY33" s="7"/>
      <c r="AIZ33" s="7"/>
      <c r="AJA33" s="7"/>
      <c r="AJB33" s="7"/>
      <c r="AJC33" s="7"/>
      <c r="AJD33" s="7"/>
      <c r="AJE33" s="7"/>
      <c r="AJF33" s="7"/>
      <c r="AJG33" s="7"/>
      <c r="AJH33" s="7"/>
      <c r="AJI33" s="7"/>
      <c r="AJJ33" s="7"/>
      <c r="AJK33" s="7"/>
      <c r="AJL33" s="7"/>
      <c r="AJM33" s="7"/>
      <c r="AJN33" s="7"/>
      <c r="AJO33" s="7"/>
      <c r="AJP33" s="7"/>
      <c r="AJQ33" s="7"/>
      <c r="AJR33" s="7"/>
      <c r="AJS33" s="7"/>
      <c r="AJT33" s="7"/>
      <c r="AJU33" s="7"/>
      <c r="AJV33" s="7"/>
      <c r="AJW33" s="7"/>
      <c r="AJX33" s="7"/>
      <c r="AJY33" s="7"/>
      <c r="AJZ33" s="7"/>
      <c r="AKA33" s="7"/>
      <c r="AKB33" s="7"/>
      <c r="AKC33" s="7"/>
      <c r="AKD33" s="7"/>
      <c r="AKE33" s="7"/>
      <c r="AKF33" s="7"/>
      <c r="AKG33" s="7"/>
      <c r="AKH33" s="7"/>
      <c r="AKI33" s="7"/>
      <c r="AKJ33" s="7"/>
      <c r="AKK33" s="7"/>
      <c r="AKL33" s="7"/>
      <c r="AKM33" s="7"/>
      <c r="AKN33" s="7"/>
      <c r="AKO33" s="7"/>
      <c r="AKP33" s="7"/>
      <c r="AKQ33" s="7"/>
      <c r="AKR33" s="7"/>
      <c r="AKS33" s="7"/>
      <c r="AKT33" s="7"/>
      <c r="AKU33" s="7"/>
      <c r="AKV33" s="7"/>
      <c r="AKW33" s="7"/>
      <c r="AKX33" s="7"/>
      <c r="AKY33" s="7"/>
      <c r="AKZ33" s="7"/>
      <c r="ALA33" s="7"/>
      <c r="ALB33" s="7"/>
      <c r="ALC33" s="7"/>
      <c r="ALD33" s="7"/>
      <c r="ALE33" s="7"/>
      <c r="ALF33" s="7"/>
      <c r="ALG33" s="7"/>
      <c r="ALH33" s="7"/>
      <c r="ALI33" s="7"/>
      <c r="ALJ33" s="7"/>
      <c r="ALK33" s="7"/>
      <c r="ALL33" s="7"/>
      <c r="ALM33" s="7"/>
      <c r="ALN33" s="7"/>
      <c r="ALO33" s="7"/>
      <c r="ALP33" s="7"/>
      <c r="ALQ33" s="7"/>
      <c r="ALR33" s="7"/>
      <c r="ALS33" s="7"/>
      <c r="ALT33" s="7"/>
      <c r="ALU33" s="7"/>
      <c r="ALV33" s="7"/>
      <c r="ALW33" s="7"/>
      <c r="ALX33" s="7"/>
      <c r="ALY33" s="7"/>
      <c r="ALZ33" s="7"/>
      <c r="AMA33" s="7"/>
      <c r="AMB33" s="7"/>
      <c r="AMC33" s="7"/>
      <c r="AMD33" s="7"/>
      <c r="AME33" s="7"/>
      <c r="AMF33" s="7"/>
      <c r="AMG33" s="7"/>
      <c r="AMH33" s="7"/>
      <c r="AMI33" s="7"/>
      <c r="AMJ33" s="7"/>
      <c r="AMK33" s="7"/>
      <c r="AML33" s="7"/>
      <c r="AMM33" s="7"/>
    </row>
    <row r="34" spans="1:1027" ht="20.100000000000001" customHeight="1" thickBot="1">
      <c r="A34" s="31"/>
      <c r="B34" s="589" t="s">
        <v>367</v>
      </c>
      <c r="C34" s="590"/>
      <c r="D34" s="590"/>
      <c r="E34" s="587" t="s">
        <v>368</v>
      </c>
      <c r="F34" s="587"/>
      <c r="G34" s="587"/>
      <c r="H34" s="588"/>
      <c r="I34" s="683"/>
      <c r="J34" s="684"/>
      <c r="K34" s="684"/>
      <c r="L34" s="684"/>
      <c r="M34" s="684"/>
      <c r="N34" s="684"/>
      <c r="O34" s="685"/>
      <c r="P34" s="53"/>
      <c r="Q34" s="53"/>
      <c r="R34" s="336"/>
      <c r="S34" s="285"/>
      <c r="T34" s="250" t="s">
        <v>8</v>
      </c>
      <c r="U34" s="254" t="s">
        <v>294</v>
      </c>
      <c r="V34" s="260"/>
      <c r="W34" s="260"/>
      <c r="X34" s="245"/>
      <c r="Y34" s="245"/>
      <c r="Z34" s="245"/>
      <c r="AA34" s="245"/>
      <c r="AB34" s="245"/>
      <c r="AC34" s="245"/>
      <c r="AD34" s="245"/>
      <c r="AE34" s="245"/>
      <c r="AF34" s="245"/>
      <c r="AG34" s="245"/>
      <c r="AH34" s="245"/>
      <c r="AI34" s="337"/>
      <c r="AJ34" s="237"/>
      <c r="AK34" s="283" t="s">
        <v>445</v>
      </c>
      <c r="AL34" s="31"/>
      <c r="AM34" s="31"/>
      <c r="AN34" s="31"/>
      <c r="AO34" s="31"/>
      <c r="AP34" s="31"/>
      <c r="AQ34" s="31"/>
      <c r="AR34" s="31"/>
      <c r="AS34" s="31"/>
      <c r="AT34" s="31"/>
      <c r="AU34" s="31"/>
      <c r="AV34" s="31"/>
      <c r="AW34" s="31"/>
      <c r="AX34" s="31"/>
      <c r="AY34" s="31"/>
      <c r="AZ34" s="31"/>
      <c r="BA34" s="31"/>
      <c r="BB34" s="31"/>
      <c r="BC34" s="31"/>
      <c r="BD34" s="31"/>
      <c r="BE34" s="31"/>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c r="IW34" s="7"/>
      <c r="IX34" s="7"/>
      <c r="IY34" s="7"/>
      <c r="IZ34" s="7"/>
      <c r="JA34" s="7"/>
      <c r="JB34" s="7"/>
      <c r="JC34" s="7"/>
      <c r="JD34" s="7"/>
      <c r="JE34" s="7"/>
      <c r="JF34" s="7"/>
      <c r="JG34" s="7"/>
      <c r="JH34" s="7"/>
      <c r="JI34" s="7"/>
      <c r="JJ34" s="7"/>
      <c r="JK34" s="7"/>
      <c r="JL34" s="7"/>
      <c r="JM34" s="7"/>
      <c r="JN34" s="7"/>
      <c r="JO34" s="7"/>
      <c r="JP34" s="7"/>
      <c r="JQ34" s="7"/>
      <c r="JR34" s="7"/>
      <c r="JS34" s="7"/>
      <c r="JT34" s="7"/>
      <c r="JU34" s="7"/>
      <c r="JV34" s="7"/>
      <c r="JW34" s="7"/>
      <c r="JX34" s="7"/>
      <c r="JY34" s="7"/>
      <c r="JZ34" s="7"/>
      <c r="KA34" s="7"/>
      <c r="KB34" s="7"/>
      <c r="KC34" s="7"/>
      <c r="KD34" s="7"/>
      <c r="KE34" s="7"/>
      <c r="KF34" s="7"/>
      <c r="KG34" s="7"/>
      <c r="KH34" s="7"/>
      <c r="KI34" s="7"/>
      <c r="KJ34" s="7"/>
      <c r="KK34" s="7"/>
      <c r="KL34" s="7"/>
      <c r="KM34" s="7"/>
      <c r="KN34" s="7"/>
      <c r="KO34" s="7"/>
      <c r="KP34" s="7"/>
      <c r="KQ34" s="7"/>
      <c r="KR34" s="7"/>
      <c r="KS34" s="7"/>
      <c r="KT34" s="7"/>
      <c r="KU34" s="7"/>
      <c r="KV34" s="7"/>
      <c r="KW34" s="7"/>
      <c r="KX34" s="7"/>
      <c r="KY34" s="7"/>
      <c r="KZ34" s="7"/>
      <c r="LA34" s="7"/>
      <c r="LB34" s="7"/>
      <c r="LC34" s="7"/>
      <c r="LD34" s="7"/>
      <c r="LE34" s="7"/>
      <c r="LF34" s="7"/>
      <c r="LG34" s="7"/>
      <c r="LH34" s="7"/>
      <c r="LI34" s="7"/>
      <c r="LJ34" s="7"/>
      <c r="LK34" s="7"/>
      <c r="LL34" s="7"/>
      <c r="LM34" s="7"/>
      <c r="LN34" s="7"/>
      <c r="LO34" s="7"/>
      <c r="LP34" s="7"/>
      <c r="LQ34" s="7"/>
      <c r="LR34" s="7"/>
      <c r="LS34" s="7"/>
      <c r="LT34" s="7"/>
      <c r="LU34" s="7"/>
      <c r="LV34" s="7"/>
      <c r="LW34" s="7"/>
      <c r="LX34" s="7"/>
      <c r="LY34" s="7"/>
      <c r="LZ34" s="7"/>
      <c r="MA34" s="7"/>
      <c r="MB34" s="7"/>
      <c r="MC34" s="7"/>
      <c r="MD34" s="7"/>
      <c r="ME34" s="7"/>
      <c r="MF34" s="7"/>
      <c r="MG34" s="7"/>
      <c r="MH34" s="7"/>
      <c r="MI34" s="7"/>
      <c r="MJ34" s="7"/>
      <c r="MK34" s="7"/>
      <c r="ML34" s="7"/>
      <c r="MM34" s="7"/>
      <c r="MN34" s="7"/>
      <c r="MO34" s="7"/>
      <c r="MP34" s="7"/>
      <c r="MQ34" s="7"/>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c r="OG34" s="7"/>
      <c r="OH34" s="7"/>
      <c r="OI34" s="7"/>
      <c r="OJ34" s="7"/>
      <c r="OK34" s="7"/>
      <c r="OL34" s="7"/>
      <c r="OM34" s="7"/>
      <c r="ON34" s="7"/>
      <c r="OO34" s="7"/>
      <c r="OP34" s="7"/>
      <c r="OQ34" s="7"/>
      <c r="OR34" s="7"/>
      <c r="OS34" s="7"/>
      <c r="OT34" s="7"/>
      <c r="OU34" s="7"/>
      <c r="OV34" s="7"/>
      <c r="OW34" s="7"/>
      <c r="OX34" s="7"/>
      <c r="OY34" s="7"/>
      <c r="OZ34" s="7"/>
      <c r="PA34" s="7"/>
      <c r="PB34" s="7"/>
      <c r="PC34" s="7"/>
      <c r="PD34" s="7"/>
      <c r="PE34" s="7"/>
      <c r="PF34" s="7"/>
      <c r="PG34" s="7"/>
      <c r="PH34" s="7"/>
      <c r="PI34" s="7"/>
      <c r="PJ34" s="7"/>
      <c r="PK34" s="7"/>
      <c r="PL34" s="7"/>
      <c r="PM34" s="7"/>
      <c r="PN34" s="7"/>
      <c r="PO34" s="7"/>
      <c r="PP34" s="7"/>
      <c r="PQ34" s="7"/>
      <c r="PR34" s="7"/>
      <c r="PS34" s="7"/>
      <c r="PT34" s="7"/>
      <c r="PU34" s="7"/>
      <c r="PV34" s="7"/>
      <c r="PW34" s="7"/>
      <c r="PX34" s="7"/>
      <c r="PY34" s="7"/>
      <c r="PZ34" s="7"/>
      <c r="QA34" s="7"/>
      <c r="QB34" s="7"/>
      <c r="QC34" s="7"/>
      <c r="QD34" s="7"/>
      <c r="QE34" s="7"/>
      <c r="QF34" s="7"/>
      <c r="QG34" s="7"/>
      <c r="QH34" s="7"/>
      <c r="QI34" s="7"/>
      <c r="QJ34" s="7"/>
      <c r="QK34" s="7"/>
      <c r="QL34" s="7"/>
      <c r="QM34" s="7"/>
      <c r="QN34" s="7"/>
      <c r="QO34" s="7"/>
      <c r="QP34" s="7"/>
      <c r="QQ34" s="7"/>
      <c r="QR34" s="7"/>
      <c r="QS34" s="7"/>
      <c r="QT34" s="7"/>
      <c r="QU34" s="7"/>
      <c r="QV34" s="7"/>
      <c r="QW34" s="7"/>
      <c r="QX34" s="7"/>
      <c r="QY34" s="7"/>
      <c r="QZ34" s="7"/>
      <c r="RA34" s="7"/>
      <c r="RB34" s="7"/>
      <c r="RC34" s="7"/>
      <c r="RD34" s="7"/>
      <c r="RE34" s="7"/>
      <c r="RF34" s="7"/>
      <c r="RG34" s="7"/>
      <c r="RH34" s="7"/>
      <c r="RI34" s="7"/>
      <c r="RJ34" s="7"/>
      <c r="RK34" s="7"/>
      <c r="RL34" s="7"/>
      <c r="RM34" s="7"/>
      <c r="RN34" s="7"/>
      <c r="RO34" s="7"/>
      <c r="RP34" s="7"/>
      <c r="RQ34" s="7"/>
      <c r="RR34" s="7"/>
      <c r="RS34" s="7"/>
      <c r="RT34" s="7"/>
      <c r="RU34" s="7"/>
      <c r="RV34" s="7"/>
      <c r="RW34" s="7"/>
      <c r="RX34" s="7"/>
      <c r="RY34" s="7"/>
      <c r="RZ34" s="7"/>
      <c r="SA34" s="7"/>
      <c r="SB34" s="7"/>
      <c r="SC34" s="7"/>
      <c r="SD34" s="7"/>
      <c r="SE34" s="7"/>
      <c r="SF34" s="7"/>
      <c r="SG34" s="7"/>
      <c r="SH34" s="7"/>
      <c r="SI34" s="7"/>
      <c r="SJ34" s="7"/>
      <c r="SK34" s="7"/>
      <c r="SL34" s="7"/>
      <c r="SM34" s="7"/>
      <c r="SN34" s="7"/>
      <c r="SO34" s="7"/>
      <c r="SP34" s="7"/>
      <c r="SQ34" s="7"/>
      <c r="SR34" s="7"/>
      <c r="SS34" s="7"/>
      <c r="ST34" s="7"/>
      <c r="SU34" s="7"/>
      <c r="SV34" s="7"/>
      <c r="SW34" s="7"/>
      <c r="SX34" s="7"/>
      <c r="SY34" s="7"/>
      <c r="SZ34" s="7"/>
      <c r="TA34" s="7"/>
      <c r="TB34" s="7"/>
      <c r="TC34" s="7"/>
      <c r="TD34" s="7"/>
      <c r="TE34" s="7"/>
      <c r="TF34" s="7"/>
      <c r="TG34" s="7"/>
      <c r="TH34" s="7"/>
      <c r="TI34" s="7"/>
      <c r="TJ34" s="7"/>
      <c r="TK34" s="7"/>
      <c r="TL34" s="7"/>
      <c r="TM34" s="7"/>
      <c r="TN34" s="7"/>
      <c r="TO34" s="7"/>
      <c r="TP34" s="7"/>
      <c r="TQ34" s="7"/>
      <c r="TR34" s="7"/>
      <c r="TS34" s="7"/>
      <c r="TT34" s="7"/>
      <c r="TU34" s="7"/>
      <c r="TV34" s="7"/>
      <c r="TW34" s="7"/>
      <c r="TX34" s="7"/>
      <c r="TY34" s="7"/>
      <c r="TZ34" s="7"/>
      <c r="UA34" s="7"/>
      <c r="UB34" s="7"/>
      <c r="UC34" s="7"/>
      <c r="UD34" s="7"/>
      <c r="UE34" s="7"/>
      <c r="UF34" s="7"/>
      <c r="UG34" s="7"/>
      <c r="UH34" s="7"/>
      <c r="UI34" s="7"/>
      <c r="UJ34" s="7"/>
      <c r="UK34" s="7"/>
      <c r="UL34" s="7"/>
      <c r="UM34" s="7"/>
      <c r="UN34" s="7"/>
      <c r="UO34" s="7"/>
      <c r="UP34" s="7"/>
      <c r="UQ34" s="7"/>
      <c r="UR34" s="7"/>
      <c r="US34" s="7"/>
      <c r="UT34" s="7"/>
      <c r="UU34" s="7"/>
      <c r="UV34" s="7"/>
      <c r="UW34" s="7"/>
      <c r="UX34" s="7"/>
      <c r="UY34" s="7"/>
      <c r="UZ34" s="7"/>
      <c r="VA34" s="7"/>
      <c r="VB34" s="7"/>
      <c r="VC34" s="7"/>
      <c r="VD34" s="7"/>
      <c r="VE34" s="7"/>
      <c r="VF34" s="7"/>
      <c r="VG34" s="7"/>
      <c r="VH34" s="7"/>
      <c r="VI34" s="7"/>
      <c r="VJ34" s="7"/>
      <c r="VK34" s="7"/>
      <c r="VL34" s="7"/>
      <c r="VM34" s="7"/>
      <c r="VN34" s="7"/>
      <c r="VO34" s="7"/>
      <c r="VP34" s="7"/>
      <c r="VQ34" s="7"/>
      <c r="VR34" s="7"/>
      <c r="VS34" s="7"/>
      <c r="VT34" s="7"/>
      <c r="VU34" s="7"/>
      <c r="VV34" s="7"/>
      <c r="VW34" s="7"/>
      <c r="VX34" s="7"/>
      <c r="VY34" s="7"/>
      <c r="VZ34" s="7"/>
      <c r="WA34" s="7"/>
      <c r="WB34" s="7"/>
      <c r="WC34" s="7"/>
      <c r="WD34" s="7"/>
      <c r="WE34" s="7"/>
      <c r="WF34" s="7"/>
      <c r="WG34" s="7"/>
      <c r="WH34" s="7"/>
      <c r="WI34" s="7"/>
      <c r="WJ34" s="7"/>
      <c r="WK34" s="7"/>
      <c r="WL34" s="7"/>
      <c r="WM34" s="7"/>
      <c r="WN34" s="7"/>
      <c r="WO34" s="7"/>
      <c r="WP34" s="7"/>
      <c r="WQ34" s="7"/>
      <c r="WR34" s="7"/>
      <c r="WS34" s="7"/>
      <c r="WT34" s="7"/>
      <c r="WU34" s="7"/>
      <c r="WV34" s="7"/>
      <c r="WW34" s="7"/>
      <c r="WX34" s="7"/>
      <c r="WY34" s="7"/>
      <c r="WZ34" s="7"/>
      <c r="XA34" s="7"/>
      <c r="XB34" s="7"/>
      <c r="XC34" s="7"/>
      <c r="XD34" s="7"/>
      <c r="XE34" s="7"/>
      <c r="XF34" s="7"/>
      <c r="XG34" s="7"/>
      <c r="XH34" s="7"/>
      <c r="XI34" s="7"/>
      <c r="XJ34" s="7"/>
      <c r="XK34" s="7"/>
      <c r="XL34" s="7"/>
      <c r="XM34" s="7"/>
      <c r="XN34" s="7"/>
      <c r="XO34" s="7"/>
      <c r="XP34" s="7"/>
      <c r="XQ34" s="7"/>
      <c r="XR34" s="7"/>
      <c r="XS34" s="7"/>
      <c r="XT34" s="7"/>
      <c r="XU34" s="7"/>
      <c r="XV34" s="7"/>
      <c r="XW34" s="7"/>
      <c r="XX34" s="7"/>
      <c r="XY34" s="7"/>
      <c r="XZ34" s="7"/>
      <c r="YA34" s="7"/>
      <c r="YB34" s="7"/>
      <c r="YC34" s="7"/>
      <c r="YD34" s="7"/>
      <c r="YE34" s="7"/>
      <c r="YF34" s="7"/>
      <c r="YG34" s="7"/>
      <c r="YH34" s="7"/>
      <c r="YI34" s="7"/>
      <c r="YJ34" s="7"/>
      <c r="YK34" s="7"/>
      <c r="YL34" s="7"/>
      <c r="YM34" s="7"/>
      <c r="YN34" s="7"/>
      <c r="YO34" s="7"/>
      <c r="YP34" s="7"/>
      <c r="YQ34" s="7"/>
      <c r="YR34" s="7"/>
      <c r="YS34" s="7"/>
      <c r="YT34" s="7"/>
      <c r="YU34" s="7"/>
      <c r="YV34" s="7"/>
      <c r="YW34" s="7"/>
      <c r="YX34" s="7"/>
      <c r="YY34" s="7"/>
      <c r="YZ34" s="7"/>
      <c r="ZA34" s="7"/>
      <c r="ZB34" s="7"/>
      <c r="ZC34" s="7"/>
      <c r="ZD34" s="7"/>
      <c r="ZE34" s="7"/>
      <c r="ZF34" s="7"/>
      <c r="ZG34" s="7"/>
      <c r="ZH34" s="7"/>
      <c r="ZI34" s="7"/>
      <c r="ZJ34" s="7"/>
      <c r="ZK34" s="7"/>
      <c r="ZL34" s="7"/>
      <c r="ZM34" s="7"/>
      <c r="ZN34" s="7"/>
      <c r="ZO34" s="7"/>
      <c r="ZP34" s="7"/>
      <c r="ZQ34" s="7"/>
      <c r="ZR34" s="7"/>
      <c r="ZS34" s="7"/>
      <c r="ZT34" s="7"/>
      <c r="ZU34" s="7"/>
      <c r="ZV34" s="7"/>
      <c r="ZW34" s="7"/>
      <c r="ZX34" s="7"/>
      <c r="ZY34" s="7"/>
      <c r="ZZ34" s="7"/>
      <c r="AAA34" s="7"/>
      <c r="AAB34" s="7"/>
      <c r="AAC34" s="7"/>
      <c r="AAD34" s="7"/>
      <c r="AAE34" s="7"/>
      <c r="AAF34" s="7"/>
      <c r="AAG34" s="7"/>
      <c r="AAH34" s="7"/>
      <c r="AAI34" s="7"/>
      <c r="AAJ34" s="7"/>
      <c r="AAK34" s="7"/>
      <c r="AAL34" s="7"/>
      <c r="AAM34" s="7"/>
      <c r="AAN34" s="7"/>
      <c r="AAO34" s="7"/>
      <c r="AAP34" s="7"/>
      <c r="AAQ34" s="7"/>
      <c r="AAR34" s="7"/>
      <c r="AAS34" s="7"/>
      <c r="AAT34" s="7"/>
      <c r="AAU34" s="7"/>
      <c r="AAV34" s="7"/>
      <c r="AAW34" s="7"/>
      <c r="AAX34" s="7"/>
      <c r="AAY34" s="7"/>
      <c r="AAZ34" s="7"/>
      <c r="ABA34" s="7"/>
      <c r="ABB34" s="7"/>
      <c r="ABC34" s="7"/>
      <c r="ABD34" s="7"/>
      <c r="ABE34" s="7"/>
      <c r="ABF34" s="7"/>
      <c r="ABG34" s="7"/>
      <c r="ABH34" s="7"/>
      <c r="ABI34" s="7"/>
      <c r="ABJ34" s="7"/>
      <c r="ABK34" s="7"/>
      <c r="ABL34" s="7"/>
      <c r="ABM34" s="7"/>
      <c r="ABN34" s="7"/>
      <c r="ABO34" s="7"/>
      <c r="ABP34" s="7"/>
      <c r="ABQ34" s="7"/>
      <c r="ABR34" s="7"/>
      <c r="ABS34" s="7"/>
      <c r="ABT34" s="7"/>
      <c r="ABU34" s="7"/>
      <c r="ABV34" s="7"/>
      <c r="ABW34" s="7"/>
      <c r="ABX34" s="7"/>
      <c r="ABY34" s="7"/>
      <c r="ABZ34" s="7"/>
      <c r="ACA34" s="7"/>
      <c r="ACB34" s="7"/>
      <c r="ACC34" s="7"/>
      <c r="ACD34" s="7"/>
      <c r="ACE34" s="7"/>
      <c r="ACF34" s="7"/>
      <c r="ACG34" s="7"/>
      <c r="ACH34" s="7"/>
      <c r="ACI34" s="7"/>
      <c r="ACJ34" s="7"/>
      <c r="ACK34" s="7"/>
      <c r="ACL34" s="7"/>
      <c r="ACM34" s="7"/>
      <c r="ACN34" s="7"/>
      <c r="ACO34" s="7"/>
      <c r="ACP34" s="7"/>
      <c r="ACQ34" s="7"/>
      <c r="ACR34" s="7"/>
      <c r="ACS34" s="7"/>
      <c r="ACT34" s="7"/>
      <c r="ACU34" s="7"/>
      <c r="ACV34" s="7"/>
      <c r="ACW34" s="7"/>
      <c r="ACX34" s="7"/>
      <c r="ACY34" s="7"/>
      <c r="ACZ34" s="7"/>
      <c r="ADA34" s="7"/>
      <c r="ADB34" s="7"/>
      <c r="ADC34" s="7"/>
      <c r="ADD34" s="7"/>
      <c r="ADE34" s="7"/>
      <c r="ADF34" s="7"/>
      <c r="ADG34" s="7"/>
      <c r="ADH34" s="7"/>
      <c r="ADI34" s="7"/>
      <c r="ADJ34" s="7"/>
      <c r="ADK34" s="7"/>
      <c r="ADL34" s="7"/>
      <c r="ADM34" s="7"/>
      <c r="ADN34" s="7"/>
      <c r="ADO34" s="7"/>
      <c r="ADP34" s="7"/>
      <c r="ADQ34" s="7"/>
      <c r="ADR34" s="7"/>
      <c r="ADS34" s="7"/>
      <c r="ADT34" s="7"/>
      <c r="ADU34" s="7"/>
      <c r="ADV34" s="7"/>
      <c r="ADW34" s="7"/>
      <c r="ADX34" s="7"/>
      <c r="ADY34" s="7"/>
      <c r="ADZ34" s="7"/>
      <c r="AEA34" s="7"/>
      <c r="AEB34" s="7"/>
      <c r="AEC34" s="7"/>
      <c r="AED34" s="7"/>
      <c r="AEE34" s="7"/>
      <c r="AEF34" s="7"/>
      <c r="AEG34" s="7"/>
      <c r="AEH34" s="7"/>
      <c r="AEI34" s="7"/>
      <c r="AEJ34" s="7"/>
      <c r="AEK34" s="7"/>
      <c r="AEL34" s="7"/>
      <c r="AEM34" s="7"/>
      <c r="AEN34" s="7"/>
      <c r="AEO34" s="7"/>
      <c r="AEP34" s="7"/>
      <c r="AEQ34" s="7"/>
      <c r="AER34" s="7"/>
      <c r="AES34" s="7"/>
      <c r="AET34" s="7"/>
      <c r="AEU34" s="7"/>
      <c r="AEV34" s="7"/>
      <c r="AEW34" s="7"/>
      <c r="AEX34" s="7"/>
      <c r="AEY34" s="7"/>
      <c r="AEZ34" s="7"/>
      <c r="AFA34" s="7"/>
      <c r="AFB34" s="7"/>
      <c r="AFC34" s="7"/>
      <c r="AFD34" s="7"/>
      <c r="AFE34" s="7"/>
      <c r="AFF34" s="7"/>
      <c r="AFG34" s="7"/>
      <c r="AFH34" s="7"/>
      <c r="AFI34" s="7"/>
      <c r="AFJ34" s="7"/>
      <c r="AFK34" s="7"/>
      <c r="AFL34" s="7"/>
      <c r="AFM34" s="7"/>
      <c r="AFN34" s="7"/>
      <c r="AFO34" s="7"/>
      <c r="AFP34" s="7"/>
      <c r="AFQ34" s="7"/>
      <c r="AFR34" s="7"/>
      <c r="AFS34" s="7"/>
      <c r="AFT34" s="7"/>
      <c r="AFU34" s="7"/>
      <c r="AFV34" s="7"/>
      <c r="AFW34" s="7"/>
      <c r="AFX34" s="7"/>
      <c r="AFY34" s="7"/>
      <c r="AFZ34" s="7"/>
      <c r="AGA34" s="7"/>
      <c r="AGB34" s="7"/>
      <c r="AGC34" s="7"/>
      <c r="AGD34" s="7"/>
      <c r="AGE34" s="7"/>
      <c r="AGF34" s="7"/>
      <c r="AGG34" s="7"/>
      <c r="AGH34" s="7"/>
      <c r="AGI34" s="7"/>
      <c r="AGJ34" s="7"/>
      <c r="AGK34" s="7"/>
      <c r="AGL34" s="7"/>
      <c r="AGM34" s="7"/>
      <c r="AGN34" s="7"/>
      <c r="AGO34" s="7"/>
      <c r="AGP34" s="7"/>
      <c r="AGQ34" s="7"/>
      <c r="AGR34" s="7"/>
      <c r="AGS34" s="7"/>
      <c r="AGT34" s="7"/>
      <c r="AGU34" s="7"/>
      <c r="AGV34" s="7"/>
      <c r="AGW34" s="7"/>
      <c r="AGX34" s="7"/>
      <c r="AGY34" s="7"/>
      <c r="AGZ34" s="7"/>
      <c r="AHA34" s="7"/>
      <c r="AHB34" s="7"/>
      <c r="AHC34" s="7"/>
      <c r="AHD34" s="7"/>
      <c r="AHE34" s="7"/>
      <c r="AHF34" s="7"/>
      <c r="AHG34" s="7"/>
      <c r="AHH34" s="7"/>
      <c r="AHI34" s="7"/>
      <c r="AHJ34" s="7"/>
      <c r="AHK34" s="7"/>
      <c r="AHL34" s="7"/>
      <c r="AHM34" s="7"/>
      <c r="AHN34" s="7"/>
      <c r="AHO34" s="7"/>
      <c r="AHP34" s="7"/>
      <c r="AHQ34" s="7"/>
      <c r="AHR34" s="7"/>
      <c r="AHS34" s="7"/>
      <c r="AHT34" s="7"/>
      <c r="AHU34" s="7"/>
      <c r="AHV34" s="7"/>
      <c r="AHW34" s="7"/>
      <c r="AHX34" s="7"/>
      <c r="AHY34" s="7"/>
      <c r="AHZ34" s="7"/>
      <c r="AIA34" s="7"/>
      <c r="AIB34" s="7"/>
      <c r="AIC34" s="7"/>
      <c r="AID34" s="7"/>
      <c r="AIE34" s="7"/>
      <c r="AIF34" s="7"/>
      <c r="AIG34" s="7"/>
      <c r="AIH34" s="7"/>
      <c r="AII34" s="7"/>
      <c r="AIJ34" s="7"/>
      <c r="AIK34" s="7"/>
      <c r="AIL34" s="7"/>
      <c r="AIM34" s="7"/>
      <c r="AIN34" s="7"/>
      <c r="AIO34" s="7"/>
      <c r="AIP34" s="7"/>
      <c r="AIQ34" s="7"/>
      <c r="AIR34" s="7"/>
      <c r="AIS34" s="7"/>
      <c r="AIT34" s="7"/>
      <c r="AIU34" s="7"/>
      <c r="AIV34" s="7"/>
      <c r="AIW34" s="7"/>
      <c r="AIX34" s="7"/>
      <c r="AIY34" s="7"/>
      <c r="AIZ34" s="7"/>
      <c r="AJA34" s="7"/>
      <c r="AJB34" s="7"/>
      <c r="AJC34" s="7"/>
      <c r="AJD34" s="7"/>
      <c r="AJE34" s="7"/>
      <c r="AJF34" s="7"/>
      <c r="AJG34" s="7"/>
      <c r="AJH34" s="7"/>
      <c r="AJI34" s="7"/>
      <c r="AJJ34" s="7"/>
      <c r="AJK34" s="7"/>
      <c r="AJL34" s="7"/>
      <c r="AJM34" s="7"/>
      <c r="AJN34" s="7"/>
      <c r="AJO34" s="7"/>
      <c r="AJP34" s="7"/>
      <c r="AJQ34" s="7"/>
      <c r="AJR34" s="7"/>
      <c r="AJS34" s="7"/>
      <c r="AJT34" s="7"/>
      <c r="AJU34" s="7"/>
      <c r="AJV34" s="7"/>
      <c r="AJW34" s="7"/>
      <c r="AJX34" s="7"/>
      <c r="AJY34" s="7"/>
      <c r="AJZ34" s="7"/>
      <c r="AKA34" s="7"/>
      <c r="AKB34" s="7"/>
      <c r="AKC34" s="7"/>
      <c r="AKD34" s="7"/>
      <c r="AKE34" s="7"/>
      <c r="AKF34" s="7"/>
      <c r="AKG34" s="7"/>
      <c r="AKH34" s="7"/>
      <c r="AKI34" s="7"/>
      <c r="AKJ34" s="7"/>
      <c r="AKK34" s="7"/>
      <c r="AKL34" s="7"/>
      <c r="AKM34" s="7"/>
      <c r="AKN34" s="7"/>
      <c r="AKO34" s="7"/>
      <c r="AKP34" s="7"/>
      <c r="AKQ34" s="7"/>
      <c r="AKR34" s="7"/>
      <c r="AKS34" s="7"/>
      <c r="AKT34" s="7"/>
      <c r="AKU34" s="7"/>
      <c r="AKV34" s="7"/>
      <c r="AKW34" s="7"/>
      <c r="AKX34" s="7"/>
      <c r="AKY34" s="7"/>
      <c r="AKZ34" s="7"/>
      <c r="ALA34" s="7"/>
      <c r="ALB34" s="7"/>
      <c r="ALC34" s="7"/>
      <c r="ALD34" s="7"/>
      <c r="ALE34" s="7"/>
      <c r="ALF34" s="7"/>
      <c r="ALG34" s="7"/>
      <c r="ALH34" s="7"/>
      <c r="ALI34" s="7"/>
      <c r="ALJ34" s="7"/>
      <c r="ALK34" s="7"/>
      <c r="ALL34" s="7"/>
      <c r="ALM34" s="7"/>
      <c r="ALN34" s="7"/>
      <c r="ALO34" s="7"/>
      <c r="ALP34" s="7"/>
      <c r="ALQ34" s="7"/>
      <c r="ALR34" s="7"/>
      <c r="ALS34" s="7"/>
      <c r="ALT34" s="7"/>
      <c r="ALU34" s="7"/>
      <c r="ALV34" s="7"/>
      <c r="ALW34" s="7"/>
      <c r="ALX34" s="7"/>
      <c r="ALY34" s="7"/>
      <c r="ALZ34" s="7"/>
      <c r="AMA34" s="7"/>
      <c r="AMB34" s="7"/>
      <c r="AMC34" s="7"/>
      <c r="AMD34" s="7"/>
      <c r="AME34" s="7"/>
      <c r="AMF34" s="7"/>
      <c r="AMG34" s="7"/>
      <c r="AMH34" s="7"/>
      <c r="AMI34" s="7"/>
      <c r="AMJ34" s="7"/>
      <c r="AMK34" s="7"/>
      <c r="AML34" s="7"/>
      <c r="AMM34" s="7"/>
    </row>
    <row r="35" spans="1:1027" ht="20.100000000000001" customHeight="1">
      <c r="A35" s="31"/>
      <c r="B35" s="591" t="s">
        <v>124</v>
      </c>
      <c r="C35" s="592"/>
      <c r="D35" s="592"/>
      <c r="E35" s="592"/>
      <c r="F35" s="592"/>
      <c r="G35" s="592"/>
      <c r="H35" s="593"/>
      <c r="I35" s="683"/>
      <c r="J35" s="684"/>
      <c r="K35" s="684"/>
      <c r="L35" s="684"/>
      <c r="M35" s="684"/>
      <c r="N35" s="684"/>
      <c r="O35" s="685"/>
      <c r="P35" s="53"/>
      <c r="Q35" s="53"/>
      <c r="R35" s="336"/>
      <c r="S35" s="285"/>
      <c r="T35" s="250" t="s">
        <v>93</v>
      </c>
      <c r="U35" s="254" t="s">
        <v>295</v>
      </c>
      <c r="V35" s="260"/>
      <c r="W35" s="260"/>
      <c r="X35" s="245"/>
      <c r="Y35" s="245"/>
      <c r="Z35" s="245"/>
      <c r="AA35" s="245"/>
      <c r="AB35" s="245"/>
      <c r="AC35" s="245"/>
      <c r="AD35" s="245"/>
      <c r="AE35" s="245"/>
      <c r="AF35" s="245"/>
      <c r="AG35" s="245"/>
      <c r="AH35" s="245"/>
      <c r="AI35" s="337"/>
      <c r="AJ35" s="237"/>
      <c r="AK35" s="500" t="s">
        <v>373</v>
      </c>
      <c r="AL35" s="31"/>
      <c r="AM35" s="31"/>
      <c r="AN35" s="31"/>
      <c r="AO35" s="31"/>
      <c r="AP35" s="31"/>
      <c r="AQ35" s="31"/>
      <c r="AR35" s="31"/>
      <c r="AS35" s="31"/>
      <c r="AT35" s="31"/>
      <c r="AU35" s="31"/>
      <c r="AV35" s="31"/>
      <c r="AW35" s="31"/>
      <c r="AX35" s="31"/>
      <c r="AY35" s="31"/>
      <c r="AZ35" s="31"/>
      <c r="BA35" s="31"/>
      <c r="BB35" s="31"/>
      <c r="BC35" s="31"/>
      <c r="BD35" s="31"/>
      <c r="BE35" s="31"/>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c r="OG35" s="7"/>
      <c r="OH35" s="7"/>
      <c r="OI35" s="7"/>
      <c r="OJ35" s="7"/>
      <c r="OK35" s="7"/>
      <c r="OL35" s="7"/>
      <c r="OM35" s="7"/>
      <c r="ON35" s="7"/>
      <c r="OO35" s="7"/>
      <c r="OP35" s="7"/>
      <c r="OQ35" s="7"/>
      <c r="OR35" s="7"/>
      <c r="OS35" s="7"/>
      <c r="OT35" s="7"/>
      <c r="OU35" s="7"/>
      <c r="OV35" s="7"/>
      <c r="OW35" s="7"/>
      <c r="OX35" s="7"/>
      <c r="OY35" s="7"/>
      <c r="OZ35" s="7"/>
      <c r="PA35" s="7"/>
      <c r="PB35" s="7"/>
      <c r="PC35" s="7"/>
      <c r="PD35" s="7"/>
      <c r="PE35" s="7"/>
      <c r="PF35" s="7"/>
      <c r="PG35" s="7"/>
      <c r="PH35" s="7"/>
      <c r="PI35" s="7"/>
      <c r="PJ35" s="7"/>
      <c r="PK35" s="7"/>
      <c r="PL35" s="7"/>
      <c r="PM35" s="7"/>
      <c r="PN35" s="7"/>
      <c r="PO35" s="7"/>
      <c r="PP35" s="7"/>
      <c r="PQ35" s="7"/>
      <c r="PR35" s="7"/>
      <c r="PS35" s="7"/>
      <c r="PT35" s="7"/>
      <c r="PU35" s="7"/>
      <c r="PV35" s="7"/>
      <c r="PW35" s="7"/>
      <c r="PX35" s="7"/>
      <c r="PY35" s="7"/>
      <c r="PZ35" s="7"/>
      <c r="QA35" s="7"/>
      <c r="QB35" s="7"/>
      <c r="QC35" s="7"/>
      <c r="QD35" s="7"/>
      <c r="QE35" s="7"/>
      <c r="QF35" s="7"/>
      <c r="QG35" s="7"/>
      <c r="QH35" s="7"/>
      <c r="QI35" s="7"/>
      <c r="QJ35" s="7"/>
      <c r="QK35" s="7"/>
      <c r="QL35" s="7"/>
      <c r="QM35" s="7"/>
      <c r="QN35" s="7"/>
      <c r="QO35" s="7"/>
      <c r="QP35" s="7"/>
      <c r="QQ35" s="7"/>
      <c r="QR35" s="7"/>
      <c r="QS35" s="7"/>
      <c r="QT35" s="7"/>
      <c r="QU35" s="7"/>
      <c r="QV35" s="7"/>
      <c r="QW35" s="7"/>
      <c r="QX35" s="7"/>
      <c r="QY35" s="7"/>
      <c r="QZ35" s="7"/>
      <c r="RA35" s="7"/>
      <c r="RB35" s="7"/>
      <c r="RC35" s="7"/>
      <c r="RD35" s="7"/>
      <c r="RE35" s="7"/>
      <c r="RF35" s="7"/>
      <c r="RG35" s="7"/>
      <c r="RH35" s="7"/>
      <c r="RI35" s="7"/>
      <c r="RJ35" s="7"/>
      <c r="RK35" s="7"/>
      <c r="RL35" s="7"/>
      <c r="RM35" s="7"/>
      <c r="RN35" s="7"/>
      <c r="RO35" s="7"/>
      <c r="RP35" s="7"/>
      <c r="RQ35" s="7"/>
      <c r="RR35" s="7"/>
      <c r="RS35" s="7"/>
      <c r="RT35" s="7"/>
      <c r="RU35" s="7"/>
      <c r="RV35" s="7"/>
      <c r="RW35" s="7"/>
      <c r="RX35" s="7"/>
      <c r="RY35" s="7"/>
      <c r="RZ35" s="7"/>
      <c r="SA35" s="7"/>
      <c r="SB35" s="7"/>
      <c r="SC35" s="7"/>
      <c r="SD35" s="7"/>
      <c r="SE35" s="7"/>
      <c r="SF35" s="7"/>
      <c r="SG35" s="7"/>
      <c r="SH35" s="7"/>
      <c r="SI35" s="7"/>
      <c r="SJ35" s="7"/>
      <c r="SK35" s="7"/>
      <c r="SL35" s="7"/>
      <c r="SM35" s="7"/>
      <c r="SN35" s="7"/>
      <c r="SO35" s="7"/>
      <c r="SP35" s="7"/>
      <c r="SQ35" s="7"/>
      <c r="SR35" s="7"/>
      <c r="SS35" s="7"/>
      <c r="ST35" s="7"/>
      <c r="SU35" s="7"/>
      <c r="SV35" s="7"/>
      <c r="SW35" s="7"/>
      <c r="SX35" s="7"/>
      <c r="SY35" s="7"/>
      <c r="SZ35" s="7"/>
      <c r="TA35" s="7"/>
      <c r="TB35" s="7"/>
      <c r="TC35" s="7"/>
      <c r="TD35" s="7"/>
      <c r="TE35" s="7"/>
      <c r="TF35" s="7"/>
      <c r="TG35" s="7"/>
      <c r="TH35" s="7"/>
      <c r="TI35" s="7"/>
      <c r="TJ35" s="7"/>
      <c r="TK35" s="7"/>
      <c r="TL35" s="7"/>
      <c r="TM35" s="7"/>
      <c r="TN35" s="7"/>
      <c r="TO35" s="7"/>
      <c r="TP35" s="7"/>
      <c r="TQ35" s="7"/>
      <c r="TR35" s="7"/>
      <c r="TS35" s="7"/>
      <c r="TT35" s="7"/>
      <c r="TU35" s="7"/>
      <c r="TV35" s="7"/>
      <c r="TW35" s="7"/>
      <c r="TX35" s="7"/>
      <c r="TY35" s="7"/>
      <c r="TZ35" s="7"/>
      <c r="UA35" s="7"/>
      <c r="UB35" s="7"/>
      <c r="UC35" s="7"/>
      <c r="UD35" s="7"/>
      <c r="UE35" s="7"/>
      <c r="UF35" s="7"/>
      <c r="UG35" s="7"/>
      <c r="UH35" s="7"/>
      <c r="UI35" s="7"/>
      <c r="UJ35" s="7"/>
      <c r="UK35" s="7"/>
      <c r="UL35" s="7"/>
      <c r="UM35" s="7"/>
      <c r="UN35" s="7"/>
      <c r="UO35" s="7"/>
      <c r="UP35" s="7"/>
      <c r="UQ35" s="7"/>
      <c r="UR35" s="7"/>
      <c r="US35" s="7"/>
      <c r="UT35" s="7"/>
      <c r="UU35" s="7"/>
      <c r="UV35" s="7"/>
      <c r="UW35" s="7"/>
      <c r="UX35" s="7"/>
      <c r="UY35" s="7"/>
      <c r="UZ35" s="7"/>
      <c r="VA35" s="7"/>
      <c r="VB35" s="7"/>
      <c r="VC35" s="7"/>
      <c r="VD35" s="7"/>
      <c r="VE35" s="7"/>
      <c r="VF35" s="7"/>
      <c r="VG35" s="7"/>
      <c r="VH35" s="7"/>
      <c r="VI35" s="7"/>
      <c r="VJ35" s="7"/>
      <c r="VK35" s="7"/>
      <c r="VL35" s="7"/>
      <c r="VM35" s="7"/>
      <c r="VN35" s="7"/>
      <c r="VO35" s="7"/>
      <c r="VP35" s="7"/>
      <c r="VQ35" s="7"/>
      <c r="VR35" s="7"/>
      <c r="VS35" s="7"/>
      <c r="VT35" s="7"/>
      <c r="VU35" s="7"/>
      <c r="VV35" s="7"/>
      <c r="VW35" s="7"/>
      <c r="VX35" s="7"/>
      <c r="VY35" s="7"/>
      <c r="VZ35" s="7"/>
      <c r="WA35" s="7"/>
      <c r="WB35" s="7"/>
      <c r="WC35" s="7"/>
      <c r="WD35" s="7"/>
      <c r="WE35" s="7"/>
      <c r="WF35" s="7"/>
      <c r="WG35" s="7"/>
      <c r="WH35" s="7"/>
      <c r="WI35" s="7"/>
      <c r="WJ35" s="7"/>
      <c r="WK35" s="7"/>
      <c r="WL35" s="7"/>
      <c r="WM35" s="7"/>
      <c r="WN35" s="7"/>
      <c r="WO35" s="7"/>
      <c r="WP35" s="7"/>
      <c r="WQ35" s="7"/>
      <c r="WR35" s="7"/>
      <c r="WS35" s="7"/>
      <c r="WT35" s="7"/>
      <c r="WU35" s="7"/>
      <c r="WV35" s="7"/>
      <c r="WW35" s="7"/>
      <c r="WX35" s="7"/>
      <c r="WY35" s="7"/>
      <c r="WZ35" s="7"/>
      <c r="XA35" s="7"/>
      <c r="XB35" s="7"/>
      <c r="XC35" s="7"/>
      <c r="XD35" s="7"/>
      <c r="XE35" s="7"/>
      <c r="XF35" s="7"/>
      <c r="XG35" s="7"/>
      <c r="XH35" s="7"/>
      <c r="XI35" s="7"/>
      <c r="XJ35" s="7"/>
      <c r="XK35" s="7"/>
      <c r="XL35" s="7"/>
      <c r="XM35" s="7"/>
      <c r="XN35" s="7"/>
      <c r="XO35" s="7"/>
      <c r="XP35" s="7"/>
      <c r="XQ35" s="7"/>
      <c r="XR35" s="7"/>
      <c r="XS35" s="7"/>
      <c r="XT35" s="7"/>
      <c r="XU35" s="7"/>
      <c r="XV35" s="7"/>
      <c r="XW35" s="7"/>
      <c r="XX35" s="7"/>
      <c r="XY35" s="7"/>
      <c r="XZ35" s="7"/>
      <c r="YA35" s="7"/>
      <c r="YB35" s="7"/>
      <c r="YC35" s="7"/>
      <c r="YD35" s="7"/>
      <c r="YE35" s="7"/>
      <c r="YF35" s="7"/>
      <c r="YG35" s="7"/>
      <c r="YH35" s="7"/>
      <c r="YI35" s="7"/>
      <c r="YJ35" s="7"/>
      <c r="YK35" s="7"/>
      <c r="YL35" s="7"/>
      <c r="YM35" s="7"/>
      <c r="YN35" s="7"/>
      <c r="YO35" s="7"/>
      <c r="YP35" s="7"/>
      <c r="YQ35" s="7"/>
      <c r="YR35" s="7"/>
      <c r="YS35" s="7"/>
      <c r="YT35" s="7"/>
      <c r="YU35" s="7"/>
      <c r="YV35" s="7"/>
      <c r="YW35" s="7"/>
      <c r="YX35" s="7"/>
      <c r="YY35" s="7"/>
      <c r="YZ35" s="7"/>
      <c r="ZA35" s="7"/>
      <c r="ZB35" s="7"/>
      <c r="ZC35" s="7"/>
      <c r="ZD35" s="7"/>
      <c r="ZE35" s="7"/>
      <c r="ZF35" s="7"/>
      <c r="ZG35" s="7"/>
      <c r="ZH35" s="7"/>
      <c r="ZI35" s="7"/>
      <c r="ZJ35" s="7"/>
      <c r="ZK35" s="7"/>
      <c r="ZL35" s="7"/>
      <c r="ZM35" s="7"/>
      <c r="ZN35" s="7"/>
      <c r="ZO35" s="7"/>
      <c r="ZP35" s="7"/>
      <c r="ZQ35" s="7"/>
      <c r="ZR35" s="7"/>
      <c r="ZS35" s="7"/>
      <c r="ZT35" s="7"/>
      <c r="ZU35" s="7"/>
      <c r="ZV35" s="7"/>
      <c r="ZW35" s="7"/>
      <c r="ZX35" s="7"/>
      <c r="ZY35" s="7"/>
      <c r="ZZ35" s="7"/>
      <c r="AAA35" s="7"/>
      <c r="AAB35" s="7"/>
      <c r="AAC35" s="7"/>
      <c r="AAD35" s="7"/>
      <c r="AAE35" s="7"/>
      <c r="AAF35" s="7"/>
      <c r="AAG35" s="7"/>
      <c r="AAH35" s="7"/>
      <c r="AAI35" s="7"/>
      <c r="AAJ35" s="7"/>
      <c r="AAK35" s="7"/>
      <c r="AAL35" s="7"/>
      <c r="AAM35" s="7"/>
      <c r="AAN35" s="7"/>
      <c r="AAO35" s="7"/>
      <c r="AAP35" s="7"/>
      <c r="AAQ35" s="7"/>
      <c r="AAR35" s="7"/>
      <c r="AAS35" s="7"/>
      <c r="AAT35" s="7"/>
      <c r="AAU35" s="7"/>
      <c r="AAV35" s="7"/>
      <c r="AAW35" s="7"/>
      <c r="AAX35" s="7"/>
      <c r="AAY35" s="7"/>
      <c r="AAZ35" s="7"/>
      <c r="ABA35" s="7"/>
      <c r="ABB35" s="7"/>
      <c r="ABC35" s="7"/>
      <c r="ABD35" s="7"/>
      <c r="ABE35" s="7"/>
      <c r="ABF35" s="7"/>
      <c r="ABG35" s="7"/>
      <c r="ABH35" s="7"/>
      <c r="ABI35" s="7"/>
      <c r="ABJ35" s="7"/>
      <c r="ABK35" s="7"/>
      <c r="ABL35" s="7"/>
      <c r="ABM35" s="7"/>
      <c r="ABN35" s="7"/>
      <c r="ABO35" s="7"/>
      <c r="ABP35" s="7"/>
      <c r="ABQ35" s="7"/>
      <c r="ABR35" s="7"/>
      <c r="ABS35" s="7"/>
      <c r="ABT35" s="7"/>
      <c r="ABU35" s="7"/>
      <c r="ABV35" s="7"/>
      <c r="ABW35" s="7"/>
      <c r="ABX35" s="7"/>
      <c r="ABY35" s="7"/>
      <c r="ABZ35" s="7"/>
      <c r="ACA35" s="7"/>
      <c r="ACB35" s="7"/>
      <c r="ACC35" s="7"/>
      <c r="ACD35" s="7"/>
      <c r="ACE35" s="7"/>
      <c r="ACF35" s="7"/>
      <c r="ACG35" s="7"/>
      <c r="ACH35" s="7"/>
      <c r="ACI35" s="7"/>
      <c r="ACJ35" s="7"/>
      <c r="ACK35" s="7"/>
      <c r="ACL35" s="7"/>
      <c r="ACM35" s="7"/>
      <c r="ACN35" s="7"/>
      <c r="ACO35" s="7"/>
      <c r="ACP35" s="7"/>
      <c r="ACQ35" s="7"/>
      <c r="ACR35" s="7"/>
      <c r="ACS35" s="7"/>
      <c r="ACT35" s="7"/>
      <c r="ACU35" s="7"/>
      <c r="ACV35" s="7"/>
      <c r="ACW35" s="7"/>
      <c r="ACX35" s="7"/>
      <c r="ACY35" s="7"/>
      <c r="ACZ35" s="7"/>
      <c r="ADA35" s="7"/>
      <c r="ADB35" s="7"/>
      <c r="ADC35" s="7"/>
      <c r="ADD35" s="7"/>
      <c r="ADE35" s="7"/>
      <c r="ADF35" s="7"/>
      <c r="ADG35" s="7"/>
      <c r="ADH35" s="7"/>
      <c r="ADI35" s="7"/>
      <c r="ADJ35" s="7"/>
      <c r="ADK35" s="7"/>
      <c r="ADL35" s="7"/>
      <c r="ADM35" s="7"/>
      <c r="ADN35" s="7"/>
      <c r="ADO35" s="7"/>
      <c r="ADP35" s="7"/>
      <c r="ADQ35" s="7"/>
      <c r="ADR35" s="7"/>
      <c r="ADS35" s="7"/>
      <c r="ADT35" s="7"/>
      <c r="ADU35" s="7"/>
      <c r="ADV35" s="7"/>
      <c r="ADW35" s="7"/>
      <c r="ADX35" s="7"/>
      <c r="ADY35" s="7"/>
      <c r="ADZ35" s="7"/>
      <c r="AEA35" s="7"/>
      <c r="AEB35" s="7"/>
      <c r="AEC35" s="7"/>
      <c r="AED35" s="7"/>
      <c r="AEE35" s="7"/>
      <c r="AEF35" s="7"/>
      <c r="AEG35" s="7"/>
      <c r="AEH35" s="7"/>
      <c r="AEI35" s="7"/>
      <c r="AEJ35" s="7"/>
      <c r="AEK35" s="7"/>
      <c r="AEL35" s="7"/>
      <c r="AEM35" s="7"/>
      <c r="AEN35" s="7"/>
      <c r="AEO35" s="7"/>
      <c r="AEP35" s="7"/>
      <c r="AEQ35" s="7"/>
      <c r="AER35" s="7"/>
      <c r="AES35" s="7"/>
      <c r="AET35" s="7"/>
      <c r="AEU35" s="7"/>
      <c r="AEV35" s="7"/>
      <c r="AEW35" s="7"/>
      <c r="AEX35" s="7"/>
      <c r="AEY35" s="7"/>
      <c r="AEZ35" s="7"/>
      <c r="AFA35" s="7"/>
      <c r="AFB35" s="7"/>
      <c r="AFC35" s="7"/>
      <c r="AFD35" s="7"/>
      <c r="AFE35" s="7"/>
      <c r="AFF35" s="7"/>
      <c r="AFG35" s="7"/>
      <c r="AFH35" s="7"/>
      <c r="AFI35" s="7"/>
      <c r="AFJ35" s="7"/>
      <c r="AFK35" s="7"/>
      <c r="AFL35" s="7"/>
      <c r="AFM35" s="7"/>
      <c r="AFN35" s="7"/>
      <c r="AFO35" s="7"/>
      <c r="AFP35" s="7"/>
      <c r="AFQ35" s="7"/>
      <c r="AFR35" s="7"/>
      <c r="AFS35" s="7"/>
      <c r="AFT35" s="7"/>
      <c r="AFU35" s="7"/>
      <c r="AFV35" s="7"/>
      <c r="AFW35" s="7"/>
      <c r="AFX35" s="7"/>
      <c r="AFY35" s="7"/>
      <c r="AFZ35" s="7"/>
      <c r="AGA35" s="7"/>
      <c r="AGB35" s="7"/>
      <c r="AGC35" s="7"/>
      <c r="AGD35" s="7"/>
      <c r="AGE35" s="7"/>
      <c r="AGF35" s="7"/>
      <c r="AGG35" s="7"/>
      <c r="AGH35" s="7"/>
      <c r="AGI35" s="7"/>
      <c r="AGJ35" s="7"/>
      <c r="AGK35" s="7"/>
      <c r="AGL35" s="7"/>
      <c r="AGM35" s="7"/>
      <c r="AGN35" s="7"/>
      <c r="AGO35" s="7"/>
      <c r="AGP35" s="7"/>
      <c r="AGQ35" s="7"/>
      <c r="AGR35" s="7"/>
      <c r="AGS35" s="7"/>
      <c r="AGT35" s="7"/>
      <c r="AGU35" s="7"/>
      <c r="AGV35" s="7"/>
      <c r="AGW35" s="7"/>
      <c r="AGX35" s="7"/>
      <c r="AGY35" s="7"/>
      <c r="AGZ35" s="7"/>
      <c r="AHA35" s="7"/>
      <c r="AHB35" s="7"/>
      <c r="AHC35" s="7"/>
      <c r="AHD35" s="7"/>
      <c r="AHE35" s="7"/>
      <c r="AHF35" s="7"/>
      <c r="AHG35" s="7"/>
      <c r="AHH35" s="7"/>
      <c r="AHI35" s="7"/>
      <c r="AHJ35" s="7"/>
      <c r="AHK35" s="7"/>
      <c r="AHL35" s="7"/>
      <c r="AHM35" s="7"/>
      <c r="AHN35" s="7"/>
      <c r="AHO35" s="7"/>
      <c r="AHP35" s="7"/>
      <c r="AHQ35" s="7"/>
      <c r="AHR35" s="7"/>
      <c r="AHS35" s="7"/>
      <c r="AHT35" s="7"/>
      <c r="AHU35" s="7"/>
      <c r="AHV35" s="7"/>
      <c r="AHW35" s="7"/>
      <c r="AHX35" s="7"/>
      <c r="AHY35" s="7"/>
      <c r="AHZ35" s="7"/>
      <c r="AIA35" s="7"/>
      <c r="AIB35" s="7"/>
      <c r="AIC35" s="7"/>
      <c r="AID35" s="7"/>
      <c r="AIE35" s="7"/>
      <c r="AIF35" s="7"/>
      <c r="AIG35" s="7"/>
      <c r="AIH35" s="7"/>
      <c r="AII35" s="7"/>
      <c r="AIJ35" s="7"/>
      <c r="AIK35" s="7"/>
      <c r="AIL35" s="7"/>
      <c r="AIM35" s="7"/>
      <c r="AIN35" s="7"/>
      <c r="AIO35" s="7"/>
      <c r="AIP35" s="7"/>
      <c r="AIQ35" s="7"/>
      <c r="AIR35" s="7"/>
      <c r="AIS35" s="7"/>
      <c r="AIT35" s="7"/>
      <c r="AIU35" s="7"/>
      <c r="AIV35" s="7"/>
      <c r="AIW35" s="7"/>
      <c r="AIX35" s="7"/>
      <c r="AIY35" s="7"/>
      <c r="AIZ35" s="7"/>
      <c r="AJA35" s="7"/>
      <c r="AJB35" s="7"/>
      <c r="AJC35" s="7"/>
      <c r="AJD35" s="7"/>
      <c r="AJE35" s="7"/>
      <c r="AJF35" s="7"/>
      <c r="AJG35" s="7"/>
      <c r="AJH35" s="7"/>
      <c r="AJI35" s="7"/>
      <c r="AJJ35" s="7"/>
      <c r="AJK35" s="7"/>
      <c r="AJL35" s="7"/>
      <c r="AJM35" s="7"/>
      <c r="AJN35" s="7"/>
      <c r="AJO35" s="7"/>
      <c r="AJP35" s="7"/>
      <c r="AJQ35" s="7"/>
      <c r="AJR35" s="7"/>
      <c r="AJS35" s="7"/>
      <c r="AJT35" s="7"/>
      <c r="AJU35" s="7"/>
      <c r="AJV35" s="7"/>
      <c r="AJW35" s="7"/>
      <c r="AJX35" s="7"/>
      <c r="AJY35" s="7"/>
      <c r="AJZ35" s="7"/>
      <c r="AKA35" s="7"/>
      <c r="AKB35" s="7"/>
      <c r="AKC35" s="7"/>
      <c r="AKD35" s="7"/>
      <c r="AKE35" s="7"/>
      <c r="AKF35" s="7"/>
      <c r="AKG35" s="7"/>
      <c r="AKH35" s="7"/>
      <c r="AKI35" s="7"/>
      <c r="AKJ35" s="7"/>
      <c r="AKK35" s="7"/>
      <c r="AKL35" s="7"/>
      <c r="AKM35" s="7"/>
      <c r="AKN35" s="7"/>
      <c r="AKO35" s="7"/>
      <c r="AKP35" s="7"/>
      <c r="AKQ35" s="7"/>
      <c r="AKR35" s="7"/>
      <c r="AKS35" s="7"/>
      <c r="AKT35" s="7"/>
      <c r="AKU35" s="7"/>
      <c r="AKV35" s="7"/>
      <c r="AKW35" s="7"/>
      <c r="AKX35" s="7"/>
      <c r="AKY35" s="7"/>
      <c r="AKZ35" s="7"/>
      <c r="ALA35" s="7"/>
      <c r="ALB35" s="7"/>
      <c r="ALC35" s="7"/>
      <c r="ALD35" s="7"/>
      <c r="ALE35" s="7"/>
      <c r="ALF35" s="7"/>
      <c r="ALG35" s="7"/>
      <c r="ALH35" s="7"/>
      <c r="ALI35" s="7"/>
      <c r="ALJ35" s="7"/>
      <c r="ALK35" s="7"/>
      <c r="ALL35" s="7"/>
      <c r="ALM35" s="7"/>
      <c r="ALN35" s="7"/>
      <c r="ALO35" s="7"/>
      <c r="ALP35" s="7"/>
      <c r="ALQ35" s="7"/>
      <c r="ALR35" s="7"/>
      <c r="ALS35" s="7"/>
      <c r="ALT35" s="7"/>
      <c r="ALU35" s="7"/>
      <c r="ALV35" s="7"/>
      <c r="ALW35" s="7"/>
      <c r="ALX35" s="7"/>
      <c r="ALY35" s="7"/>
      <c r="ALZ35" s="7"/>
      <c r="AMA35" s="7"/>
      <c r="AMB35" s="7"/>
      <c r="AMC35" s="7"/>
      <c r="AMD35" s="7"/>
      <c r="AME35" s="7"/>
      <c r="AMF35" s="7"/>
      <c r="AMG35" s="7"/>
      <c r="AMH35" s="7"/>
      <c r="AMI35" s="7"/>
      <c r="AMJ35" s="7"/>
      <c r="AMK35" s="7"/>
      <c r="AML35" s="7"/>
      <c r="AMM35" s="7"/>
    </row>
    <row r="36" spans="1:1027" ht="20.100000000000001" customHeight="1" thickBot="1">
      <c r="A36" s="31"/>
      <c r="B36" s="693" t="s">
        <v>493</v>
      </c>
      <c r="C36" s="694"/>
      <c r="D36" s="694"/>
      <c r="E36" s="694"/>
      <c r="F36" s="694"/>
      <c r="G36" s="694"/>
      <c r="H36" s="695"/>
      <c r="I36" s="683"/>
      <c r="J36" s="684"/>
      <c r="K36" s="684"/>
      <c r="L36" s="684"/>
      <c r="M36" s="684"/>
      <c r="N36" s="684"/>
      <c r="O36" s="685"/>
      <c r="P36" s="53"/>
      <c r="Q36" s="53"/>
      <c r="R36" s="338"/>
      <c r="S36" s="339"/>
      <c r="T36" s="340" t="s">
        <v>94</v>
      </c>
      <c r="U36" s="346" t="s">
        <v>298</v>
      </c>
      <c r="V36" s="341"/>
      <c r="W36" s="341"/>
      <c r="X36" s="341"/>
      <c r="Y36" s="341"/>
      <c r="Z36" s="341"/>
      <c r="AA36" s="341"/>
      <c r="AB36" s="341"/>
      <c r="AC36" s="341"/>
      <c r="AD36" s="341"/>
      <c r="AE36" s="341"/>
      <c r="AF36" s="341"/>
      <c r="AG36" s="341"/>
      <c r="AH36" s="341"/>
      <c r="AI36" s="342"/>
      <c r="AJ36" s="237"/>
      <c r="AK36" s="283" t="s">
        <v>374</v>
      </c>
      <c r="AL36" s="31"/>
      <c r="AM36" s="31"/>
      <c r="AO36" s="31"/>
      <c r="AP36" s="31"/>
      <c r="AQ36" s="31"/>
      <c r="AR36" s="31"/>
      <c r="AS36" s="31"/>
      <c r="AT36" s="31"/>
      <c r="AU36" s="31"/>
      <c r="AV36" s="31"/>
      <c r="AW36" s="31"/>
      <c r="AX36" s="31"/>
      <c r="AY36" s="31"/>
      <c r="AZ36" s="31"/>
      <c r="BA36" s="31"/>
      <c r="BB36" s="31"/>
      <c r="BC36" s="31"/>
      <c r="BD36" s="31"/>
      <c r="BE36" s="31"/>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c r="LJ36" s="7"/>
      <c r="LK36" s="7"/>
      <c r="LL36" s="7"/>
      <c r="LM36" s="7"/>
      <c r="LN36" s="7"/>
      <c r="LO36" s="7"/>
      <c r="LP36" s="7"/>
      <c r="LQ36" s="7"/>
      <c r="LR36" s="7"/>
      <c r="LS36" s="7"/>
      <c r="LT36" s="7"/>
      <c r="LU36" s="7"/>
      <c r="LV36" s="7"/>
      <c r="LW36" s="7"/>
      <c r="LX36" s="7"/>
      <c r="LY36" s="7"/>
      <c r="LZ36" s="7"/>
      <c r="MA36" s="7"/>
      <c r="MB36" s="7"/>
      <c r="MC36" s="7"/>
      <c r="MD36" s="7"/>
      <c r="ME36" s="7"/>
      <c r="MF36" s="7"/>
      <c r="MG36" s="7"/>
      <c r="MH36" s="7"/>
      <c r="MI36" s="7"/>
      <c r="MJ36" s="7"/>
      <c r="MK36" s="7"/>
      <c r="ML36" s="7"/>
      <c r="MM36" s="7"/>
      <c r="MN36" s="7"/>
      <c r="MO36" s="7"/>
      <c r="MP36" s="7"/>
      <c r="MQ36" s="7"/>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c r="OG36" s="7"/>
      <c r="OH36" s="7"/>
      <c r="OI36" s="7"/>
      <c r="OJ36" s="7"/>
      <c r="OK36" s="7"/>
      <c r="OL36" s="7"/>
      <c r="OM36" s="7"/>
      <c r="ON36" s="7"/>
      <c r="OO36" s="7"/>
      <c r="OP36" s="7"/>
      <c r="OQ36" s="7"/>
      <c r="OR36" s="7"/>
      <c r="OS36" s="7"/>
      <c r="OT36" s="7"/>
      <c r="OU36" s="7"/>
      <c r="OV36" s="7"/>
      <c r="OW36" s="7"/>
      <c r="OX36" s="7"/>
      <c r="OY36" s="7"/>
      <c r="OZ36" s="7"/>
      <c r="PA36" s="7"/>
      <c r="PB36" s="7"/>
      <c r="PC36" s="7"/>
      <c r="PD36" s="7"/>
      <c r="PE36" s="7"/>
      <c r="PF36" s="7"/>
      <c r="PG36" s="7"/>
      <c r="PH36" s="7"/>
      <c r="PI36" s="7"/>
      <c r="PJ36" s="7"/>
      <c r="PK36" s="7"/>
      <c r="PL36" s="7"/>
      <c r="PM36" s="7"/>
      <c r="PN36" s="7"/>
      <c r="PO36" s="7"/>
      <c r="PP36" s="7"/>
      <c r="PQ36" s="7"/>
      <c r="PR36" s="7"/>
      <c r="PS36" s="7"/>
      <c r="PT36" s="7"/>
      <c r="PU36" s="7"/>
      <c r="PV36" s="7"/>
      <c r="PW36" s="7"/>
      <c r="PX36" s="7"/>
      <c r="PY36" s="7"/>
      <c r="PZ36" s="7"/>
      <c r="QA36" s="7"/>
      <c r="QB36" s="7"/>
      <c r="QC36" s="7"/>
      <c r="QD36" s="7"/>
      <c r="QE36" s="7"/>
      <c r="QF36" s="7"/>
      <c r="QG36" s="7"/>
      <c r="QH36" s="7"/>
      <c r="QI36" s="7"/>
      <c r="QJ36" s="7"/>
      <c r="QK36" s="7"/>
      <c r="QL36" s="7"/>
      <c r="QM36" s="7"/>
      <c r="QN36" s="7"/>
      <c r="QO36" s="7"/>
      <c r="QP36" s="7"/>
      <c r="QQ36" s="7"/>
      <c r="QR36" s="7"/>
      <c r="QS36" s="7"/>
      <c r="QT36" s="7"/>
      <c r="QU36" s="7"/>
      <c r="QV36" s="7"/>
      <c r="QW36" s="7"/>
      <c r="QX36" s="7"/>
      <c r="QY36" s="7"/>
      <c r="QZ36" s="7"/>
      <c r="RA36" s="7"/>
      <c r="RB36" s="7"/>
      <c r="RC36" s="7"/>
      <c r="RD36" s="7"/>
      <c r="RE36" s="7"/>
      <c r="RF36" s="7"/>
      <c r="RG36" s="7"/>
      <c r="RH36" s="7"/>
      <c r="RI36" s="7"/>
      <c r="RJ36" s="7"/>
      <c r="RK36" s="7"/>
      <c r="RL36" s="7"/>
      <c r="RM36" s="7"/>
      <c r="RN36" s="7"/>
      <c r="RO36" s="7"/>
      <c r="RP36" s="7"/>
      <c r="RQ36" s="7"/>
      <c r="RR36" s="7"/>
      <c r="RS36" s="7"/>
      <c r="RT36" s="7"/>
      <c r="RU36" s="7"/>
      <c r="RV36" s="7"/>
      <c r="RW36" s="7"/>
      <c r="RX36" s="7"/>
      <c r="RY36" s="7"/>
      <c r="RZ36" s="7"/>
      <c r="SA36" s="7"/>
      <c r="SB36" s="7"/>
      <c r="SC36" s="7"/>
      <c r="SD36" s="7"/>
      <c r="SE36" s="7"/>
      <c r="SF36" s="7"/>
      <c r="SG36" s="7"/>
      <c r="SH36" s="7"/>
      <c r="SI36" s="7"/>
      <c r="SJ36" s="7"/>
      <c r="SK36" s="7"/>
      <c r="SL36" s="7"/>
      <c r="SM36" s="7"/>
      <c r="SN36" s="7"/>
      <c r="SO36" s="7"/>
      <c r="SP36" s="7"/>
      <c r="SQ36" s="7"/>
      <c r="SR36" s="7"/>
      <c r="SS36" s="7"/>
      <c r="ST36" s="7"/>
      <c r="SU36" s="7"/>
      <c r="SV36" s="7"/>
      <c r="SW36" s="7"/>
      <c r="SX36" s="7"/>
      <c r="SY36" s="7"/>
      <c r="SZ36" s="7"/>
      <c r="TA36" s="7"/>
      <c r="TB36" s="7"/>
      <c r="TC36" s="7"/>
      <c r="TD36" s="7"/>
      <c r="TE36" s="7"/>
      <c r="TF36" s="7"/>
      <c r="TG36" s="7"/>
      <c r="TH36" s="7"/>
      <c r="TI36" s="7"/>
      <c r="TJ36" s="7"/>
      <c r="TK36" s="7"/>
      <c r="TL36" s="7"/>
      <c r="TM36" s="7"/>
      <c r="TN36" s="7"/>
      <c r="TO36" s="7"/>
      <c r="TP36" s="7"/>
      <c r="TQ36" s="7"/>
      <c r="TR36" s="7"/>
      <c r="TS36" s="7"/>
      <c r="TT36" s="7"/>
      <c r="TU36" s="7"/>
      <c r="TV36" s="7"/>
      <c r="TW36" s="7"/>
      <c r="TX36" s="7"/>
      <c r="TY36" s="7"/>
      <c r="TZ36" s="7"/>
      <c r="UA36" s="7"/>
      <c r="UB36" s="7"/>
      <c r="UC36" s="7"/>
      <c r="UD36" s="7"/>
      <c r="UE36" s="7"/>
      <c r="UF36" s="7"/>
      <c r="UG36" s="7"/>
      <c r="UH36" s="7"/>
      <c r="UI36" s="7"/>
      <c r="UJ36" s="7"/>
      <c r="UK36" s="7"/>
      <c r="UL36" s="7"/>
      <c r="UM36" s="7"/>
      <c r="UN36" s="7"/>
      <c r="UO36" s="7"/>
      <c r="UP36" s="7"/>
      <c r="UQ36" s="7"/>
      <c r="UR36" s="7"/>
      <c r="US36" s="7"/>
      <c r="UT36" s="7"/>
      <c r="UU36" s="7"/>
      <c r="UV36" s="7"/>
      <c r="UW36" s="7"/>
      <c r="UX36" s="7"/>
      <c r="UY36" s="7"/>
      <c r="UZ36" s="7"/>
      <c r="VA36" s="7"/>
      <c r="VB36" s="7"/>
      <c r="VC36" s="7"/>
      <c r="VD36" s="7"/>
      <c r="VE36" s="7"/>
      <c r="VF36" s="7"/>
      <c r="VG36" s="7"/>
      <c r="VH36" s="7"/>
      <c r="VI36" s="7"/>
      <c r="VJ36" s="7"/>
      <c r="VK36" s="7"/>
      <c r="VL36" s="7"/>
      <c r="VM36" s="7"/>
      <c r="VN36" s="7"/>
      <c r="VO36" s="7"/>
      <c r="VP36" s="7"/>
      <c r="VQ36" s="7"/>
      <c r="VR36" s="7"/>
      <c r="VS36" s="7"/>
      <c r="VT36" s="7"/>
      <c r="VU36" s="7"/>
      <c r="VV36" s="7"/>
      <c r="VW36" s="7"/>
      <c r="VX36" s="7"/>
      <c r="VY36" s="7"/>
      <c r="VZ36" s="7"/>
      <c r="WA36" s="7"/>
      <c r="WB36" s="7"/>
      <c r="WC36" s="7"/>
      <c r="WD36" s="7"/>
      <c r="WE36" s="7"/>
      <c r="WF36" s="7"/>
      <c r="WG36" s="7"/>
      <c r="WH36" s="7"/>
      <c r="WI36" s="7"/>
      <c r="WJ36" s="7"/>
      <c r="WK36" s="7"/>
      <c r="WL36" s="7"/>
      <c r="WM36" s="7"/>
      <c r="WN36" s="7"/>
      <c r="WO36" s="7"/>
      <c r="WP36" s="7"/>
      <c r="WQ36" s="7"/>
      <c r="WR36" s="7"/>
      <c r="WS36" s="7"/>
      <c r="WT36" s="7"/>
      <c r="WU36" s="7"/>
      <c r="WV36" s="7"/>
      <c r="WW36" s="7"/>
      <c r="WX36" s="7"/>
      <c r="WY36" s="7"/>
      <c r="WZ36" s="7"/>
      <c r="XA36" s="7"/>
      <c r="XB36" s="7"/>
      <c r="XC36" s="7"/>
      <c r="XD36" s="7"/>
      <c r="XE36" s="7"/>
      <c r="XF36" s="7"/>
      <c r="XG36" s="7"/>
      <c r="XH36" s="7"/>
      <c r="XI36" s="7"/>
      <c r="XJ36" s="7"/>
      <c r="XK36" s="7"/>
      <c r="XL36" s="7"/>
      <c r="XM36" s="7"/>
      <c r="XN36" s="7"/>
      <c r="XO36" s="7"/>
      <c r="XP36" s="7"/>
      <c r="XQ36" s="7"/>
      <c r="XR36" s="7"/>
      <c r="XS36" s="7"/>
      <c r="XT36" s="7"/>
      <c r="XU36" s="7"/>
      <c r="XV36" s="7"/>
      <c r="XW36" s="7"/>
      <c r="XX36" s="7"/>
      <c r="XY36" s="7"/>
      <c r="XZ36" s="7"/>
      <c r="YA36" s="7"/>
      <c r="YB36" s="7"/>
      <c r="YC36" s="7"/>
      <c r="YD36" s="7"/>
      <c r="YE36" s="7"/>
      <c r="YF36" s="7"/>
      <c r="YG36" s="7"/>
      <c r="YH36" s="7"/>
      <c r="YI36" s="7"/>
      <c r="YJ36" s="7"/>
      <c r="YK36" s="7"/>
      <c r="YL36" s="7"/>
      <c r="YM36" s="7"/>
      <c r="YN36" s="7"/>
      <c r="YO36" s="7"/>
      <c r="YP36" s="7"/>
      <c r="YQ36" s="7"/>
      <c r="YR36" s="7"/>
      <c r="YS36" s="7"/>
      <c r="YT36" s="7"/>
      <c r="YU36" s="7"/>
      <c r="YV36" s="7"/>
      <c r="YW36" s="7"/>
      <c r="YX36" s="7"/>
      <c r="YY36" s="7"/>
      <c r="YZ36" s="7"/>
      <c r="ZA36" s="7"/>
      <c r="ZB36" s="7"/>
      <c r="ZC36" s="7"/>
      <c r="ZD36" s="7"/>
      <c r="ZE36" s="7"/>
      <c r="ZF36" s="7"/>
      <c r="ZG36" s="7"/>
      <c r="ZH36" s="7"/>
      <c r="ZI36" s="7"/>
      <c r="ZJ36" s="7"/>
      <c r="ZK36" s="7"/>
      <c r="ZL36" s="7"/>
      <c r="ZM36" s="7"/>
      <c r="ZN36" s="7"/>
      <c r="ZO36" s="7"/>
      <c r="ZP36" s="7"/>
      <c r="ZQ36" s="7"/>
      <c r="ZR36" s="7"/>
      <c r="ZS36" s="7"/>
      <c r="ZT36" s="7"/>
      <c r="ZU36" s="7"/>
      <c r="ZV36" s="7"/>
      <c r="ZW36" s="7"/>
      <c r="ZX36" s="7"/>
      <c r="ZY36" s="7"/>
      <c r="ZZ36" s="7"/>
      <c r="AAA36" s="7"/>
      <c r="AAB36" s="7"/>
      <c r="AAC36" s="7"/>
      <c r="AAD36" s="7"/>
      <c r="AAE36" s="7"/>
      <c r="AAF36" s="7"/>
      <c r="AAG36" s="7"/>
      <c r="AAH36" s="7"/>
      <c r="AAI36" s="7"/>
      <c r="AAJ36" s="7"/>
      <c r="AAK36" s="7"/>
      <c r="AAL36" s="7"/>
      <c r="AAM36" s="7"/>
      <c r="AAN36" s="7"/>
      <c r="AAO36" s="7"/>
      <c r="AAP36" s="7"/>
      <c r="AAQ36" s="7"/>
      <c r="AAR36" s="7"/>
      <c r="AAS36" s="7"/>
      <c r="AAT36" s="7"/>
      <c r="AAU36" s="7"/>
      <c r="AAV36" s="7"/>
      <c r="AAW36" s="7"/>
      <c r="AAX36" s="7"/>
      <c r="AAY36" s="7"/>
      <c r="AAZ36" s="7"/>
      <c r="ABA36" s="7"/>
      <c r="ABB36" s="7"/>
      <c r="ABC36" s="7"/>
      <c r="ABD36" s="7"/>
      <c r="ABE36" s="7"/>
      <c r="ABF36" s="7"/>
      <c r="ABG36" s="7"/>
      <c r="ABH36" s="7"/>
      <c r="ABI36" s="7"/>
      <c r="ABJ36" s="7"/>
      <c r="ABK36" s="7"/>
      <c r="ABL36" s="7"/>
      <c r="ABM36" s="7"/>
      <c r="ABN36" s="7"/>
      <c r="ABO36" s="7"/>
      <c r="ABP36" s="7"/>
      <c r="ABQ36" s="7"/>
      <c r="ABR36" s="7"/>
      <c r="ABS36" s="7"/>
      <c r="ABT36" s="7"/>
      <c r="ABU36" s="7"/>
      <c r="ABV36" s="7"/>
      <c r="ABW36" s="7"/>
      <c r="ABX36" s="7"/>
      <c r="ABY36" s="7"/>
      <c r="ABZ36" s="7"/>
      <c r="ACA36" s="7"/>
      <c r="ACB36" s="7"/>
      <c r="ACC36" s="7"/>
      <c r="ACD36" s="7"/>
      <c r="ACE36" s="7"/>
      <c r="ACF36" s="7"/>
      <c r="ACG36" s="7"/>
      <c r="ACH36" s="7"/>
      <c r="ACI36" s="7"/>
      <c r="ACJ36" s="7"/>
      <c r="ACK36" s="7"/>
      <c r="ACL36" s="7"/>
      <c r="ACM36" s="7"/>
      <c r="ACN36" s="7"/>
      <c r="ACO36" s="7"/>
      <c r="ACP36" s="7"/>
      <c r="ACQ36" s="7"/>
      <c r="ACR36" s="7"/>
      <c r="ACS36" s="7"/>
      <c r="ACT36" s="7"/>
      <c r="ACU36" s="7"/>
      <c r="ACV36" s="7"/>
      <c r="ACW36" s="7"/>
      <c r="ACX36" s="7"/>
      <c r="ACY36" s="7"/>
      <c r="ACZ36" s="7"/>
      <c r="ADA36" s="7"/>
      <c r="ADB36" s="7"/>
      <c r="ADC36" s="7"/>
      <c r="ADD36" s="7"/>
      <c r="ADE36" s="7"/>
      <c r="ADF36" s="7"/>
      <c r="ADG36" s="7"/>
      <c r="ADH36" s="7"/>
      <c r="ADI36" s="7"/>
      <c r="ADJ36" s="7"/>
      <c r="ADK36" s="7"/>
      <c r="ADL36" s="7"/>
      <c r="ADM36" s="7"/>
      <c r="ADN36" s="7"/>
      <c r="ADO36" s="7"/>
      <c r="ADP36" s="7"/>
      <c r="ADQ36" s="7"/>
      <c r="ADR36" s="7"/>
      <c r="ADS36" s="7"/>
      <c r="ADT36" s="7"/>
      <c r="ADU36" s="7"/>
      <c r="ADV36" s="7"/>
      <c r="ADW36" s="7"/>
      <c r="ADX36" s="7"/>
      <c r="ADY36" s="7"/>
      <c r="ADZ36" s="7"/>
      <c r="AEA36" s="7"/>
      <c r="AEB36" s="7"/>
      <c r="AEC36" s="7"/>
      <c r="AED36" s="7"/>
      <c r="AEE36" s="7"/>
      <c r="AEF36" s="7"/>
      <c r="AEG36" s="7"/>
      <c r="AEH36" s="7"/>
      <c r="AEI36" s="7"/>
      <c r="AEJ36" s="7"/>
      <c r="AEK36" s="7"/>
      <c r="AEL36" s="7"/>
      <c r="AEM36" s="7"/>
      <c r="AEN36" s="7"/>
      <c r="AEO36" s="7"/>
      <c r="AEP36" s="7"/>
      <c r="AEQ36" s="7"/>
      <c r="AER36" s="7"/>
      <c r="AES36" s="7"/>
      <c r="AET36" s="7"/>
      <c r="AEU36" s="7"/>
      <c r="AEV36" s="7"/>
      <c r="AEW36" s="7"/>
      <c r="AEX36" s="7"/>
      <c r="AEY36" s="7"/>
      <c r="AEZ36" s="7"/>
      <c r="AFA36" s="7"/>
      <c r="AFB36" s="7"/>
      <c r="AFC36" s="7"/>
      <c r="AFD36" s="7"/>
      <c r="AFE36" s="7"/>
      <c r="AFF36" s="7"/>
      <c r="AFG36" s="7"/>
      <c r="AFH36" s="7"/>
      <c r="AFI36" s="7"/>
      <c r="AFJ36" s="7"/>
      <c r="AFK36" s="7"/>
      <c r="AFL36" s="7"/>
      <c r="AFM36" s="7"/>
      <c r="AFN36" s="7"/>
      <c r="AFO36" s="7"/>
      <c r="AFP36" s="7"/>
      <c r="AFQ36" s="7"/>
      <c r="AFR36" s="7"/>
      <c r="AFS36" s="7"/>
      <c r="AFT36" s="7"/>
      <c r="AFU36" s="7"/>
      <c r="AFV36" s="7"/>
      <c r="AFW36" s="7"/>
      <c r="AFX36" s="7"/>
      <c r="AFY36" s="7"/>
      <c r="AFZ36" s="7"/>
      <c r="AGA36" s="7"/>
      <c r="AGB36" s="7"/>
      <c r="AGC36" s="7"/>
      <c r="AGD36" s="7"/>
      <c r="AGE36" s="7"/>
      <c r="AGF36" s="7"/>
      <c r="AGG36" s="7"/>
      <c r="AGH36" s="7"/>
      <c r="AGI36" s="7"/>
      <c r="AGJ36" s="7"/>
      <c r="AGK36" s="7"/>
      <c r="AGL36" s="7"/>
      <c r="AGM36" s="7"/>
      <c r="AGN36" s="7"/>
      <c r="AGO36" s="7"/>
      <c r="AGP36" s="7"/>
      <c r="AGQ36" s="7"/>
      <c r="AGR36" s="7"/>
      <c r="AGS36" s="7"/>
      <c r="AGT36" s="7"/>
      <c r="AGU36" s="7"/>
      <c r="AGV36" s="7"/>
      <c r="AGW36" s="7"/>
      <c r="AGX36" s="7"/>
      <c r="AGY36" s="7"/>
      <c r="AGZ36" s="7"/>
      <c r="AHA36" s="7"/>
      <c r="AHB36" s="7"/>
      <c r="AHC36" s="7"/>
      <c r="AHD36" s="7"/>
      <c r="AHE36" s="7"/>
      <c r="AHF36" s="7"/>
      <c r="AHG36" s="7"/>
      <c r="AHH36" s="7"/>
      <c r="AHI36" s="7"/>
      <c r="AHJ36" s="7"/>
      <c r="AHK36" s="7"/>
      <c r="AHL36" s="7"/>
      <c r="AHM36" s="7"/>
      <c r="AHN36" s="7"/>
      <c r="AHO36" s="7"/>
      <c r="AHP36" s="7"/>
      <c r="AHQ36" s="7"/>
      <c r="AHR36" s="7"/>
      <c r="AHS36" s="7"/>
      <c r="AHT36" s="7"/>
      <c r="AHU36" s="7"/>
      <c r="AHV36" s="7"/>
      <c r="AHW36" s="7"/>
      <c r="AHX36" s="7"/>
      <c r="AHY36" s="7"/>
      <c r="AHZ36" s="7"/>
      <c r="AIA36" s="7"/>
      <c r="AIB36" s="7"/>
      <c r="AIC36" s="7"/>
      <c r="AID36" s="7"/>
      <c r="AIE36" s="7"/>
      <c r="AIF36" s="7"/>
      <c r="AIG36" s="7"/>
      <c r="AIH36" s="7"/>
      <c r="AII36" s="7"/>
      <c r="AIJ36" s="7"/>
      <c r="AIK36" s="7"/>
      <c r="AIL36" s="7"/>
      <c r="AIM36" s="7"/>
      <c r="AIN36" s="7"/>
      <c r="AIO36" s="7"/>
      <c r="AIP36" s="7"/>
      <c r="AIQ36" s="7"/>
      <c r="AIR36" s="7"/>
      <c r="AIS36" s="7"/>
      <c r="AIT36" s="7"/>
      <c r="AIU36" s="7"/>
      <c r="AIV36" s="7"/>
      <c r="AIW36" s="7"/>
      <c r="AIX36" s="7"/>
      <c r="AIY36" s="7"/>
      <c r="AIZ36" s="7"/>
      <c r="AJA36" s="7"/>
      <c r="AJB36" s="7"/>
      <c r="AJC36" s="7"/>
      <c r="AJD36" s="7"/>
      <c r="AJE36" s="7"/>
      <c r="AJF36" s="7"/>
      <c r="AJG36" s="7"/>
      <c r="AJH36" s="7"/>
      <c r="AJI36" s="7"/>
      <c r="AJJ36" s="7"/>
      <c r="AJK36" s="7"/>
      <c r="AJL36" s="7"/>
      <c r="AJM36" s="7"/>
      <c r="AJN36" s="7"/>
      <c r="AJO36" s="7"/>
      <c r="AJP36" s="7"/>
      <c r="AJQ36" s="7"/>
      <c r="AJR36" s="7"/>
      <c r="AJS36" s="7"/>
      <c r="AJT36" s="7"/>
      <c r="AJU36" s="7"/>
      <c r="AJV36" s="7"/>
      <c r="AJW36" s="7"/>
      <c r="AJX36" s="7"/>
      <c r="AJY36" s="7"/>
      <c r="AJZ36" s="7"/>
      <c r="AKA36" s="7"/>
      <c r="AKB36" s="7"/>
      <c r="AKC36" s="7"/>
      <c r="AKD36" s="7"/>
      <c r="AKE36" s="7"/>
      <c r="AKF36" s="7"/>
      <c r="AKG36" s="7"/>
      <c r="AKH36" s="7"/>
      <c r="AKI36" s="7"/>
      <c r="AKJ36" s="7"/>
      <c r="AKK36" s="7"/>
      <c r="AKL36" s="7"/>
      <c r="AKM36" s="7"/>
      <c r="AKN36" s="7"/>
      <c r="AKO36" s="7"/>
      <c r="AKP36" s="7"/>
      <c r="AKQ36" s="7"/>
      <c r="AKR36" s="7"/>
      <c r="AKS36" s="7"/>
      <c r="AKT36" s="7"/>
      <c r="AKU36" s="7"/>
      <c r="AKV36" s="7"/>
      <c r="AKW36" s="7"/>
      <c r="AKX36" s="7"/>
      <c r="AKY36" s="7"/>
      <c r="AKZ36" s="7"/>
      <c r="ALA36" s="7"/>
      <c r="ALB36" s="7"/>
      <c r="ALC36" s="7"/>
      <c r="ALD36" s="7"/>
      <c r="ALE36" s="7"/>
      <c r="ALF36" s="7"/>
      <c r="ALG36" s="7"/>
      <c r="ALH36" s="7"/>
      <c r="ALI36" s="7"/>
      <c r="ALJ36" s="7"/>
      <c r="ALK36" s="7"/>
      <c r="ALL36" s="7"/>
      <c r="ALM36" s="7"/>
      <c r="ALN36" s="7"/>
      <c r="ALO36" s="7"/>
      <c r="ALP36" s="7"/>
      <c r="ALQ36" s="7"/>
      <c r="ALR36" s="7"/>
      <c r="ALS36" s="7"/>
      <c r="ALT36" s="7"/>
      <c r="ALU36" s="7"/>
      <c r="ALV36" s="7"/>
      <c r="ALW36" s="7"/>
      <c r="ALX36" s="7"/>
      <c r="ALY36" s="7"/>
      <c r="ALZ36" s="7"/>
      <c r="AMA36" s="7"/>
      <c r="AMB36" s="7"/>
      <c r="AMC36" s="7"/>
      <c r="AMD36" s="7"/>
      <c r="AME36" s="7"/>
      <c r="AMF36" s="7"/>
      <c r="AMG36" s="7"/>
      <c r="AMH36" s="7"/>
      <c r="AMI36" s="7"/>
      <c r="AMJ36" s="7"/>
      <c r="AMK36" s="7"/>
      <c r="AML36" s="7"/>
      <c r="AMM36" s="7"/>
    </row>
    <row r="37" spans="1:1027" ht="20.100000000000001" customHeight="1">
      <c r="A37" s="31"/>
      <c r="B37" s="693"/>
      <c r="C37" s="694"/>
      <c r="D37" s="694"/>
      <c r="E37" s="694"/>
      <c r="F37" s="694"/>
      <c r="G37" s="694"/>
      <c r="H37" s="695"/>
      <c r="I37" s="683"/>
      <c r="J37" s="684"/>
      <c r="K37" s="684"/>
      <c r="L37" s="684"/>
      <c r="M37" s="684"/>
      <c r="N37" s="684"/>
      <c r="O37" s="685"/>
      <c r="P37" s="53"/>
      <c r="Q37" s="53"/>
      <c r="S37" s="261"/>
      <c r="T37" s="261"/>
      <c r="U37" s="261"/>
      <c r="V37" s="261"/>
      <c r="W37" s="262"/>
      <c r="X37" s="263"/>
      <c r="Y37" s="263"/>
      <c r="Z37" s="263"/>
      <c r="AA37" s="37"/>
      <c r="AB37" s="237"/>
      <c r="AC37" s="237"/>
      <c r="AD37" s="237"/>
      <c r="AE37" s="237"/>
      <c r="AF37" s="237"/>
      <c r="AG37" s="237"/>
      <c r="AH37" s="237"/>
      <c r="AI37" s="237"/>
      <c r="AJ37" s="237"/>
      <c r="AK37" s="283" t="s">
        <v>375</v>
      </c>
      <c r="AL37" s="31"/>
      <c r="AM37" s="31"/>
      <c r="AO37" s="31"/>
      <c r="AP37" s="31"/>
      <c r="AQ37" s="31"/>
      <c r="AR37" s="31"/>
      <c r="AS37" s="31"/>
      <c r="AT37" s="31"/>
      <c r="AU37" s="31"/>
      <c r="AV37" s="31"/>
      <c r="AW37" s="31"/>
      <c r="AX37" s="31"/>
      <c r="AY37" s="31"/>
      <c r="AZ37" s="31"/>
      <c r="BA37" s="31"/>
      <c r="BB37" s="31"/>
      <c r="BC37" s="31"/>
      <c r="BD37" s="31"/>
      <c r="BE37" s="31"/>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c r="QD37" s="7"/>
      <c r="QE37" s="7"/>
      <c r="QF37" s="7"/>
      <c r="QG37" s="7"/>
      <c r="QH37" s="7"/>
      <c r="QI37" s="7"/>
      <c r="QJ37" s="7"/>
      <c r="QK37" s="7"/>
      <c r="QL37" s="7"/>
      <c r="QM37" s="7"/>
      <c r="QN37" s="7"/>
      <c r="QO37" s="7"/>
      <c r="QP37" s="7"/>
      <c r="QQ37" s="7"/>
      <c r="QR37" s="7"/>
      <c r="QS37" s="7"/>
      <c r="QT37" s="7"/>
      <c r="QU37" s="7"/>
      <c r="QV37" s="7"/>
      <c r="QW37" s="7"/>
      <c r="QX37" s="7"/>
      <c r="QY37" s="7"/>
      <c r="QZ37" s="7"/>
      <c r="RA37" s="7"/>
      <c r="RB37" s="7"/>
      <c r="RC37" s="7"/>
      <c r="RD37" s="7"/>
      <c r="RE37" s="7"/>
      <c r="RF37" s="7"/>
      <c r="RG37" s="7"/>
      <c r="RH37" s="7"/>
      <c r="RI37" s="7"/>
      <c r="RJ37" s="7"/>
      <c r="RK37" s="7"/>
      <c r="RL37" s="7"/>
      <c r="RM37" s="7"/>
      <c r="RN37" s="7"/>
      <c r="RO37" s="7"/>
      <c r="RP37" s="7"/>
      <c r="RQ37" s="7"/>
      <c r="RR37" s="7"/>
      <c r="RS37" s="7"/>
      <c r="RT37" s="7"/>
      <c r="RU37" s="7"/>
      <c r="RV37" s="7"/>
      <c r="RW37" s="7"/>
      <c r="RX37" s="7"/>
      <c r="RY37" s="7"/>
      <c r="RZ37" s="7"/>
      <c r="SA37" s="7"/>
      <c r="SB37" s="7"/>
      <c r="SC37" s="7"/>
      <c r="SD37" s="7"/>
      <c r="SE37" s="7"/>
      <c r="SF37" s="7"/>
      <c r="SG37" s="7"/>
      <c r="SH37" s="7"/>
      <c r="SI37" s="7"/>
      <c r="SJ37" s="7"/>
      <c r="SK37" s="7"/>
      <c r="SL37" s="7"/>
      <c r="SM37" s="7"/>
      <c r="SN37" s="7"/>
      <c r="SO37" s="7"/>
      <c r="SP37" s="7"/>
      <c r="SQ37" s="7"/>
      <c r="SR37" s="7"/>
      <c r="SS37" s="7"/>
      <c r="ST37" s="7"/>
      <c r="SU37" s="7"/>
      <c r="SV37" s="7"/>
      <c r="SW37" s="7"/>
      <c r="SX37" s="7"/>
      <c r="SY37" s="7"/>
      <c r="SZ37" s="7"/>
      <c r="TA37" s="7"/>
      <c r="TB37" s="7"/>
      <c r="TC37" s="7"/>
      <c r="TD37" s="7"/>
      <c r="TE37" s="7"/>
      <c r="TF37" s="7"/>
      <c r="TG37" s="7"/>
      <c r="TH37" s="7"/>
      <c r="TI37" s="7"/>
      <c r="TJ37" s="7"/>
      <c r="TK37" s="7"/>
      <c r="TL37" s="7"/>
      <c r="TM37" s="7"/>
      <c r="TN37" s="7"/>
      <c r="TO37" s="7"/>
      <c r="TP37" s="7"/>
      <c r="TQ37" s="7"/>
      <c r="TR37" s="7"/>
      <c r="TS37" s="7"/>
      <c r="TT37" s="7"/>
      <c r="TU37" s="7"/>
      <c r="TV37" s="7"/>
      <c r="TW37" s="7"/>
      <c r="TX37" s="7"/>
      <c r="TY37" s="7"/>
      <c r="TZ37" s="7"/>
      <c r="UA37" s="7"/>
      <c r="UB37" s="7"/>
      <c r="UC37" s="7"/>
      <c r="UD37" s="7"/>
      <c r="UE37" s="7"/>
      <c r="UF37" s="7"/>
      <c r="UG37" s="7"/>
      <c r="UH37" s="7"/>
      <c r="UI37" s="7"/>
      <c r="UJ37" s="7"/>
      <c r="UK37" s="7"/>
      <c r="UL37" s="7"/>
      <c r="UM37" s="7"/>
      <c r="UN37" s="7"/>
      <c r="UO37" s="7"/>
      <c r="UP37" s="7"/>
      <c r="UQ37" s="7"/>
      <c r="UR37" s="7"/>
      <c r="US37" s="7"/>
      <c r="UT37" s="7"/>
      <c r="UU37" s="7"/>
      <c r="UV37" s="7"/>
      <c r="UW37" s="7"/>
      <c r="UX37" s="7"/>
      <c r="UY37" s="7"/>
      <c r="UZ37" s="7"/>
      <c r="VA37" s="7"/>
      <c r="VB37" s="7"/>
      <c r="VC37" s="7"/>
      <c r="VD37" s="7"/>
      <c r="VE37" s="7"/>
      <c r="VF37" s="7"/>
      <c r="VG37" s="7"/>
      <c r="VH37" s="7"/>
      <c r="VI37" s="7"/>
      <c r="VJ37" s="7"/>
      <c r="VK37" s="7"/>
      <c r="VL37" s="7"/>
      <c r="VM37" s="7"/>
      <c r="VN37" s="7"/>
      <c r="VO37" s="7"/>
      <c r="VP37" s="7"/>
      <c r="VQ37" s="7"/>
      <c r="VR37" s="7"/>
      <c r="VS37" s="7"/>
      <c r="VT37" s="7"/>
      <c r="VU37" s="7"/>
      <c r="VV37" s="7"/>
      <c r="VW37" s="7"/>
      <c r="VX37" s="7"/>
      <c r="VY37" s="7"/>
      <c r="VZ37" s="7"/>
      <c r="WA37" s="7"/>
      <c r="WB37" s="7"/>
      <c r="WC37" s="7"/>
      <c r="WD37" s="7"/>
      <c r="WE37" s="7"/>
      <c r="WF37" s="7"/>
      <c r="WG37" s="7"/>
      <c r="WH37" s="7"/>
      <c r="WI37" s="7"/>
      <c r="WJ37" s="7"/>
      <c r="WK37" s="7"/>
      <c r="WL37" s="7"/>
      <c r="WM37" s="7"/>
      <c r="WN37" s="7"/>
      <c r="WO37" s="7"/>
      <c r="WP37" s="7"/>
      <c r="WQ37" s="7"/>
      <c r="WR37" s="7"/>
      <c r="WS37" s="7"/>
      <c r="WT37" s="7"/>
      <c r="WU37" s="7"/>
      <c r="WV37" s="7"/>
      <c r="WW37" s="7"/>
      <c r="WX37" s="7"/>
      <c r="WY37" s="7"/>
      <c r="WZ37" s="7"/>
      <c r="XA37" s="7"/>
      <c r="XB37" s="7"/>
      <c r="XC37" s="7"/>
      <c r="XD37" s="7"/>
      <c r="XE37" s="7"/>
      <c r="XF37" s="7"/>
      <c r="XG37" s="7"/>
      <c r="XH37" s="7"/>
      <c r="XI37" s="7"/>
      <c r="XJ37" s="7"/>
      <c r="XK37" s="7"/>
      <c r="XL37" s="7"/>
      <c r="XM37" s="7"/>
      <c r="XN37" s="7"/>
      <c r="XO37" s="7"/>
      <c r="XP37" s="7"/>
      <c r="XQ37" s="7"/>
      <c r="XR37" s="7"/>
      <c r="XS37" s="7"/>
      <c r="XT37" s="7"/>
      <c r="XU37" s="7"/>
      <c r="XV37" s="7"/>
      <c r="XW37" s="7"/>
      <c r="XX37" s="7"/>
      <c r="XY37" s="7"/>
      <c r="XZ37" s="7"/>
      <c r="YA37" s="7"/>
      <c r="YB37" s="7"/>
      <c r="YC37" s="7"/>
      <c r="YD37" s="7"/>
      <c r="YE37" s="7"/>
      <c r="YF37" s="7"/>
      <c r="YG37" s="7"/>
      <c r="YH37" s="7"/>
      <c r="YI37" s="7"/>
      <c r="YJ37" s="7"/>
      <c r="YK37" s="7"/>
      <c r="YL37" s="7"/>
      <c r="YM37" s="7"/>
      <c r="YN37" s="7"/>
      <c r="YO37" s="7"/>
      <c r="YP37" s="7"/>
      <c r="YQ37" s="7"/>
      <c r="YR37" s="7"/>
      <c r="YS37" s="7"/>
      <c r="YT37" s="7"/>
      <c r="YU37" s="7"/>
      <c r="YV37" s="7"/>
      <c r="YW37" s="7"/>
      <c r="YX37" s="7"/>
      <c r="YY37" s="7"/>
      <c r="YZ37" s="7"/>
      <c r="ZA37" s="7"/>
      <c r="ZB37" s="7"/>
      <c r="ZC37" s="7"/>
      <c r="ZD37" s="7"/>
      <c r="ZE37" s="7"/>
      <c r="ZF37" s="7"/>
      <c r="ZG37" s="7"/>
      <c r="ZH37" s="7"/>
      <c r="ZI37" s="7"/>
      <c r="ZJ37" s="7"/>
      <c r="ZK37" s="7"/>
      <c r="ZL37" s="7"/>
      <c r="ZM37" s="7"/>
      <c r="ZN37" s="7"/>
      <c r="ZO37" s="7"/>
      <c r="ZP37" s="7"/>
      <c r="ZQ37" s="7"/>
      <c r="ZR37" s="7"/>
      <c r="ZS37" s="7"/>
      <c r="ZT37" s="7"/>
      <c r="ZU37" s="7"/>
      <c r="ZV37" s="7"/>
      <c r="ZW37" s="7"/>
      <c r="ZX37" s="7"/>
      <c r="ZY37" s="7"/>
      <c r="ZZ37" s="7"/>
      <c r="AAA37" s="7"/>
      <c r="AAB37" s="7"/>
      <c r="AAC37" s="7"/>
      <c r="AAD37" s="7"/>
      <c r="AAE37" s="7"/>
      <c r="AAF37" s="7"/>
      <c r="AAG37" s="7"/>
      <c r="AAH37" s="7"/>
      <c r="AAI37" s="7"/>
      <c r="AAJ37" s="7"/>
      <c r="AAK37" s="7"/>
      <c r="AAL37" s="7"/>
      <c r="AAM37" s="7"/>
      <c r="AAN37" s="7"/>
      <c r="AAO37" s="7"/>
      <c r="AAP37" s="7"/>
      <c r="AAQ37" s="7"/>
      <c r="AAR37" s="7"/>
      <c r="AAS37" s="7"/>
      <c r="AAT37" s="7"/>
      <c r="AAU37" s="7"/>
      <c r="AAV37" s="7"/>
      <c r="AAW37" s="7"/>
      <c r="AAX37" s="7"/>
      <c r="AAY37" s="7"/>
      <c r="AAZ37" s="7"/>
      <c r="ABA37" s="7"/>
      <c r="ABB37" s="7"/>
      <c r="ABC37" s="7"/>
      <c r="ABD37" s="7"/>
      <c r="ABE37" s="7"/>
      <c r="ABF37" s="7"/>
      <c r="ABG37" s="7"/>
      <c r="ABH37" s="7"/>
      <c r="ABI37" s="7"/>
      <c r="ABJ37" s="7"/>
      <c r="ABK37" s="7"/>
      <c r="ABL37" s="7"/>
      <c r="ABM37" s="7"/>
      <c r="ABN37" s="7"/>
      <c r="ABO37" s="7"/>
      <c r="ABP37" s="7"/>
      <c r="ABQ37" s="7"/>
      <c r="ABR37" s="7"/>
      <c r="ABS37" s="7"/>
      <c r="ABT37" s="7"/>
      <c r="ABU37" s="7"/>
      <c r="ABV37" s="7"/>
      <c r="ABW37" s="7"/>
      <c r="ABX37" s="7"/>
      <c r="ABY37" s="7"/>
      <c r="ABZ37" s="7"/>
      <c r="ACA37" s="7"/>
      <c r="ACB37" s="7"/>
      <c r="ACC37" s="7"/>
      <c r="ACD37" s="7"/>
      <c r="ACE37" s="7"/>
      <c r="ACF37" s="7"/>
      <c r="ACG37" s="7"/>
      <c r="ACH37" s="7"/>
      <c r="ACI37" s="7"/>
      <c r="ACJ37" s="7"/>
      <c r="ACK37" s="7"/>
      <c r="ACL37" s="7"/>
      <c r="ACM37" s="7"/>
      <c r="ACN37" s="7"/>
      <c r="ACO37" s="7"/>
      <c r="ACP37" s="7"/>
      <c r="ACQ37" s="7"/>
      <c r="ACR37" s="7"/>
      <c r="ACS37" s="7"/>
      <c r="ACT37" s="7"/>
      <c r="ACU37" s="7"/>
      <c r="ACV37" s="7"/>
      <c r="ACW37" s="7"/>
      <c r="ACX37" s="7"/>
      <c r="ACY37" s="7"/>
      <c r="ACZ37" s="7"/>
      <c r="ADA37" s="7"/>
      <c r="ADB37" s="7"/>
      <c r="ADC37" s="7"/>
      <c r="ADD37" s="7"/>
      <c r="ADE37" s="7"/>
      <c r="ADF37" s="7"/>
      <c r="ADG37" s="7"/>
      <c r="ADH37" s="7"/>
      <c r="ADI37" s="7"/>
      <c r="ADJ37" s="7"/>
      <c r="ADK37" s="7"/>
      <c r="ADL37" s="7"/>
      <c r="ADM37" s="7"/>
      <c r="ADN37" s="7"/>
      <c r="ADO37" s="7"/>
      <c r="ADP37" s="7"/>
      <c r="ADQ37" s="7"/>
      <c r="ADR37" s="7"/>
      <c r="ADS37" s="7"/>
      <c r="ADT37" s="7"/>
      <c r="ADU37" s="7"/>
      <c r="ADV37" s="7"/>
      <c r="ADW37" s="7"/>
      <c r="ADX37" s="7"/>
      <c r="ADY37" s="7"/>
      <c r="ADZ37" s="7"/>
      <c r="AEA37" s="7"/>
      <c r="AEB37" s="7"/>
      <c r="AEC37" s="7"/>
      <c r="AED37" s="7"/>
      <c r="AEE37" s="7"/>
      <c r="AEF37" s="7"/>
      <c r="AEG37" s="7"/>
      <c r="AEH37" s="7"/>
      <c r="AEI37" s="7"/>
      <c r="AEJ37" s="7"/>
      <c r="AEK37" s="7"/>
      <c r="AEL37" s="7"/>
      <c r="AEM37" s="7"/>
      <c r="AEN37" s="7"/>
      <c r="AEO37" s="7"/>
      <c r="AEP37" s="7"/>
      <c r="AEQ37" s="7"/>
      <c r="AER37" s="7"/>
      <c r="AES37" s="7"/>
      <c r="AET37" s="7"/>
      <c r="AEU37" s="7"/>
      <c r="AEV37" s="7"/>
      <c r="AEW37" s="7"/>
      <c r="AEX37" s="7"/>
      <c r="AEY37" s="7"/>
      <c r="AEZ37" s="7"/>
      <c r="AFA37" s="7"/>
      <c r="AFB37" s="7"/>
      <c r="AFC37" s="7"/>
      <c r="AFD37" s="7"/>
      <c r="AFE37" s="7"/>
      <c r="AFF37" s="7"/>
      <c r="AFG37" s="7"/>
      <c r="AFH37" s="7"/>
      <c r="AFI37" s="7"/>
      <c r="AFJ37" s="7"/>
      <c r="AFK37" s="7"/>
      <c r="AFL37" s="7"/>
      <c r="AFM37" s="7"/>
      <c r="AFN37" s="7"/>
      <c r="AFO37" s="7"/>
      <c r="AFP37" s="7"/>
      <c r="AFQ37" s="7"/>
      <c r="AFR37" s="7"/>
      <c r="AFS37" s="7"/>
      <c r="AFT37" s="7"/>
      <c r="AFU37" s="7"/>
      <c r="AFV37" s="7"/>
      <c r="AFW37" s="7"/>
      <c r="AFX37" s="7"/>
      <c r="AFY37" s="7"/>
      <c r="AFZ37" s="7"/>
      <c r="AGA37" s="7"/>
      <c r="AGB37" s="7"/>
      <c r="AGC37" s="7"/>
      <c r="AGD37" s="7"/>
      <c r="AGE37" s="7"/>
      <c r="AGF37" s="7"/>
      <c r="AGG37" s="7"/>
      <c r="AGH37" s="7"/>
      <c r="AGI37" s="7"/>
      <c r="AGJ37" s="7"/>
      <c r="AGK37" s="7"/>
      <c r="AGL37" s="7"/>
      <c r="AGM37" s="7"/>
      <c r="AGN37" s="7"/>
      <c r="AGO37" s="7"/>
      <c r="AGP37" s="7"/>
      <c r="AGQ37" s="7"/>
      <c r="AGR37" s="7"/>
      <c r="AGS37" s="7"/>
      <c r="AGT37" s="7"/>
      <c r="AGU37" s="7"/>
      <c r="AGV37" s="7"/>
      <c r="AGW37" s="7"/>
      <c r="AGX37" s="7"/>
      <c r="AGY37" s="7"/>
      <c r="AGZ37" s="7"/>
      <c r="AHA37" s="7"/>
      <c r="AHB37" s="7"/>
      <c r="AHC37" s="7"/>
      <c r="AHD37" s="7"/>
      <c r="AHE37" s="7"/>
      <c r="AHF37" s="7"/>
      <c r="AHG37" s="7"/>
      <c r="AHH37" s="7"/>
      <c r="AHI37" s="7"/>
      <c r="AHJ37" s="7"/>
      <c r="AHK37" s="7"/>
      <c r="AHL37" s="7"/>
      <c r="AHM37" s="7"/>
      <c r="AHN37" s="7"/>
      <c r="AHO37" s="7"/>
      <c r="AHP37" s="7"/>
      <c r="AHQ37" s="7"/>
      <c r="AHR37" s="7"/>
      <c r="AHS37" s="7"/>
      <c r="AHT37" s="7"/>
      <c r="AHU37" s="7"/>
      <c r="AHV37" s="7"/>
      <c r="AHW37" s="7"/>
      <c r="AHX37" s="7"/>
      <c r="AHY37" s="7"/>
      <c r="AHZ37" s="7"/>
      <c r="AIA37" s="7"/>
      <c r="AIB37" s="7"/>
      <c r="AIC37" s="7"/>
      <c r="AID37" s="7"/>
      <c r="AIE37" s="7"/>
      <c r="AIF37" s="7"/>
      <c r="AIG37" s="7"/>
      <c r="AIH37" s="7"/>
      <c r="AII37" s="7"/>
      <c r="AIJ37" s="7"/>
      <c r="AIK37" s="7"/>
      <c r="AIL37" s="7"/>
      <c r="AIM37" s="7"/>
      <c r="AIN37" s="7"/>
      <c r="AIO37" s="7"/>
      <c r="AIP37" s="7"/>
      <c r="AIQ37" s="7"/>
      <c r="AIR37" s="7"/>
      <c r="AIS37" s="7"/>
      <c r="AIT37" s="7"/>
      <c r="AIU37" s="7"/>
      <c r="AIV37" s="7"/>
      <c r="AIW37" s="7"/>
      <c r="AIX37" s="7"/>
      <c r="AIY37" s="7"/>
      <c r="AIZ37" s="7"/>
      <c r="AJA37" s="7"/>
      <c r="AJB37" s="7"/>
      <c r="AJC37" s="7"/>
      <c r="AJD37" s="7"/>
      <c r="AJE37" s="7"/>
      <c r="AJF37" s="7"/>
      <c r="AJG37" s="7"/>
      <c r="AJH37" s="7"/>
      <c r="AJI37" s="7"/>
      <c r="AJJ37" s="7"/>
      <c r="AJK37" s="7"/>
      <c r="AJL37" s="7"/>
      <c r="AJM37" s="7"/>
      <c r="AJN37" s="7"/>
      <c r="AJO37" s="7"/>
      <c r="AJP37" s="7"/>
      <c r="AJQ37" s="7"/>
      <c r="AJR37" s="7"/>
      <c r="AJS37" s="7"/>
      <c r="AJT37" s="7"/>
      <c r="AJU37" s="7"/>
      <c r="AJV37" s="7"/>
      <c r="AJW37" s="7"/>
      <c r="AJX37" s="7"/>
      <c r="AJY37" s="7"/>
      <c r="AJZ37" s="7"/>
      <c r="AKA37" s="7"/>
      <c r="AKB37" s="7"/>
      <c r="AKC37" s="7"/>
      <c r="AKD37" s="7"/>
      <c r="AKE37" s="7"/>
      <c r="AKF37" s="7"/>
      <c r="AKG37" s="7"/>
      <c r="AKH37" s="7"/>
      <c r="AKI37" s="7"/>
      <c r="AKJ37" s="7"/>
      <c r="AKK37" s="7"/>
      <c r="AKL37" s="7"/>
      <c r="AKM37" s="7"/>
      <c r="AKN37" s="7"/>
      <c r="AKO37" s="7"/>
      <c r="AKP37" s="7"/>
      <c r="AKQ37" s="7"/>
      <c r="AKR37" s="7"/>
      <c r="AKS37" s="7"/>
      <c r="AKT37" s="7"/>
      <c r="AKU37" s="7"/>
      <c r="AKV37" s="7"/>
      <c r="AKW37" s="7"/>
      <c r="AKX37" s="7"/>
      <c r="AKY37" s="7"/>
      <c r="AKZ37" s="7"/>
      <c r="ALA37" s="7"/>
      <c r="ALB37" s="7"/>
      <c r="ALC37" s="7"/>
      <c r="ALD37" s="7"/>
      <c r="ALE37" s="7"/>
      <c r="ALF37" s="7"/>
      <c r="ALG37" s="7"/>
      <c r="ALH37" s="7"/>
      <c r="ALI37" s="7"/>
      <c r="ALJ37" s="7"/>
      <c r="ALK37" s="7"/>
      <c r="ALL37" s="7"/>
      <c r="ALM37" s="7"/>
      <c r="ALN37" s="7"/>
      <c r="ALO37" s="7"/>
      <c r="ALP37" s="7"/>
      <c r="ALQ37" s="7"/>
      <c r="ALR37" s="7"/>
      <c r="ALS37" s="7"/>
      <c r="ALT37" s="7"/>
      <c r="ALU37" s="7"/>
      <c r="ALV37" s="7"/>
      <c r="ALW37" s="7"/>
      <c r="ALX37" s="7"/>
      <c r="ALY37" s="7"/>
      <c r="ALZ37" s="7"/>
      <c r="AMA37" s="7"/>
      <c r="AMB37" s="7"/>
      <c r="AMC37" s="7"/>
      <c r="AMD37" s="7"/>
      <c r="AME37" s="7"/>
      <c r="AMF37" s="7"/>
      <c r="AMG37" s="7"/>
      <c r="AMH37" s="7"/>
      <c r="AMI37" s="7"/>
      <c r="AMJ37" s="7"/>
      <c r="AMK37" s="7"/>
      <c r="AML37" s="7"/>
      <c r="AMM37" s="7"/>
    </row>
    <row r="38" spans="1:1027" ht="20.100000000000001" customHeight="1">
      <c r="A38" s="31"/>
      <c r="B38" s="594"/>
      <c r="C38" s="595"/>
      <c r="D38" s="595"/>
      <c r="E38" s="595"/>
      <c r="F38" s="595"/>
      <c r="G38" s="595"/>
      <c r="H38" s="596"/>
      <c r="I38" s="683"/>
      <c r="J38" s="684"/>
      <c r="K38" s="684"/>
      <c r="L38" s="684"/>
      <c r="M38" s="684"/>
      <c r="N38" s="684"/>
      <c r="O38" s="685"/>
      <c r="P38" s="53"/>
      <c r="Q38" s="53"/>
      <c r="S38" s="264"/>
      <c r="T38" s="264"/>
      <c r="U38" s="264"/>
      <c r="V38" s="264"/>
      <c r="W38" s="31"/>
      <c r="X38" s="264"/>
      <c r="Y38" s="264"/>
      <c r="Z38" s="264"/>
      <c r="AA38" s="37"/>
      <c r="AB38" s="237"/>
      <c r="AC38" s="237"/>
      <c r="AD38" s="237"/>
      <c r="AE38" s="237"/>
      <c r="AF38" s="237"/>
      <c r="AG38" s="237"/>
      <c r="AH38" s="237"/>
      <c r="AI38" s="237"/>
      <c r="AJ38" s="237"/>
      <c r="AK38" s="283" t="s">
        <v>376</v>
      </c>
      <c r="AL38" s="31"/>
      <c r="AM38" s="31"/>
      <c r="AO38" s="31"/>
      <c r="AP38" s="31"/>
      <c r="AQ38" s="31"/>
      <c r="AR38" s="31"/>
      <c r="AS38" s="31"/>
      <c r="AT38" s="31"/>
      <c r="AU38" s="31"/>
      <c r="AV38" s="31"/>
      <c r="AW38" s="31"/>
      <c r="AX38" s="31"/>
      <c r="AY38" s="31"/>
      <c r="AZ38" s="31"/>
      <c r="BA38" s="31"/>
      <c r="BB38" s="31"/>
      <c r="BC38" s="31"/>
      <c r="BD38" s="31"/>
      <c r="BE38" s="31"/>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c r="QD38" s="7"/>
      <c r="QE38" s="7"/>
      <c r="QF38" s="7"/>
      <c r="QG38" s="7"/>
      <c r="QH38" s="7"/>
      <c r="QI38" s="7"/>
      <c r="QJ38" s="7"/>
      <c r="QK38" s="7"/>
      <c r="QL38" s="7"/>
      <c r="QM38" s="7"/>
      <c r="QN38" s="7"/>
      <c r="QO38" s="7"/>
      <c r="QP38" s="7"/>
      <c r="QQ38" s="7"/>
      <c r="QR38" s="7"/>
      <c r="QS38" s="7"/>
      <c r="QT38" s="7"/>
      <c r="QU38" s="7"/>
      <c r="QV38" s="7"/>
      <c r="QW38" s="7"/>
      <c r="QX38" s="7"/>
      <c r="QY38" s="7"/>
      <c r="QZ38" s="7"/>
      <c r="RA38" s="7"/>
      <c r="RB38" s="7"/>
      <c r="RC38" s="7"/>
      <c r="RD38" s="7"/>
      <c r="RE38" s="7"/>
      <c r="RF38" s="7"/>
      <c r="RG38" s="7"/>
      <c r="RH38" s="7"/>
      <c r="RI38" s="7"/>
      <c r="RJ38" s="7"/>
      <c r="RK38" s="7"/>
      <c r="RL38" s="7"/>
      <c r="RM38" s="7"/>
      <c r="RN38" s="7"/>
      <c r="RO38" s="7"/>
      <c r="RP38" s="7"/>
      <c r="RQ38" s="7"/>
      <c r="RR38" s="7"/>
      <c r="RS38" s="7"/>
      <c r="RT38" s="7"/>
      <c r="RU38" s="7"/>
      <c r="RV38" s="7"/>
      <c r="RW38" s="7"/>
      <c r="RX38" s="7"/>
      <c r="RY38" s="7"/>
      <c r="RZ38" s="7"/>
      <c r="SA38" s="7"/>
      <c r="SB38" s="7"/>
      <c r="SC38" s="7"/>
      <c r="SD38" s="7"/>
      <c r="SE38" s="7"/>
      <c r="SF38" s="7"/>
      <c r="SG38" s="7"/>
      <c r="SH38" s="7"/>
      <c r="SI38" s="7"/>
      <c r="SJ38" s="7"/>
      <c r="SK38" s="7"/>
      <c r="SL38" s="7"/>
      <c r="SM38" s="7"/>
      <c r="SN38" s="7"/>
      <c r="SO38" s="7"/>
      <c r="SP38" s="7"/>
      <c r="SQ38" s="7"/>
      <c r="SR38" s="7"/>
      <c r="SS38" s="7"/>
      <c r="ST38" s="7"/>
      <c r="SU38" s="7"/>
      <c r="SV38" s="7"/>
      <c r="SW38" s="7"/>
      <c r="SX38" s="7"/>
      <c r="SY38" s="7"/>
      <c r="SZ38" s="7"/>
      <c r="TA38" s="7"/>
      <c r="TB38" s="7"/>
      <c r="TC38" s="7"/>
      <c r="TD38" s="7"/>
      <c r="TE38" s="7"/>
      <c r="TF38" s="7"/>
      <c r="TG38" s="7"/>
      <c r="TH38" s="7"/>
      <c r="TI38" s="7"/>
      <c r="TJ38" s="7"/>
      <c r="TK38" s="7"/>
      <c r="TL38" s="7"/>
      <c r="TM38" s="7"/>
      <c r="TN38" s="7"/>
      <c r="TO38" s="7"/>
      <c r="TP38" s="7"/>
      <c r="TQ38" s="7"/>
      <c r="TR38" s="7"/>
      <c r="TS38" s="7"/>
      <c r="TT38" s="7"/>
      <c r="TU38" s="7"/>
      <c r="TV38" s="7"/>
      <c r="TW38" s="7"/>
      <c r="TX38" s="7"/>
      <c r="TY38" s="7"/>
      <c r="TZ38" s="7"/>
      <c r="UA38" s="7"/>
      <c r="UB38" s="7"/>
      <c r="UC38" s="7"/>
      <c r="UD38" s="7"/>
      <c r="UE38" s="7"/>
      <c r="UF38" s="7"/>
      <c r="UG38" s="7"/>
      <c r="UH38" s="7"/>
      <c r="UI38" s="7"/>
      <c r="UJ38" s="7"/>
      <c r="UK38" s="7"/>
      <c r="UL38" s="7"/>
      <c r="UM38" s="7"/>
      <c r="UN38" s="7"/>
      <c r="UO38" s="7"/>
      <c r="UP38" s="7"/>
      <c r="UQ38" s="7"/>
      <c r="UR38" s="7"/>
      <c r="US38" s="7"/>
      <c r="UT38" s="7"/>
      <c r="UU38" s="7"/>
      <c r="UV38" s="7"/>
      <c r="UW38" s="7"/>
      <c r="UX38" s="7"/>
      <c r="UY38" s="7"/>
      <c r="UZ38" s="7"/>
      <c r="VA38" s="7"/>
      <c r="VB38" s="7"/>
      <c r="VC38" s="7"/>
      <c r="VD38" s="7"/>
      <c r="VE38" s="7"/>
      <c r="VF38" s="7"/>
      <c r="VG38" s="7"/>
      <c r="VH38" s="7"/>
      <c r="VI38" s="7"/>
      <c r="VJ38" s="7"/>
      <c r="VK38" s="7"/>
      <c r="VL38" s="7"/>
      <c r="VM38" s="7"/>
      <c r="VN38" s="7"/>
      <c r="VO38" s="7"/>
      <c r="VP38" s="7"/>
      <c r="VQ38" s="7"/>
      <c r="VR38" s="7"/>
      <c r="VS38" s="7"/>
      <c r="VT38" s="7"/>
      <c r="VU38" s="7"/>
      <c r="VV38" s="7"/>
      <c r="VW38" s="7"/>
      <c r="VX38" s="7"/>
      <c r="VY38" s="7"/>
      <c r="VZ38" s="7"/>
      <c r="WA38" s="7"/>
      <c r="WB38" s="7"/>
      <c r="WC38" s="7"/>
      <c r="WD38" s="7"/>
      <c r="WE38" s="7"/>
      <c r="WF38" s="7"/>
      <c r="WG38" s="7"/>
      <c r="WH38" s="7"/>
      <c r="WI38" s="7"/>
      <c r="WJ38" s="7"/>
      <c r="WK38" s="7"/>
      <c r="WL38" s="7"/>
      <c r="WM38" s="7"/>
      <c r="WN38" s="7"/>
      <c r="WO38" s="7"/>
      <c r="WP38" s="7"/>
      <c r="WQ38" s="7"/>
      <c r="WR38" s="7"/>
      <c r="WS38" s="7"/>
      <c r="WT38" s="7"/>
      <c r="WU38" s="7"/>
      <c r="WV38" s="7"/>
      <c r="WW38" s="7"/>
      <c r="WX38" s="7"/>
      <c r="WY38" s="7"/>
      <c r="WZ38" s="7"/>
      <c r="XA38" s="7"/>
      <c r="XB38" s="7"/>
      <c r="XC38" s="7"/>
      <c r="XD38" s="7"/>
      <c r="XE38" s="7"/>
      <c r="XF38" s="7"/>
      <c r="XG38" s="7"/>
      <c r="XH38" s="7"/>
      <c r="XI38" s="7"/>
      <c r="XJ38" s="7"/>
      <c r="XK38" s="7"/>
      <c r="XL38" s="7"/>
      <c r="XM38" s="7"/>
      <c r="XN38" s="7"/>
      <c r="XO38" s="7"/>
      <c r="XP38" s="7"/>
      <c r="XQ38" s="7"/>
      <c r="XR38" s="7"/>
      <c r="XS38" s="7"/>
      <c r="XT38" s="7"/>
      <c r="XU38" s="7"/>
      <c r="XV38" s="7"/>
      <c r="XW38" s="7"/>
      <c r="XX38" s="7"/>
      <c r="XY38" s="7"/>
      <c r="XZ38" s="7"/>
      <c r="YA38" s="7"/>
      <c r="YB38" s="7"/>
      <c r="YC38" s="7"/>
      <c r="YD38" s="7"/>
      <c r="YE38" s="7"/>
      <c r="YF38" s="7"/>
      <c r="YG38" s="7"/>
      <c r="YH38" s="7"/>
      <c r="YI38" s="7"/>
      <c r="YJ38" s="7"/>
      <c r="YK38" s="7"/>
      <c r="YL38" s="7"/>
      <c r="YM38" s="7"/>
      <c r="YN38" s="7"/>
      <c r="YO38" s="7"/>
      <c r="YP38" s="7"/>
      <c r="YQ38" s="7"/>
      <c r="YR38" s="7"/>
      <c r="YS38" s="7"/>
      <c r="YT38" s="7"/>
      <c r="YU38" s="7"/>
      <c r="YV38" s="7"/>
      <c r="YW38" s="7"/>
      <c r="YX38" s="7"/>
      <c r="YY38" s="7"/>
      <c r="YZ38" s="7"/>
      <c r="ZA38" s="7"/>
      <c r="ZB38" s="7"/>
      <c r="ZC38" s="7"/>
      <c r="ZD38" s="7"/>
      <c r="ZE38" s="7"/>
      <c r="ZF38" s="7"/>
      <c r="ZG38" s="7"/>
      <c r="ZH38" s="7"/>
      <c r="ZI38" s="7"/>
      <c r="ZJ38" s="7"/>
      <c r="ZK38" s="7"/>
      <c r="ZL38" s="7"/>
      <c r="ZM38" s="7"/>
      <c r="ZN38" s="7"/>
      <c r="ZO38" s="7"/>
      <c r="ZP38" s="7"/>
      <c r="ZQ38" s="7"/>
      <c r="ZR38" s="7"/>
      <c r="ZS38" s="7"/>
      <c r="ZT38" s="7"/>
      <c r="ZU38" s="7"/>
      <c r="ZV38" s="7"/>
      <c r="ZW38" s="7"/>
      <c r="ZX38" s="7"/>
      <c r="ZY38" s="7"/>
      <c r="ZZ38" s="7"/>
      <c r="AAA38" s="7"/>
      <c r="AAB38" s="7"/>
      <c r="AAC38" s="7"/>
      <c r="AAD38" s="7"/>
      <c r="AAE38" s="7"/>
      <c r="AAF38" s="7"/>
      <c r="AAG38" s="7"/>
      <c r="AAH38" s="7"/>
      <c r="AAI38" s="7"/>
      <c r="AAJ38" s="7"/>
      <c r="AAK38" s="7"/>
      <c r="AAL38" s="7"/>
      <c r="AAM38" s="7"/>
      <c r="AAN38" s="7"/>
      <c r="AAO38" s="7"/>
      <c r="AAP38" s="7"/>
      <c r="AAQ38" s="7"/>
      <c r="AAR38" s="7"/>
      <c r="AAS38" s="7"/>
      <c r="AAT38" s="7"/>
      <c r="AAU38" s="7"/>
      <c r="AAV38" s="7"/>
      <c r="AAW38" s="7"/>
      <c r="AAX38" s="7"/>
      <c r="AAY38" s="7"/>
      <c r="AAZ38" s="7"/>
      <c r="ABA38" s="7"/>
      <c r="ABB38" s="7"/>
      <c r="ABC38" s="7"/>
      <c r="ABD38" s="7"/>
      <c r="ABE38" s="7"/>
      <c r="ABF38" s="7"/>
      <c r="ABG38" s="7"/>
      <c r="ABH38" s="7"/>
      <c r="ABI38" s="7"/>
      <c r="ABJ38" s="7"/>
      <c r="ABK38" s="7"/>
      <c r="ABL38" s="7"/>
      <c r="ABM38" s="7"/>
      <c r="ABN38" s="7"/>
      <c r="ABO38" s="7"/>
      <c r="ABP38" s="7"/>
      <c r="ABQ38" s="7"/>
      <c r="ABR38" s="7"/>
      <c r="ABS38" s="7"/>
      <c r="ABT38" s="7"/>
      <c r="ABU38" s="7"/>
      <c r="ABV38" s="7"/>
      <c r="ABW38" s="7"/>
      <c r="ABX38" s="7"/>
      <c r="ABY38" s="7"/>
      <c r="ABZ38" s="7"/>
      <c r="ACA38" s="7"/>
      <c r="ACB38" s="7"/>
      <c r="ACC38" s="7"/>
      <c r="ACD38" s="7"/>
      <c r="ACE38" s="7"/>
      <c r="ACF38" s="7"/>
      <c r="ACG38" s="7"/>
      <c r="ACH38" s="7"/>
      <c r="ACI38" s="7"/>
      <c r="ACJ38" s="7"/>
      <c r="ACK38" s="7"/>
      <c r="ACL38" s="7"/>
      <c r="ACM38" s="7"/>
      <c r="ACN38" s="7"/>
      <c r="ACO38" s="7"/>
      <c r="ACP38" s="7"/>
      <c r="ACQ38" s="7"/>
      <c r="ACR38" s="7"/>
      <c r="ACS38" s="7"/>
      <c r="ACT38" s="7"/>
      <c r="ACU38" s="7"/>
      <c r="ACV38" s="7"/>
      <c r="ACW38" s="7"/>
      <c r="ACX38" s="7"/>
      <c r="ACY38" s="7"/>
      <c r="ACZ38" s="7"/>
      <c r="ADA38" s="7"/>
      <c r="ADB38" s="7"/>
      <c r="ADC38" s="7"/>
      <c r="ADD38" s="7"/>
      <c r="ADE38" s="7"/>
      <c r="ADF38" s="7"/>
      <c r="ADG38" s="7"/>
      <c r="ADH38" s="7"/>
      <c r="ADI38" s="7"/>
      <c r="ADJ38" s="7"/>
      <c r="ADK38" s="7"/>
      <c r="ADL38" s="7"/>
      <c r="ADM38" s="7"/>
      <c r="ADN38" s="7"/>
      <c r="ADO38" s="7"/>
      <c r="ADP38" s="7"/>
      <c r="ADQ38" s="7"/>
      <c r="ADR38" s="7"/>
      <c r="ADS38" s="7"/>
      <c r="ADT38" s="7"/>
      <c r="ADU38" s="7"/>
      <c r="ADV38" s="7"/>
      <c r="ADW38" s="7"/>
      <c r="ADX38" s="7"/>
      <c r="ADY38" s="7"/>
      <c r="ADZ38" s="7"/>
      <c r="AEA38" s="7"/>
      <c r="AEB38" s="7"/>
      <c r="AEC38" s="7"/>
      <c r="AED38" s="7"/>
      <c r="AEE38" s="7"/>
      <c r="AEF38" s="7"/>
      <c r="AEG38" s="7"/>
      <c r="AEH38" s="7"/>
      <c r="AEI38" s="7"/>
      <c r="AEJ38" s="7"/>
      <c r="AEK38" s="7"/>
      <c r="AEL38" s="7"/>
      <c r="AEM38" s="7"/>
      <c r="AEN38" s="7"/>
      <c r="AEO38" s="7"/>
      <c r="AEP38" s="7"/>
      <c r="AEQ38" s="7"/>
      <c r="AER38" s="7"/>
      <c r="AES38" s="7"/>
      <c r="AET38" s="7"/>
      <c r="AEU38" s="7"/>
      <c r="AEV38" s="7"/>
      <c r="AEW38" s="7"/>
      <c r="AEX38" s="7"/>
      <c r="AEY38" s="7"/>
      <c r="AEZ38" s="7"/>
      <c r="AFA38" s="7"/>
      <c r="AFB38" s="7"/>
      <c r="AFC38" s="7"/>
      <c r="AFD38" s="7"/>
      <c r="AFE38" s="7"/>
      <c r="AFF38" s="7"/>
      <c r="AFG38" s="7"/>
      <c r="AFH38" s="7"/>
      <c r="AFI38" s="7"/>
      <c r="AFJ38" s="7"/>
      <c r="AFK38" s="7"/>
      <c r="AFL38" s="7"/>
      <c r="AFM38" s="7"/>
      <c r="AFN38" s="7"/>
      <c r="AFO38" s="7"/>
      <c r="AFP38" s="7"/>
      <c r="AFQ38" s="7"/>
      <c r="AFR38" s="7"/>
      <c r="AFS38" s="7"/>
      <c r="AFT38" s="7"/>
      <c r="AFU38" s="7"/>
      <c r="AFV38" s="7"/>
      <c r="AFW38" s="7"/>
      <c r="AFX38" s="7"/>
      <c r="AFY38" s="7"/>
      <c r="AFZ38" s="7"/>
      <c r="AGA38" s="7"/>
      <c r="AGB38" s="7"/>
      <c r="AGC38" s="7"/>
      <c r="AGD38" s="7"/>
      <c r="AGE38" s="7"/>
      <c r="AGF38" s="7"/>
      <c r="AGG38" s="7"/>
      <c r="AGH38" s="7"/>
      <c r="AGI38" s="7"/>
      <c r="AGJ38" s="7"/>
      <c r="AGK38" s="7"/>
      <c r="AGL38" s="7"/>
      <c r="AGM38" s="7"/>
      <c r="AGN38" s="7"/>
      <c r="AGO38" s="7"/>
      <c r="AGP38" s="7"/>
      <c r="AGQ38" s="7"/>
      <c r="AGR38" s="7"/>
      <c r="AGS38" s="7"/>
      <c r="AGT38" s="7"/>
      <c r="AGU38" s="7"/>
      <c r="AGV38" s="7"/>
      <c r="AGW38" s="7"/>
      <c r="AGX38" s="7"/>
      <c r="AGY38" s="7"/>
      <c r="AGZ38" s="7"/>
      <c r="AHA38" s="7"/>
      <c r="AHB38" s="7"/>
      <c r="AHC38" s="7"/>
      <c r="AHD38" s="7"/>
      <c r="AHE38" s="7"/>
      <c r="AHF38" s="7"/>
      <c r="AHG38" s="7"/>
      <c r="AHH38" s="7"/>
      <c r="AHI38" s="7"/>
      <c r="AHJ38" s="7"/>
      <c r="AHK38" s="7"/>
      <c r="AHL38" s="7"/>
      <c r="AHM38" s="7"/>
      <c r="AHN38" s="7"/>
      <c r="AHO38" s="7"/>
      <c r="AHP38" s="7"/>
      <c r="AHQ38" s="7"/>
      <c r="AHR38" s="7"/>
      <c r="AHS38" s="7"/>
      <c r="AHT38" s="7"/>
      <c r="AHU38" s="7"/>
      <c r="AHV38" s="7"/>
      <c r="AHW38" s="7"/>
      <c r="AHX38" s="7"/>
      <c r="AHY38" s="7"/>
      <c r="AHZ38" s="7"/>
      <c r="AIA38" s="7"/>
      <c r="AIB38" s="7"/>
      <c r="AIC38" s="7"/>
      <c r="AID38" s="7"/>
      <c r="AIE38" s="7"/>
      <c r="AIF38" s="7"/>
      <c r="AIG38" s="7"/>
      <c r="AIH38" s="7"/>
      <c r="AII38" s="7"/>
      <c r="AIJ38" s="7"/>
      <c r="AIK38" s="7"/>
      <c r="AIL38" s="7"/>
      <c r="AIM38" s="7"/>
      <c r="AIN38" s="7"/>
      <c r="AIO38" s="7"/>
      <c r="AIP38" s="7"/>
      <c r="AIQ38" s="7"/>
      <c r="AIR38" s="7"/>
      <c r="AIS38" s="7"/>
      <c r="AIT38" s="7"/>
      <c r="AIU38" s="7"/>
      <c r="AIV38" s="7"/>
      <c r="AIW38" s="7"/>
      <c r="AIX38" s="7"/>
      <c r="AIY38" s="7"/>
      <c r="AIZ38" s="7"/>
      <c r="AJA38" s="7"/>
      <c r="AJB38" s="7"/>
      <c r="AJC38" s="7"/>
      <c r="AJD38" s="7"/>
      <c r="AJE38" s="7"/>
      <c r="AJF38" s="7"/>
      <c r="AJG38" s="7"/>
      <c r="AJH38" s="7"/>
      <c r="AJI38" s="7"/>
      <c r="AJJ38" s="7"/>
      <c r="AJK38" s="7"/>
      <c r="AJL38" s="7"/>
      <c r="AJM38" s="7"/>
      <c r="AJN38" s="7"/>
      <c r="AJO38" s="7"/>
      <c r="AJP38" s="7"/>
      <c r="AJQ38" s="7"/>
      <c r="AJR38" s="7"/>
      <c r="AJS38" s="7"/>
      <c r="AJT38" s="7"/>
      <c r="AJU38" s="7"/>
      <c r="AJV38" s="7"/>
      <c r="AJW38" s="7"/>
      <c r="AJX38" s="7"/>
      <c r="AJY38" s="7"/>
      <c r="AJZ38" s="7"/>
      <c r="AKA38" s="7"/>
      <c r="AKB38" s="7"/>
      <c r="AKC38" s="7"/>
      <c r="AKD38" s="7"/>
      <c r="AKE38" s="7"/>
      <c r="AKF38" s="7"/>
      <c r="AKG38" s="7"/>
      <c r="AKH38" s="7"/>
      <c r="AKI38" s="7"/>
      <c r="AKJ38" s="7"/>
      <c r="AKK38" s="7"/>
      <c r="AKL38" s="7"/>
      <c r="AKM38" s="7"/>
      <c r="AKN38" s="7"/>
      <c r="AKO38" s="7"/>
      <c r="AKP38" s="7"/>
      <c r="AKQ38" s="7"/>
      <c r="AKR38" s="7"/>
      <c r="AKS38" s="7"/>
      <c r="AKT38" s="7"/>
      <c r="AKU38" s="7"/>
      <c r="AKV38" s="7"/>
      <c r="AKW38" s="7"/>
      <c r="AKX38" s="7"/>
      <c r="AKY38" s="7"/>
      <c r="AKZ38" s="7"/>
      <c r="ALA38" s="7"/>
      <c r="ALB38" s="7"/>
      <c r="ALC38" s="7"/>
      <c r="ALD38" s="7"/>
      <c r="ALE38" s="7"/>
      <c r="ALF38" s="7"/>
      <c r="ALG38" s="7"/>
      <c r="ALH38" s="7"/>
      <c r="ALI38" s="7"/>
      <c r="ALJ38" s="7"/>
      <c r="ALK38" s="7"/>
      <c r="ALL38" s="7"/>
      <c r="ALM38" s="7"/>
      <c r="ALN38" s="7"/>
      <c r="ALO38" s="7"/>
      <c r="ALP38" s="7"/>
      <c r="ALQ38" s="7"/>
      <c r="ALR38" s="7"/>
      <c r="ALS38" s="7"/>
      <c r="ALT38" s="7"/>
      <c r="ALU38" s="7"/>
      <c r="ALV38" s="7"/>
      <c r="ALW38" s="7"/>
      <c r="ALX38" s="7"/>
      <c r="ALY38" s="7"/>
      <c r="ALZ38" s="7"/>
      <c r="AMA38" s="7"/>
      <c r="AMB38" s="7"/>
      <c r="AMC38" s="7"/>
      <c r="AMD38" s="7"/>
      <c r="AME38" s="7"/>
      <c r="AMF38" s="7"/>
      <c r="AMG38" s="7"/>
      <c r="AMH38" s="7"/>
      <c r="AMI38" s="7"/>
      <c r="AMJ38" s="7"/>
      <c r="AMK38" s="7"/>
      <c r="AML38" s="7"/>
      <c r="AMM38" s="7"/>
    </row>
    <row r="39" spans="1:1027" ht="20.100000000000001" customHeight="1" thickBot="1">
      <c r="A39" s="31"/>
      <c r="B39" s="597"/>
      <c r="C39" s="598"/>
      <c r="D39" s="598"/>
      <c r="E39" s="598"/>
      <c r="F39" s="598"/>
      <c r="G39" s="598"/>
      <c r="H39" s="599"/>
      <c r="I39" s="686"/>
      <c r="J39" s="687"/>
      <c r="K39" s="687"/>
      <c r="L39" s="687"/>
      <c r="M39" s="687"/>
      <c r="N39" s="687"/>
      <c r="O39" s="688"/>
      <c r="P39" s="53"/>
      <c r="Q39" s="53"/>
      <c r="S39" s="34"/>
      <c r="T39" s="34"/>
      <c r="U39" s="34"/>
      <c r="V39" s="34"/>
      <c r="W39" s="31"/>
      <c r="X39" s="34"/>
      <c r="Y39" s="34"/>
      <c r="Z39" s="34"/>
      <c r="AA39" s="34"/>
      <c r="AB39" s="34"/>
      <c r="AC39" s="34"/>
      <c r="AD39" s="34"/>
      <c r="AE39" s="34"/>
      <c r="AF39" s="34"/>
      <c r="AG39" s="34"/>
      <c r="AH39" s="237"/>
      <c r="AI39" s="237"/>
      <c r="AJ39" s="237"/>
      <c r="AK39" s="16" t="s">
        <v>370</v>
      </c>
      <c r="AU39" s="26"/>
      <c r="AX39" s="31"/>
      <c r="AY39" s="31"/>
      <c r="AZ39" s="31"/>
      <c r="BA39" s="31"/>
      <c r="BB39" s="31"/>
      <c r="BC39" s="31"/>
      <c r="BD39" s="31"/>
      <c r="BE39" s="31"/>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c r="QD39" s="7"/>
      <c r="QE39" s="7"/>
      <c r="QF39" s="7"/>
      <c r="QG39" s="7"/>
      <c r="QH39" s="7"/>
      <c r="QI39" s="7"/>
      <c r="QJ39" s="7"/>
      <c r="QK39" s="7"/>
      <c r="QL39" s="7"/>
      <c r="QM39" s="7"/>
      <c r="QN39" s="7"/>
      <c r="QO39" s="7"/>
      <c r="QP39" s="7"/>
      <c r="QQ39" s="7"/>
      <c r="QR39" s="7"/>
      <c r="QS39" s="7"/>
      <c r="QT39" s="7"/>
      <c r="QU39" s="7"/>
      <c r="QV39" s="7"/>
      <c r="QW39" s="7"/>
      <c r="QX39" s="7"/>
      <c r="QY39" s="7"/>
      <c r="QZ39" s="7"/>
      <c r="RA39" s="7"/>
      <c r="RB39" s="7"/>
      <c r="RC39" s="7"/>
      <c r="RD39" s="7"/>
      <c r="RE39" s="7"/>
      <c r="RF39" s="7"/>
      <c r="RG39" s="7"/>
      <c r="RH39" s="7"/>
      <c r="RI39" s="7"/>
      <c r="RJ39" s="7"/>
      <c r="RK39" s="7"/>
      <c r="RL39" s="7"/>
      <c r="RM39" s="7"/>
      <c r="RN39" s="7"/>
      <c r="RO39" s="7"/>
      <c r="RP39" s="7"/>
      <c r="RQ39" s="7"/>
      <c r="RR39" s="7"/>
      <c r="RS39" s="7"/>
      <c r="RT39" s="7"/>
      <c r="RU39" s="7"/>
      <c r="RV39" s="7"/>
      <c r="RW39" s="7"/>
      <c r="RX39" s="7"/>
      <c r="RY39" s="7"/>
      <c r="RZ39" s="7"/>
      <c r="SA39" s="7"/>
      <c r="SB39" s="7"/>
      <c r="SC39" s="7"/>
      <c r="SD39" s="7"/>
      <c r="SE39" s="7"/>
      <c r="SF39" s="7"/>
      <c r="SG39" s="7"/>
      <c r="SH39" s="7"/>
      <c r="SI39" s="7"/>
      <c r="SJ39" s="7"/>
      <c r="SK39" s="7"/>
      <c r="SL39" s="7"/>
      <c r="SM39" s="7"/>
      <c r="SN39" s="7"/>
      <c r="SO39" s="7"/>
      <c r="SP39" s="7"/>
      <c r="SQ39" s="7"/>
      <c r="SR39" s="7"/>
      <c r="SS39" s="7"/>
      <c r="ST39" s="7"/>
      <c r="SU39" s="7"/>
      <c r="SV39" s="7"/>
      <c r="SW39" s="7"/>
      <c r="SX39" s="7"/>
      <c r="SY39" s="7"/>
      <c r="SZ39" s="7"/>
      <c r="TA39" s="7"/>
      <c r="TB39" s="7"/>
      <c r="TC39" s="7"/>
      <c r="TD39" s="7"/>
      <c r="TE39" s="7"/>
      <c r="TF39" s="7"/>
      <c r="TG39" s="7"/>
      <c r="TH39" s="7"/>
      <c r="TI39" s="7"/>
      <c r="TJ39" s="7"/>
      <c r="TK39" s="7"/>
      <c r="TL39" s="7"/>
      <c r="TM39" s="7"/>
      <c r="TN39" s="7"/>
      <c r="TO39" s="7"/>
      <c r="TP39" s="7"/>
      <c r="TQ39" s="7"/>
      <c r="TR39" s="7"/>
      <c r="TS39" s="7"/>
      <c r="TT39" s="7"/>
      <c r="TU39" s="7"/>
      <c r="TV39" s="7"/>
      <c r="TW39" s="7"/>
      <c r="TX39" s="7"/>
      <c r="TY39" s="7"/>
      <c r="TZ39" s="7"/>
      <c r="UA39" s="7"/>
      <c r="UB39" s="7"/>
      <c r="UC39" s="7"/>
      <c r="UD39" s="7"/>
      <c r="UE39" s="7"/>
      <c r="UF39" s="7"/>
      <c r="UG39" s="7"/>
      <c r="UH39" s="7"/>
      <c r="UI39" s="7"/>
      <c r="UJ39" s="7"/>
      <c r="UK39" s="7"/>
      <c r="UL39" s="7"/>
      <c r="UM39" s="7"/>
      <c r="UN39" s="7"/>
      <c r="UO39" s="7"/>
      <c r="UP39" s="7"/>
      <c r="UQ39" s="7"/>
      <c r="UR39" s="7"/>
      <c r="US39" s="7"/>
      <c r="UT39" s="7"/>
      <c r="UU39" s="7"/>
      <c r="UV39" s="7"/>
      <c r="UW39" s="7"/>
      <c r="UX39" s="7"/>
      <c r="UY39" s="7"/>
      <c r="UZ39" s="7"/>
      <c r="VA39" s="7"/>
      <c r="VB39" s="7"/>
      <c r="VC39" s="7"/>
      <c r="VD39" s="7"/>
      <c r="VE39" s="7"/>
      <c r="VF39" s="7"/>
      <c r="VG39" s="7"/>
      <c r="VH39" s="7"/>
      <c r="VI39" s="7"/>
      <c r="VJ39" s="7"/>
      <c r="VK39" s="7"/>
      <c r="VL39" s="7"/>
      <c r="VM39" s="7"/>
      <c r="VN39" s="7"/>
      <c r="VO39" s="7"/>
      <c r="VP39" s="7"/>
      <c r="VQ39" s="7"/>
      <c r="VR39" s="7"/>
      <c r="VS39" s="7"/>
      <c r="VT39" s="7"/>
      <c r="VU39" s="7"/>
      <c r="VV39" s="7"/>
      <c r="VW39" s="7"/>
      <c r="VX39" s="7"/>
      <c r="VY39" s="7"/>
      <c r="VZ39" s="7"/>
      <c r="WA39" s="7"/>
      <c r="WB39" s="7"/>
      <c r="WC39" s="7"/>
      <c r="WD39" s="7"/>
      <c r="WE39" s="7"/>
      <c r="WF39" s="7"/>
      <c r="WG39" s="7"/>
      <c r="WH39" s="7"/>
      <c r="WI39" s="7"/>
      <c r="WJ39" s="7"/>
      <c r="WK39" s="7"/>
      <c r="WL39" s="7"/>
      <c r="WM39" s="7"/>
      <c r="WN39" s="7"/>
      <c r="WO39" s="7"/>
      <c r="WP39" s="7"/>
      <c r="WQ39" s="7"/>
      <c r="WR39" s="7"/>
      <c r="WS39" s="7"/>
      <c r="WT39" s="7"/>
      <c r="WU39" s="7"/>
      <c r="WV39" s="7"/>
      <c r="WW39" s="7"/>
      <c r="WX39" s="7"/>
      <c r="WY39" s="7"/>
      <c r="WZ39" s="7"/>
      <c r="XA39" s="7"/>
      <c r="XB39" s="7"/>
      <c r="XC39" s="7"/>
      <c r="XD39" s="7"/>
      <c r="XE39" s="7"/>
      <c r="XF39" s="7"/>
      <c r="XG39" s="7"/>
      <c r="XH39" s="7"/>
      <c r="XI39" s="7"/>
      <c r="XJ39" s="7"/>
      <c r="XK39" s="7"/>
      <c r="XL39" s="7"/>
      <c r="XM39" s="7"/>
      <c r="XN39" s="7"/>
      <c r="XO39" s="7"/>
      <c r="XP39" s="7"/>
      <c r="XQ39" s="7"/>
      <c r="XR39" s="7"/>
      <c r="XS39" s="7"/>
      <c r="XT39" s="7"/>
      <c r="XU39" s="7"/>
      <c r="XV39" s="7"/>
      <c r="XW39" s="7"/>
      <c r="XX39" s="7"/>
      <c r="XY39" s="7"/>
      <c r="XZ39" s="7"/>
      <c r="YA39" s="7"/>
      <c r="YB39" s="7"/>
      <c r="YC39" s="7"/>
      <c r="YD39" s="7"/>
      <c r="YE39" s="7"/>
      <c r="YF39" s="7"/>
      <c r="YG39" s="7"/>
      <c r="YH39" s="7"/>
      <c r="YI39" s="7"/>
      <c r="YJ39" s="7"/>
      <c r="YK39" s="7"/>
      <c r="YL39" s="7"/>
      <c r="YM39" s="7"/>
      <c r="YN39" s="7"/>
      <c r="YO39" s="7"/>
      <c r="YP39" s="7"/>
      <c r="YQ39" s="7"/>
      <c r="YR39" s="7"/>
      <c r="YS39" s="7"/>
      <c r="YT39" s="7"/>
      <c r="YU39" s="7"/>
      <c r="YV39" s="7"/>
      <c r="YW39" s="7"/>
      <c r="YX39" s="7"/>
      <c r="YY39" s="7"/>
      <c r="YZ39" s="7"/>
      <c r="ZA39" s="7"/>
      <c r="ZB39" s="7"/>
      <c r="ZC39" s="7"/>
      <c r="ZD39" s="7"/>
      <c r="ZE39" s="7"/>
      <c r="ZF39" s="7"/>
      <c r="ZG39" s="7"/>
      <c r="ZH39" s="7"/>
      <c r="ZI39" s="7"/>
      <c r="ZJ39" s="7"/>
      <c r="ZK39" s="7"/>
      <c r="ZL39" s="7"/>
      <c r="ZM39" s="7"/>
      <c r="ZN39" s="7"/>
      <c r="ZO39" s="7"/>
      <c r="ZP39" s="7"/>
      <c r="ZQ39" s="7"/>
      <c r="ZR39" s="7"/>
      <c r="ZS39" s="7"/>
      <c r="ZT39" s="7"/>
      <c r="ZU39" s="7"/>
      <c r="ZV39" s="7"/>
      <c r="ZW39" s="7"/>
      <c r="ZX39" s="7"/>
      <c r="ZY39" s="7"/>
      <c r="ZZ39" s="7"/>
      <c r="AAA39" s="7"/>
      <c r="AAB39" s="7"/>
      <c r="AAC39" s="7"/>
      <c r="AAD39" s="7"/>
      <c r="AAE39" s="7"/>
      <c r="AAF39" s="7"/>
      <c r="AAG39" s="7"/>
      <c r="AAH39" s="7"/>
      <c r="AAI39" s="7"/>
      <c r="AAJ39" s="7"/>
      <c r="AAK39" s="7"/>
      <c r="AAL39" s="7"/>
      <c r="AAM39" s="7"/>
      <c r="AAN39" s="7"/>
      <c r="AAO39" s="7"/>
      <c r="AAP39" s="7"/>
      <c r="AAQ39" s="7"/>
      <c r="AAR39" s="7"/>
      <c r="AAS39" s="7"/>
      <c r="AAT39" s="7"/>
      <c r="AAU39" s="7"/>
      <c r="AAV39" s="7"/>
      <c r="AAW39" s="7"/>
      <c r="AAX39" s="7"/>
      <c r="AAY39" s="7"/>
      <c r="AAZ39" s="7"/>
      <c r="ABA39" s="7"/>
      <c r="ABB39" s="7"/>
      <c r="ABC39" s="7"/>
      <c r="ABD39" s="7"/>
      <c r="ABE39" s="7"/>
      <c r="ABF39" s="7"/>
      <c r="ABG39" s="7"/>
      <c r="ABH39" s="7"/>
      <c r="ABI39" s="7"/>
      <c r="ABJ39" s="7"/>
      <c r="ABK39" s="7"/>
      <c r="ABL39" s="7"/>
      <c r="ABM39" s="7"/>
      <c r="ABN39" s="7"/>
      <c r="ABO39" s="7"/>
      <c r="ABP39" s="7"/>
      <c r="ABQ39" s="7"/>
      <c r="ABR39" s="7"/>
      <c r="ABS39" s="7"/>
      <c r="ABT39" s="7"/>
      <c r="ABU39" s="7"/>
      <c r="ABV39" s="7"/>
      <c r="ABW39" s="7"/>
      <c r="ABX39" s="7"/>
      <c r="ABY39" s="7"/>
      <c r="ABZ39" s="7"/>
      <c r="ACA39" s="7"/>
      <c r="ACB39" s="7"/>
      <c r="ACC39" s="7"/>
      <c r="ACD39" s="7"/>
      <c r="ACE39" s="7"/>
      <c r="ACF39" s="7"/>
      <c r="ACG39" s="7"/>
      <c r="ACH39" s="7"/>
      <c r="ACI39" s="7"/>
      <c r="ACJ39" s="7"/>
      <c r="ACK39" s="7"/>
      <c r="ACL39" s="7"/>
      <c r="ACM39" s="7"/>
      <c r="ACN39" s="7"/>
      <c r="ACO39" s="7"/>
      <c r="ACP39" s="7"/>
      <c r="ACQ39" s="7"/>
      <c r="ACR39" s="7"/>
      <c r="ACS39" s="7"/>
      <c r="ACT39" s="7"/>
      <c r="ACU39" s="7"/>
      <c r="ACV39" s="7"/>
      <c r="ACW39" s="7"/>
      <c r="ACX39" s="7"/>
      <c r="ACY39" s="7"/>
      <c r="ACZ39" s="7"/>
      <c r="ADA39" s="7"/>
      <c r="ADB39" s="7"/>
      <c r="ADC39" s="7"/>
      <c r="ADD39" s="7"/>
      <c r="ADE39" s="7"/>
      <c r="ADF39" s="7"/>
      <c r="ADG39" s="7"/>
      <c r="ADH39" s="7"/>
      <c r="ADI39" s="7"/>
      <c r="ADJ39" s="7"/>
      <c r="ADK39" s="7"/>
      <c r="ADL39" s="7"/>
      <c r="ADM39" s="7"/>
      <c r="ADN39" s="7"/>
      <c r="ADO39" s="7"/>
      <c r="ADP39" s="7"/>
      <c r="ADQ39" s="7"/>
      <c r="ADR39" s="7"/>
      <c r="ADS39" s="7"/>
      <c r="ADT39" s="7"/>
      <c r="ADU39" s="7"/>
      <c r="ADV39" s="7"/>
      <c r="ADW39" s="7"/>
      <c r="ADX39" s="7"/>
      <c r="ADY39" s="7"/>
      <c r="ADZ39" s="7"/>
      <c r="AEA39" s="7"/>
      <c r="AEB39" s="7"/>
      <c r="AEC39" s="7"/>
      <c r="AED39" s="7"/>
      <c r="AEE39" s="7"/>
      <c r="AEF39" s="7"/>
      <c r="AEG39" s="7"/>
      <c r="AEH39" s="7"/>
      <c r="AEI39" s="7"/>
      <c r="AEJ39" s="7"/>
      <c r="AEK39" s="7"/>
      <c r="AEL39" s="7"/>
      <c r="AEM39" s="7"/>
      <c r="AEN39" s="7"/>
      <c r="AEO39" s="7"/>
      <c r="AEP39" s="7"/>
      <c r="AEQ39" s="7"/>
      <c r="AER39" s="7"/>
      <c r="AES39" s="7"/>
      <c r="AET39" s="7"/>
      <c r="AEU39" s="7"/>
      <c r="AEV39" s="7"/>
      <c r="AEW39" s="7"/>
      <c r="AEX39" s="7"/>
      <c r="AEY39" s="7"/>
      <c r="AEZ39" s="7"/>
      <c r="AFA39" s="7"/>
      <c r="AFB39" s="7"/>
      <c r="AFC39" s="7"/>
      <c r="AFD39" s="7"/>
      <c r="AFE39" s="7"/>
      <c r="AFF39" s="7"/>
      <c r="AFG39" s="7"/>
      <c r="AFH39" s="7"/>
      <c r="AFI39" s="7"/>
      <c r="AFJ39" s="7"/>
      <c r="AFK39" s="7"/>
      <c r="AFL39" s="7"/>
      <c r="AFM39" s="7"/>
      <c r="AFN39" s="7"/>
      <c r="AFO39" s="7"/>
      <c r="AFP39" s="7"/>
      <c r="AFQ39" s="7"/>
      <c r="AFR39" s="7"/>
      <c r="AFS39" s="7"/>
      <c r="AFT39" s="7"/>
      <c r="AFU39" s="7"/>
      <c r="AFV39" s="7"/>
      <c r="AFW39" s="7"/>
      <c r="AFX39" s="7"/>
      <c r="AFY39" s="7"/>
      <c r="AFZ39" s="7"/>
      <c r="AGA39" s="7"/>
      <c r="AGB39" s="7"/>
      <c r="AGC39" s="7"/>
      <c r="AGD39" s="7"/>
      <c r="AGE39" s="7"/>
      <c r="AGF39" s="7"/>
      <c r="AGG39" s="7"/>
      <c r="AGH39" s="7"/>
      <c r="AGI39" s="7"/>
      <c r="AGJ39" s="7"/>
      <c r="AGK39" s="7"/>
      <c r="AGL39" s="7"/>
      <c r="AGM39" s="7"/>
      <c r="AGN39" s="7"/>
      <c r="AGO39" s="7"/>
      <c r="AGP39" s="7"/>
      <c r="AGQ39" s="7"/>
      <c r="AGR39" s="7"/>
      <c r="AGS39" s="7"/>
      <c r="AGT39" s="7"/>
      <c r="AGU39" s="7"/>
      <c r="AGV39" s="7"/>
      <c r="AGW39" s="7"/>
      <c r="AGX39" s="7"/>
      <c r="AGY39" s="7"/>
      <c r="AGZ39" s="7"/>
      <c r="AHA39" s="7"/>
      <c r="AHB39" s="7"/>
      <c r="AHC39" s="7"/>
      <c r="AHD39" s="7"/>
      <c r="AHE39" s="7"/>
      <c r="AHF39" s="7"/>
      <c r="AHG39" s="7"/>
      <c r="AHH39" s="7"/>
      <c r="AHI39" s="7"/>
      <c r="AHJ39" s="7"/>
      <c r="AHK39" s="7"/>
      <c r="AHL39" s="7"/>
      <c r="AHM39" s="7"/>
      <c r="AHN39" s="7"/>
      <c r="AHO39" s="7"/>
      <c r="AHP39" s="7"/>
      <c r="AHQ39" s="7"/>
      <c r="AHR39" s="7"/>
      <c r="AHS39" s="7"/>
      <c r="AHT39" s="7"/>
      <c r="AHU39" s="7"/>
      <c r="AHV39" s="7"/>
      <c r="AHW39" s="7"/>
      <c r="AHX39" s="7"/>
      <c r="AHY39" s="7"/>
      <c r="AHZ39" s="7"/>
      <c r="AIA39" s="7"/>
      <c r="AIB39" s="7"/>
      <c r="AIC39" s="7"/>
      <c r="AID39" s="7"/>
      <c r="AIE39" s="7"/>
      <c r="AIF39" s="7"/>
      <c r="AIG39" s="7"/>
      <c r="AIH39" s="7"/>
      <c r="AII39" s="7"/>
      <c r="AIJ39" s="7"/>
      <c r="AIK39" s="7"/>
      <c r="AIL39" s="7"/>
      <c r="AIM39" s="7"/>
      <c r="AIN39" s="7"/>
      <c r="AIO39" s="7"/>
      <c r="AIP39" s="7"/>
      <c r="AIQ39" s="7"/>
      <c r="AIR39" s="7"/>
      <c r="AIS39" s="7"/>
      <c r="AIT39" s="7"/>
      <c r="AIU39" s="7"/>
      <c r="AIV39" s="7"/>
      <c r="AIW39" s="7"/>
      <c r="AIX39" s="7"/>
      <c r="AIY39" s="7"/>
      <c r="AIZ39" s="7"/>
      <c r="AJA39" s="7"/>
      <c r="AJB39" s="7"/>
      <c r="AJC39" s="7"/>
      <c r="AJD39" s="7"/>
      <c r="AJE39" s="7"/>
      <c r="AJF39" s="7"/>
      <c r="AJG39" s="7"/>
      <c r="AJH39" s="7"/>
      <c r="AJI39" s="7"/>
      <c r="AJJ39" s="7"/>
      <c r="AJK39" s="7"/>
      <c r="AJL39" s="7"/>
      <c r="AJM39" s="7"/>
      <c r="AJN39" s="7"/>
      <c r="AJO39" s="7"/>
      <c r="AJP39" s="7"/>
      <c r="AJQ39" s="7"/>
      <c r="AJR39" s="7"/>
      <c r="AJS39" s="7"/>
      <c r="AJT39" s="7"/>
      <c r="AJU39" s="7"/>
      <c r="AJV39" s="7"/>
      <c r="AJW39" s="7"/>
      <c r="AJX39" s="7"/>
      <c r="AJY39" s="7"/>
      <c r="AJZ39" s="7"/>
      <c r="AKA39" s="7"/>
      <c r="AKB39" s="7"/>
      <c r="AKC39" s="7"/>
      <c r="AKD39" s="7"/>
      <c r="AKE39" s="7"/>
      <c r="AKF39" s="7"/>
      <c r="AKG39" s="7"/>
      <c r="AKH39" s="7"/>
      <c r="AKI39" s="7"/>
      <c r="AKJ39" s="7"/>
      <c r="AKK39" s="7"/>
      <c r="AKL39" s="7"/>
      <c r="AKM39" s="7"/>
      <c r="AKN39" s="7"/>
      <c r="AKO39" s="7"/>
      <c r="AKP39" s="7"/>
      <c r="AKQ39" s="7"/>
      <c r="AKR39" s="7"/>
      <c r="AKS39" s="7"/>
      <c r="AKT39" s="7"/>
      <c r="AKU39" s="7"/>
      <c r="AKV39" s="7"/>
      <c r="AKW39" s="7"/>
      <c r="AKX39" s="7"/>
      <c r="AKY39" s="7"/>
      <c r="AKZ39" s="7"/>
      <c r="ALA39" s="7"/>
      <c r="ALB39" s="7"/>
      <c r="ALC39" s="7"/>
      <c r="ALD39" s="7"/>
      <c r="ALE39" s="7"/>
      <c r="ALF39" s="7"/>
      <c r="ALG39" s="7"/>
      <c r="ALH39" s="7"/>
      <c r="ALI39" s="7"/>
      <c r="ALJ39" s="7"/>
      <c r="ALK39" s="7"/>
      <c r="ALL39" s="7"/>
      <c r="ALM39" s="7"/>
      <c r="ALN39" s="7"/>
      <c r="ALO39" s="7"/>
      <c r="ALP39" s="7"/>
      <c r="ALQ39" s="7"/>
      <c r="ALR39" s="7"/>
      <c r="ALS39" s="7"/>
      <c r="ALT39" s="7"/>
      <c r="ALU39" s="7"/>
      <c r="ALV39" s="7"/>
      <c r="ALW39" s="7"/>
      <c r="ALX39" s="7"/>
      <c r="ALY39" s="7"/>
      <c r="ALZ39" s="7"/>
      <c r="AMA39" s="7"/>
      <c r="AMB39" s="7"/>
      <c r="AMC39" s="7"/>
      <c r="AMD39" s="7"/>
      <c r="AME39" s="7"/>
      <c r="AMF39" s="7"/>
      <c r="AMG39" s="7"/>
      <c r="AMH39" s="7"/>
      <c r="AMI39" s="7"/>
      <c r="AMJ39" s="7"/>
      <c r="AMK39" s="7"/>
      <c r="AML39" s="7"/>
      <c r="AMM39" s="7"/>
    </row>
    <row r="40" spans="1:1027" ht="20.100000000000001" customHeight="1">
      <c r="B40" s="691" t="s">
        <v>514</v>
      </c>
      <c r="C40" s="691"/>
      <c r="D40" s="691"/>
      <c r="E40" s="691"/>
      <c r="F40" s="691"/>
      <c r="G40" s="691"/>
      <c r="H40" s="691"/>
      <c r="I40" s="691"/>
      <c r="J40" s="691"/>
      <c r="K40" s="581" t="str">
        <f>HYPERLINK("http://www.fdot.gov/maintenance/LoadRating.shtm","www.fdot.gov/maintenance/LoadRating.shtm")</f>
        <v>www.fdot.gov/maintenance/LoadRating.shtm</v>
      </c>
      <c r="L40" s="565"/>
      <c r="M40" s="565"/>
      <c r="N40" s="565"/>
      <c r="O40" s="565"/>
      <c r="P40" s="566"/>
      <c r="Q40" s="175"/>
      <c r="S40" s="564"/>
      <c r="T40" s="34"/>
      <c r="W40" s="31"/>
      <c r="AB40" s="34"/>
      <c r="AC40" s="34"/>
      <c r="AD40" s="34"/>
      <c r="AE40" s="34"/>
      <c r="AF40" s="34"/>
      <c r="AG40" s="34"/>
      <c r="AH40" s="237"/>
      <c r="AI40" s="237"/>
      <c r="AJ40" s="237"/>
      <c r="AP40" s="26"/>
      <c r="AU40" s="26"/>
      <c r="AX40" s="31"/>
      <c r="AY40" s="31"/>
      <c r="AZ40" s="31"/>
      <c r="BA40" s="31"/>
      <c r="BB40" s="31"/>
      <c r="BC40" s="31"/>
      <c r="BD40" s="31"/>
      <c r="BE40" s="31"/>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c r="QD40" s="7"/>
      <c r="QE40" s="7"/>
      <c r="QF40" s="7"/>
      <c r="QG40" s="7"/>
      <c r="QH40" s="7"/>
      <c r="QI40" s="7"/>
      <c r="QJ40" s="7"/>
      <c r="QK40" s="7"/>
      <c r="QL40" s="7"/>
      <c r="QM40" s="7"/>
      <c r="QN40" s="7"/>
      <c r="QO40" s="7"/>
      <c r="QP40" s="7"/>
      <c r="QQ40" s="7"/>
      <c r="QR40" s="7"/>
      <c r="QS40" s="7"/>
      <c r="QT40" s="7"/>
      <c r="QU40" s="7"/>
      <c r="QV40" s="7"/>
      <c r="QW40" s="7"/>
      <c r="QX40" s="7"/>
      <c r="QY40" s="7"/>
      <c r="QZ40" s="7"/>
      <c r="RA40" s="7"/>
      <c r="RB40" s="7"/>
      <c r="RC40" s="7"/>
      <c r="RD40" s="7"/>
      <c r="RE40" s="7"/>
      <c r="RF40" s="7"/>
      <c r="RG40" s="7"/>
      <c r="RH40" s="7"/>
      <c r="RI40" s="7"/>
      <c r="RJ40" s="7"/>
      <c r="RK40" s="7"/>
      <c r="RL40" s="7"/>
      <c r="RM40" s="7"/>
      <c r="RN40" s="7"/>
      <c r="RO40" s="7"/>
      <c r="RP40" s="7"/>
      <c r="RQ40" s="7"/>
      <c r="RR40" s="7"/>
      <c r="RS40" s="7"/>
      <c r="RT40" s="7"/>
      <c r="RU40" s="7"/>
      <c r="RV40" s="7"/>
      <c r="RW40" s="7"/>
      <c r="RX40" s="7"/>
      <c r="RY40" s="7"/>
      <c r="RZ40" s="7"/>
      <c r="SA40" s="7"/>
      <c r="SB40" s="7"/>
      <c r="SC40" s="7"/>
      <c r="SD40" s="7"/>
      <c r="SE40" s="7"/>
      <c r="SF40" s="7"/>
      <c r="SG40" s="7"/>
      <c r="SH40" s="7"/>
      <c r="SI40" s="7"/>
      <c r="SJ40" s="7"/>
      <c r="SK40" s="7"/>
      <c r="SL40" s="7"/>
      <c r="SM40" s="7"/>
      <c r="SN40" s="7"/>
      <c r="SO40" s="7"/>
      <c r="SP40" s="7"/>
      <c r="SQ40" s="7"/>
      <c r="SR40" s="7"/>
      <c r="SS40" s="7"/>
      <c r="ST40" s="7"/>
      <c r="SU40" s="7"/>
      <c r="SV40" s="7"/>
      <c r="SW40" s="7"/>
      <c r="SX40" s="7"/>
      <c r="SY40" s="7"/>
      <c r="SZ40" s="7"/>
      <c r="TA40" s="7"/>
      <c r="TB40" s="7"/>
      <c r="TC40" s="7"/>
      <c r="TD40" s="7"/>
      <c r="TE40" s="7"/>
      <c r="TF40" s="7"/>
      <c r="TG40" s="7"/>
      <c r="TH40" s="7"/>
      <c r="TI40" s="7"/>
      <c r="TJ40" s="7"/>
      <c r="TK40" s="7"/>
      <c r="TL40" s="7"/>
      <c r="TM40" s="7"/>
      <c r="TN40" s="7"/>
      <c r="TO40" s="7"/>
      <c r="TP40" s="7"/>
      <c r="TQ40" s="7"/>
      <c r="TR40" s="7"/>
      <c r="TS40" s="7"/>
      <c r="TT40" s="7"/>
      <c r="TU40" s="7"/>
      <c r="TV40" s="7"/>
      <c r="TW40" s="7"/>
      <c r="TX40" s="7"/>
      <c r="TY40" s="7"/>
      <c r="TZ40" s="7"/>
      <c r="UA40" s="7"/>
      <c r="UB40" s="7"/>
      <c r="UC40" s="7"/>
      <c r="UD40" s="7"/>
      <c r="UE40" s="7"/>
      <c r="UF40" s="7"/>
      <c r="UG40" s="7"/>
      <c r="UH40" s="7"/>
      <c r="UI40" s="7"/>
      <c r="UJ40" s="7"/>
      <c r="UK40" s="7"/>
      <c r="UL40" s="7"/>
      <c r="UM40" s="7"/>
      <c r="UN40" s="7"/>
      <c r="UO40" s="7"/>
      <c r="UP40" s="7"/>
      <c r="UQ40" s="7"/>
      <c r="UR40" s="7"/>
      <c r="US40" s="7"/>
      <c r="UT40" s="7"/>
      <c r="UU40" s="7"/>
      <c r="UV40" s="7"/>
      <c r="UW40" s="7"/>
      <c r="UX40" s="7"/>
      <c r="UY40" s="7"/>
      <c r="UZ40" s="7"/>
      <c r="VA40" s="7"/>
      <c r="VB40" s="7"/>
      <c r="VC40" s="7"/>
      <c r="VD40" s="7"/>
      <c r="VE40" s="7"/>
      <c r="VF40" s="7"/>
      <c r="VG40" s="7"/>
      <c r="VH40" s="7"/>
      <c r="VI40" s="7"/>
      <c r="VJ40" s="7"/>
      <c r="VK40" s="7"/>
      <c r="VL40" s="7"/>
      <c r="VM40" s="7"/>
      <c r="VN40" s="7"/>
      <c r="VO40" s="7"/>
      <c r="VP40" s="7"/>
      <c r="VQ40" s="7"/>
      <c r="VR40" s="7"/>
      <c r="VS40" s="7"/>
      <c r="VT40" s="7"/>
      <c r="VU40" s="7"/>
      <c r="VV40" s="7"/>
      <c r="VW40" s="7"/>
      <c r="VX40" s="7"/>
      <c r="VY40" s="7"/>
      <c r="VZ40" s="7"/>
      <c r="WA40" s="7"/>
      <c r="WB40" s="7"/>
      <c r="WC40" s="7"/>
      <c r="WD40" s="7"/>
      <c r="WE40" s="7"/>
      <c r="WF40" s="7"/>
      <c r="WG40" s="7"/>
      <c r="WH40" s="7"/>
      <c r="WI40" s="7"/>
      <c r="WJ40" s="7"/>
      <c r="WK40" s="7"/>
      <c r="WL40" s="7"/>
      <c r="WM40" s="7"/>
      <c r="WN40" s="7"/>
      <c r="WO40" s="7"/>
      <c r="WP40" s="7"/>
      <c r="WQ40" s="7"/>
      <c r="WR40" s="7"/>
      <c r="WS40" s="7"/>
      <c r="WT40" s="7"/>
      <c r="WU40" s="7"/>
      <c r="WV40" s="7"/>
      <c r="WW40" s="7"/>
      <c r="WX40" s="7"/>
      <c r="WY40" s="7"/>
      <c r="WZ40" s="7"/>
      <c r="XA40" s="7"/>
      <c r="XB40" s="7"/>
      <c r="XC40" s="7"/>
      <c r="XD40" s="7"/>
      <c r="XE40" s="7"/>
      <c r="XF40" s="7"/>
      <c r="XG40" s="7"/>
      <c r="XH40" s="7"/>
      <c r="XI40" s="7"/>
      <c r="XJ40" s="7"/>
      <c r="XK40" s="7"/>
      <c r="XL40" s="7"/>
      <c r="XM40" s="7"/>
      <c r="XN40" s="7"/>
      <c r="XO40" s="7"/>
      <c r="XP40" s="7"/>
      <c r="XQ40" s="7"/>
      <c r="XR40" s="7"/>
      <c r="XS40" s="7"/>
      <c r="XT40" s="7"/>
      <c r="XU40" s="7"/>
      <c r="XV40" s="7"/>
      <c r="XW40" s="7"/>
      <c r="XX40" s="7"/>
      <c r="XY40" s="7"/>
      <c r="XZ40" s="7"/>
      <c r="YA40" s="7"/>
      <c r="YB40" s="7"/>
      <c r="YC40" s="7"/>
      <c r="YD40" s="7"/>
      <c r="YE40" s="7"/>
      <c r="YF40" s="7"/>
      <c r="YG40" s="7"/>
      <c r="YH40" s="7"/>
      <c r="YI40" s="7"/>
      <c r="YJ40" s="7"/>
      <c r="YK40" s="7"/>
      <c r="YL40" s="7"/>
      <c r="YM40" s="7"/>
      <c r="YN40" s="7"/>
      <c r="YO40" s="7"/>
      <c r="YP40" s="7"/>
      <c r="YQ40" s="7"/>
      <c r="YR40" s="7"/>
      <c r="YS40" s="7"/>
      <c r="YT40" s="7"/>
      <c r="YU40" s="7"/>
      <c r="YV40" s="7"/>
      <c r="YW40" s="7"/>
      <c r="YX40" s="7"/>
      <c r="YY40" s="7"/>
      <c r="YZ40" s="7"/>
      <c r="ZA40" s="7"/>
      <c r="ZB40" s="7"/>
      <c r="ZC40" s="7"/>
      <c r="ZD40" s="7"/>
      <c r="ZE40" s="7"/>
      <c r="ZF40" s="7"/>
      <c r="ZG40" s="7"/>
      <c r="ZH40" s="7"/>
      <c r="ZI40" s="7"/>
      <c r="ZJ40" s="7"/>
      <c r="ZK40" s="7"/>
      <c r="ZL40" s="7"/>
      <c r="ZM40" s="7"/>
      <c r="ZN40" s="7"/>
      <c r="ZO40" s="7"/>
      <c r="ZP40" s="7"/>
      <c r="ZQ40" s="7"/>
      <c r="ZR40" s="7"/>
      <c r="ZS40" s="7"/>
      <c r="ZT40" s="7"/>
      <c r="ZU40" s="7"/>
      <c r="ZV40" s="7"/>
      <c r="ZW40" s="7"/>
      <c r="ZX40" s="7"/>
      <c r="ZY40" s="7"/>
      <c r="ZZ40" s="7"/>
      <c r="AAA40" s="7"/>
      <c r="AAB40" s="7"/>
      <c r="AAC40" s="7"/>
      <c r="AAD40" s="7"/>
      <c r="AAE40" s="7"/>
      <c r="AAF40" s="7"/>
      <c r="AAG40" s="7"/>
      <c r="AAH40" s="7"/>
      <c r="AAI40" s="7"/>
      <c r="AAJ40" s="7"/>
      <c r="AAK40" s="7"/>
      <c r="AAL40" s="7"/>
      <c r="AAM40" s="7"/>
      <c r="AAN40" s="7"/>
      <c r="AAO40" s="7"/>
      <c r="AAP40" s="7"/>
      <c r="AAQ40" s="7"/>
      <c r="AAR40" s="7"/>
      <c r="AAS40" s="7"/>
      <c r="AAT40" s="7"/>
      <c r="AAU40" s="7"/>
      <c r="AAV40" s="7"/>
      <c r="AAW40" s="7"/>
      <c r="AAX40" s="7"/>
      <c r="AAY40" s="7"/>
      <c r="AAZ40" s="7"/>
      <c r="ABA40" s="7"/>
      <c r="ABB40" s="7"/>
      <c r="ABC40" s="7"/>
      <c r="ABD40" s="7"/>
      <c r="ABE40" s="7"/>
      <c r="ABF40" s="7"/>
      <c r="ABG40" s="7"/>
      <c r="ABH40" s="7"/>
      <c r="ABI40" s="7"/>
      <c r="ABJ40" s="7"/>
      <c r="ABK40" s="7"/>
      <c r="ABL40" s="7"/>
      <c r="ABM40" s="7"/>
      <c r="ABN40" s="7"/>
      <c r="ABO40" s="7"/>
      <c r="ABP40" s="7"/>
      <c r="ABQ40" s="7"/>
      <c r="ABR40" s="7"/>
      <c r="ABS40" s="7"/>
      <c r="ABT40" s="7"/>
      <c r="ABU40" s="7"/>
      <c r="ABV40" s="7"/>
      <c r="ABW40" s="7"/>
      <c r="ABX40" s="7"/>
      <c r="ABY40" s="7"/>
      <c r="ABZ40" s="7"/>
      <c r="ACA40" s="7"/>
      <c r="ACB40" s="7"/>
      <c r="ACC40" s="7"/>
      <c r="ACD40" s="7"/>
      <c r="ACE40" s="7"/>
      <c r="ACF40" s="7"/>
      <c r="ACG40" s="7"/>
      <c r="ACH40" s="7"/>
      <c r="ACI40" s="7"/>
      <c r="ACJ40" s="7"/>
      <c r="ACK40" s="7"/>
      <c r="ACL40" s="7"/>
      <c r="ACM40" s="7"/>
      <c r="ACN40" s="7"/>
      <c r="ACO40" s="7"/>
      <c r="ACP40" s="7"/>
      <c r="ACQ40" s="7"/>
      <c r="ACR40" s="7"/>
      <c r="ACS40" s="7"/>
      <c r="ACT40" s="7"/>
      <c r="ACU40" s="7"/>
      <c r="ACV40" s="7"/>
      <c r="ACW40" s="7"/>
      <c r="ACX40" s="7"/>
      <c r="ACY40" s="7"/>
      <c r="ACZ40" s="7"/>
      <c r="ADA40" s="7"/>
      <c r="ADB40" s="7"/>
      <c r="ADC40" s="7"/>
      <c r="ADD40" s="7"/>
      <c r="ADE40" s="7"/>
      <c r="ADF40" s="7"/>
      <c r="ADG40" s="7"/>
      <c r="ADH40" s="7"/>
      <c r="ADI40" s="7"/>
      <c r="ADJ40" s="7"/>
      <c r="ADK40" s="7"/>
      <c r="ADL40" s="7"/>
      <c r="ADM40" s="7"/>
      <c r="ADN40" s="7"/>
      <c r="ADO40" s="7"/>
      <c r="ADP40" s="7"/>
      <c r="ADQ40" s="7"/>
      <c r="ADR40" s="7"/>
      <c r="ADS40" s="7"/>
      <c r="ADT40" s="7"/>
      <c r="ADU40" s="7"/>
      <c r="ADV40" s="7"/>
      <c r="ADW40" s="7"/>
      <c r="ADX40" s="7"/>
      <c r="ADY40" s="7"/>
      <c r="ADZ40" s="7"/>
      <c r="AEA40" s="7"/>
      <c r="AEB40" s="7"/>
      <c r="AEC40" s="7"/>
      <c r="AED40" s="7"/>
      <c r="AEE40" s="7"/>
      <c r="AEF40" s="7"/>
      <c r="AEG40" s="7"/>
      <c r="AEH40" s="7"/>
      <c r="AEI40" s="7"/>
      <c r="AEJ40" s="7"/>
      <c r="AEK40" s="7"/>
      <c r="AEL40" s="7"/>
      <c r="AEM40" s="7"/>
      <c r="AEN40" s="7"/>
      <c r="AEO40" s="7"/>
      <c r="AEP40" s="7"/>
      <c r="AEQ40" s="7"/>
      <c r="AER40" s="7"/>
      <c r="AES40" s="7"/>
      <c r="AET40" s="7"/>
      <c r="AEU40" s="7"/>
      <c r="AEV40" s="7"/>
      <c r="AEW40" s="7"/>
      <c r="AEX40" s="7"/>
      <c r="AEY40" s="7"/>
      <c r="AEZ40" s="7"/>
      <c r="AFA40" s="7"/>
      <c r="AFB40" s="7"/>
      <c r="AFC40" s="7"/>
      <c r="AFD40" s="7"/>
      <c r="AFE40" s="7"/>
      <c r="AFF40" s="7"/>
      <c r="AFG40" s="7"/>
      <c r="AFH40" s="7"/>
      <c r="AFI40" s="7"/>
      <c r="AFJ40" s="7"/>
      <c r="AFK40" s="7"/>
      <c r="AFL40" s="7"/>
      <c r="AFM40" s="7"/>
      <c r="AFN40" s="7"/>
      <c r="AFO40" s="7"/>
      <c r="AFP40" s="7"/>
      <c r="AFQ40" s="7"/>
      <c r="AFR40" s="7"/>
      <c r="AFS40" s="7"/>
      <c r="AFT40" s="7"/>
      <c r="AFU40" s="7"/>
      <c r="AFV40" s="7"/>
      <c r="AFW40" s="7"/>
      <c r="AFX40" s="7"/>
      <c r="AFY40" s="7"/>
      <c r="AFZ40" s="7"/>
      <c r="AGA40" s="7"/>
      <c r="AGB40" s="7"/>
      <c r="AGC40" s="7"/>
      <c r="AGD40" s="7"/>
      <c r="AGE40" s="7"/>
      <c r="AGF40" s="7"/>
      <c r="AGG40" s="7"/>
      <c r="AGH40" s="7"/>
      <c r="AGI40" s="7"/>
      <c r="AGJ40" s="7"/>
      <c r="AGK40" s="7"/>
      <c r="AGL40" s="7"/>
      <c r="AGM40" s="7"/>
      <c r="AGN40" s="7"/>
      <c r="AGO40" s="7"/>
      <c r="AGP40" s="7"/>
      <c r="AGQ40" s="7"/>
      <c r="AGR40" s="7"/>
      <c r="AGS40" s="7"/>
      <c r="AGT40" s="7"/>
      <c r="AGU40" s="7"/>
      <c r="AGV40" s="7"/>
      <c r="AGW40" s="7"/>
      <c r="AGX40" s="7"/>
      <c r="AGY40" s="7"/>
      <c r="AGZ40" s="7"/>
      <c r="AHA40" s="7"/>
      <c r="AHB40" s="7"/>
      <c r="AHC40" s="7"/>
      <c r="AHD40" s="7"/>
      <c r="AHE40" s="7"/>
      <c r="AHF40" s="7"/>
      <c r="AHG40" s="7"/>
      <c r="AHH40" s="7"/>
      <c r="AHI40" s="7"/>
      <c r="AHJ40" s="7"/>
      <c r="AHK40" s="7"/>
      <c r="AHL40" s="7"/>
      <c r="AHM40" s="7"/>
      <c r="AHN40" s="7"/>
      <c r="AHO40" s="7"/>
      <c r="AHP40" s="7"/>
      <c r="AHQ40" s="7"/>
      <c r="AHR40" s="7"/>
      <c r="AHS40" s="7"/>
      <c r="AHT40" s="7"/>
      <c r="AHU40" s="7"/>
      <c r="AHV40" s="7"/>
      <c r="AHW40" s="7"/>
      <c r="AHX40" s="7"/>
      <c r="AHY40" s="7"/>
      <c r="AHZ40" s="7"/>
      <c r="AIA40" s="7"/>
      <c r="AIB40" s="7"/>
      <c r="AIC40" s="7"/>
      <c r="AID40" s="7"/>
      <c r="AIE40" s="7"/>
      <c r="AIF40" s="7"/>
      <c r="AIG40" s="7"/>
      <c r="AIH40" s="7"/>
      <c r="AII40" s="7"/>
      <c r="AIJ40" s="7"/>
      <c r="AIK40" s="7"/>
      <c r="AIL40" s="7"/>
      <c r="AIM40" s="7"/>
      <c r="AIN40" s="7"/>
      <c r="AIO40" s="7"/>
      <c r="AIP40" s="7"/>
      <c r="AIQ40" s="7"/>
      <c r="AIR40" s="7"/>
      <c r="AIS40" s="7"/>
      <c r="AIT40" s="7"/>
      <c r="AIU40" s="7"/>
      <c r="AIV40" s="7"/>
      <c r="AIW40" s="7"/>
      <c r="AIX40" s="7"/>
      <c r="AIY40" s="7"/>
      <c r="AIZ40" s="7"/>
      <c r="AJA40" s="7"/>
      <c r="AJB40" s="7"/>
      <c r="AJC40" s="7"/>
      <c r="AJD40" s="7"/>
      <c r="AJE40" s="7"/>
      <c r="AJF40" s="7"/>
      <c r="AJG40" s="7"/>
      <c r="AJH40" s="7"/>
      <c r="AJI40" s="7"/>
      <c r="AJJ40" s="7"/>
      <c r="AJK40" s="7"/>
      <c r="AJL40" s="7"/>
      <c r="AJM40" s="7"/>
      <c r="AJN40" s="7"/>
      <c r="AJO40" s="7"/>
      <c r="AJP40" s="7"/>
      <c r="AJQ40" s="7"/>
      <c r="AJR40" s="7"/>
      <c r="AJS40" s="7"/>
      <c r="AJT40" s="7"/>
      <c r="AJU40" s="7"/>
      <c r="AJV40" s="7"/>
      <c r="AJW40" s="7"/>
      <c r="AJX40" s="7"/>
      <c r="AJY40" s="7"/>
      <c r="AJZ40" s="7"/>
      <c r="AKA40" s="7"/>
      <c r="AKB40" s="7"/>
      <c r="AKC40" s="7"/>
      <c r="AKD40" s="7"/>
      <c r="AKE40" s="7"/>
      <c r="AKF40" s="7"/>
      <c r="AKG40" s="7"/>
      <c r="AKH40" s="7"/>
      <c r="AKI40" s="7"/>
      <c r="AKJ40" s="7"/>
      <c r="AKK40" s="7"/>
      <c r="AKL40" s="7"/>
      <c r="AKM40" s="7"/>
      <c r="AKN40" s="7"/>
      <c r="AKO40" s="7"/>
      <c r="AKP40" s="7"/>
      <c r="AKQ40" s="7"/>
      <c r="AKR40" s="7"/>
      <c r="AKS40" s="7"/>
      <c r="AKT40" s="7"/>
      <c r="AKU40" s="7"/>
      <c r="AKV40" s="7"/>
      <c r="AKW40" s="7"/>
      <c r="AKX40" s="7"/>
      <c r="AKY40" s="7"/>
      <c r="AKZ40" s="7"/>
      <c r="ALA40" s="7"/>
      <c r="ALB40" s="7"/>
      <c r="ALC40" s="7"/>
      <c r="ALD40" s="7"/>
      <c r="ALE40" s="7"/>
      <c r="ALF40" s="7"/>
      <c r="ALG40" s="7"/>
      <c r="ALH40" s="7"/>
      <c r="ALI40" s="7"/>
      <c r="ALJ40" s="7"/>
      <c r="ALK40" s="7"/>
      <c r="ALL40" s="7"/>
      <c r="ALM40" s="7"/>
      <c r="ALN40" s="7"/>
      <c r="ALO40" s="7"/>
      <c r="ALP40" s="7"/>
      <c r="ALQ40" s="7"/>
      <c r="ALR40" s="7"/>
      <c r="ALS40" s="7"/>
      <c r="ALT40" s="7"/>
      <c r="ALU40" s="7"/>
      <c r="ALV40" s="7"/>
      <c r="ALW40" s="7"/>
      <c r="ALX40" s="7"/>
      <c r="ALY40" s="7"/>
      <c r="ALZ40" s="7"/>
      <c r="AMA40" s="7"/>
      <c r="AMB40" s="7"/>
      <c r="AMC40" s="7"/>
      <c r="AMD40" s="7"/>
      <c r="AME40" s="7"/>
      <c r="AMF40" s="7"/>
      <c r="AMG40" s="7"/>
      <c r="AMH40" s="7"/>
      <c r="AMI40" s="7"/>
      <c r="AMJ40" s="7"/>
      <c r="AMK40" s="7"/>
      <c r="AML40" s="7"/>
      <c r="AMM40" s="7"/>
    </row>
    <row r="41" spans="1:1027" ht="20.100000000000001" customHeight="1" thickBot="1">
      <c r="A41" s="31"/>
      <c r="B41" s="31"/>
      <c r="C41" s="31"/>
      <c r="D41" s="31"/>
      <c r="E41" s="31"/>
      <c r="F41" s="31"/>
      <c r="G41" s="31"/>
      <c r="H41" s="31"/>
      <c r="I41" s="31"/>
      <c r="J41" s="31"/>
      <c r="K41" s="31"/>
      <c r="L41" s="31"/>
      <c r="M41" s="31"/>
      <c r="N41" s="31"/>
      <c r="O41" s="31"/>
      <c r="P41" s="31"/>
      <c r="Q41" s="7"/>
      <c r="S41" s="34"/>
      <c r="T41" s="34"/>
      <c r="W41" s="31"/>
      <c r="AB41" s="34"/>
      <c r="AC41" s="34"/>
      <c r="AD41" s="34"/>
      <c r="AE41" s="34"/>
      <c r="AF41" s="34"/>
      <c r="AG41" s="34"/>
      <c r="AH41" s="25"/>
      <c r="AI41" s="25"/>
      <c r="AJ41" s="490"/>
      <c r="AK41" s="344" t="s">
        <v>432</v>
      </c>
      <c r="AP41" s="26"/>
      <c r="AU41" s="26"/>
    </row>
    <row r="42" spans="1:1027" ht="20.100000000000001" customHeight="1">
      <c r="A42" s="31"/>
      <c r="B42" s="10" t="s">
        <v>9</v>
      </c>
      <c r="C42" s="27"/>
      <c r="D42" s="604" t="str">
        <f>D2</f>
        <v>Enter Bridge No.</v>
      </c>
      <c r="E42" s="605"/>
      <c r="F42" s="605"/>
      <c r="G42" s="606" t="s">
        <v>103</v>
      </c>
      <c r="H42" s="606"/>
      <c r="I42" s="609" t="str">
        <f>I2</f>
        <v>Type</v>
      </c>
      <c r="J42" s="609"/>
      <c r="K42" s="610"/>
      <c r="L42" s="611" t="s">
        <v>127</v>
      </c>
      <c r="M42" s="612"/>
      <c r="N42" s="612"/>
      <c r="O42" s="613"/>
      <c r="P42" s="28"/>
      <c r="Q42" s="28"/>
      <c r="T42" s="34"/>
      <c r="W42" s="31"/>
      <c r="AB42" s="34"/>
      <c r="AC42" s="34"/>
      <c r="AD42" s="34"/>
      <c r="AE42" s="34"/>
      <c r="AF42" s="34"/>
      <c r="AG42" s="34"/>
      <c r="AH42" s="32"/>
      <c r="AI42" s="173"/>
      <c r="AJ42" s="487"/>
      <c r="AK42" s="543" t="s">
        <v>411</v>
      </c>
      <c r="AP42" s="26"/>
      <c r="AU42" s="26"/>
      <c r="AX42" s="7"/>
      <c r="AY42" s="7"/>
      <c r="AZ42" s="7"/>
      <c r="BA42" s="7"/>
      <c r="BB42" s="7"/>
      <c r="BC42" s="7"/>
      <c r="BD42" s="7"/>
      <c r="BE42" s="7"/>
      <c r="BF42" s="7"/>
      <c r="BG42" s="7"/>
      <c r="BH42" s="7"/>
      <c r="BI42" s="7"/>
      <c r="BJ42" s="7"/>
      <c r="BK42" s="30"/>
    </row>
    <row r="43" spans="1:1027" ht="20.100000000000001" customHeight="1">
      <c r="A43" s="31"/>
      <c r="B43" s="11" t="s">
        <v>473</v>
      </c>
      <c r="C43" s="31"/>
      <c r="D43" s="620" t="str">
        <f>D3</f>
        <v>Enter Facility and Intersection (i.e. 'I-95 over SR44')</v>
      </c>
      <c r="E43" s="620"/>
      <c r="F43" s="620"/>
      <c r="G43" s="620"/>
      <c r="H43" s="620"/>
      <c r="I43" s="620"/>
      <c r="J43" s="620"/>
      <c r="K43" s="621"/>
      <c r="L43" s="614"/>
      <c r="M43" s="615"/>
      <c r="N43" s="615"/>
      <c r="O43" s="616"/>
      <c r="P43" s="28"/>
      <c r="Q43" s="28"/>
      <c r="S43" s="564"/>
      <c r="T43" s="34"/>
      <c r="W43" s="1"/>
      <c r="AB43" s="34"/>
      <c r="AC43" s="34"/>
      <c r="AD43" s="34"/>
      <c r="AE43" s="34"/>
      <c r="AF43" s="34"/>
      <c r="AG43" s="34"/>
      <c r="AH43" s="32"/>
      <c r="AI43" s="173"/>
      <c r="AJ43" s="487"/>
      <c r="AK43" s="500" t="s">
        <v>424</v>
      </c>
      <c r="AP43" s="26"/>
      <c r="AU43" s="26"/>
      <c r="AX43" s="37"/>
      <c r="AY43" s="37"/>
      <c r="AZ43" s="37"/>
      <c r="BA43" s="7"/>
      <c r="BB43" s="7"/>
      <c r="BC43" s="7"/>
      <c r="BD43" s="7"/>
      <c r="BE43" s="7"/>
      <c r="BF43" s="7"/>
      <c r="BG43" s="7"/>
      <c r="BH43" s="7"/>
      <c r="BI43" s="7"/>
      <c r="BJ43" s="7"/>
      <c r="BK43" s="30"/>
    </row>
    <row r="44" spans="1:1027" ht="20.100000000000001" customHeight="1" thickBot="1">
      <c r="A44" s="31"/>
      <c r="B44" s="12" t="s">
        <v>11</v>
      </c>
      <c r="C44" s="33"/>
      <c r="D44" s="622" t="str">
        <f>D4</f>
        <v>Enter Description (i.e. 'Prestressed 4 Spans: 40-85-85-40 feet)'</v>
      </c>
      <c r="E44" s="622"/>
      <c r="F44" s="622"/>
      <c r="G44" s="622"/>
      <c r="H44" s="622"/>
      <c r="I44" s="622"/>
      <c r="J44" s="622"/>
      <c r="K44" s="623"/>
      <c r="L44" s="617"/>
      <c r="M44" s="618"/>
      <c r="N44" s="618"/>
      <c r="O44" s="619"/>
      <c r="P44" s="28"/>
      <c r="Q44" s="28"/>
      <c r="S44" s="34"/>
      <c r="T44" s="34"/>
      <c r="W44" s="1"/>
      <c r="AB44" s="34"/>
      <c r="AC44" s="34"/>
      <c r="AD44" s="34"/>
      <c r="AE44" s="34"/>
      <c r="AF44" s="34"/>
      <c r="AG44" s="34"/>
      <c r="AH44" s="32"/>
      <c r="AI44" s="173"/>
      <c r="AJ44" s="487"/>
      <c r="AK44" s="500" t="s">
        <v>423</v>
      </c>
      <c r="AP44" s="26"/>
      <c r="AU44" s="26"/>
      <c r="AX44" s="37"/>
      <c r="AY44" s="37"/>
      <c r="AZ44" s="37"/>
      <c r="BA44" s="7"/>
      <c r="BB44" s="7"/>
      <c r="BC44" s="7"/>
      <c r="BD44" s="7"/>
      <c r="BE44" s="7"/>
      <c r="BF44" s="7"/>
      <c r="BG44" s="7"/>
      <c r="BH44" s="7"/>
      <c r="BI44" s="7"/>
      <c r="BJ44" s="7"/>
      <c r="BK44" s="34"/>
    </row>
    <row r="45" spans="1:1027" ht="20.100000000000001" customHeight="1">
      <c r="A45" s="31"/>
      <c r="B45" s="291"/>
      <c r="C45" s="291"/>
      <c r="D45" s="291"/>
      <c r="E45" s="291"/>
      <c r="F45" s="291"/>
      <c r="G45" s="291"/>
      <c r="H45" s="291"/>
      <c r="I45" s="291"/>
      <c r="J45" s="291"/>
      <c r="K45" s="291"/>
      <c r="L45" s="1"/>
      <c r="M45" s="1"/>
      <c r="N45" s="1"/>
      <c r="O45" s="1"/>
      <c r="P45" s="1"/>
      <c r="Q45" s="174"/>
      <c r="S45" s="34"/>
      <c r="T45" s="34"/>
      <c r="W45" s="267"/>
      <c r="AB45" s="34"/>
      <c r="AC45" s="34"/>
      <c r="AD45" s="34"/>
      <c r="AE45" s="34"/>
      <c r="AF45" s="34"/>
      <c r="AG45" s="34"/>
      <c r="AH45" s="35"/>
      <c r="AI45" s="174"/>
      <c r="AJ45" s="268"/>
      <c r="AK45" s="500" t="s">
        <v>431</v>
      </c>
      <c r="AP45" s="26"/>
      <c r="AU45" s="31"/>
      <c r="AX45" s="37"/>
      <c r="AY45" s="37"/>
      <c r="AZ45" s="37"/>
      <c r="BA45" s="7"/>
      <c r="BB45" s="7"/>
      <c r="BC45" s="7"/>
      <c r="BD45" s="7"/>
      <c r="BE45" s="7"/>
      <c r="BF45" s="7"/>
      <c r="BG45" s="7"/>
      <c r="BH45" s="7"/>
      <c r="BI45" s="7"/>
      <c r="BJ45" s="7"/>
      <c r="BK45" s="37"/>
    </row>
    <row r="46" spans="1:1027" s="31" customFormat="1" ht="20.100000000000001" customHeight="1" thickBot="1">
      <c r="A46" s="9"/>
      <c r="B46" s="2" t="s">
        <v>95</v>
      </c>
      <c r="C46" s="13"/>
      <c r="D46" s="13"/>
      <c r="E46" s="13"/>
      <c r="F46" s="1"/>
      <c r="G46" s="1"/>
      <c r="H46" s="9"/>
      <c r="I46" s="9"/>
      <c r="J46" s="9"/>
      <c r="K46" s="9"/>
      <c r="L46" s="9"/>
      <c r="M46" s="1"/>
      <c r="N46" s="64"/>
      <c r="O46" s="172"/>
      <c r="R46" s="34"/>
      <c r="S46" s="34"/>
      <c r="T46" s="34"/>
      <c r="W46" s="267"/>
      <c r="AB46" s="34"/>
      <c r="AC46" s="34"/>
      <c r="AD46" s="34"/>
      <c r="AE46" s="34"/>
      <c r="AF46" s="34"/>
      <c r="AG46" s="34"/>
      <c r="AH46" s="56"/>
      <c r="AI46" s="56"/>
      <c r="AJ46" s="493"/>
      <c r="AK46" s="500" t="s">
        <v>427</v>
      </c>
      <c r="AX46" s="239"/>
      <c r="AY46" s="239"/>
      <c r="AZ46" s="239"/>
    </row>
    <row r="47" spans="1:1027" s="31" customFormat="1" ht="20.100000000000001" customHeight="1">
      <c r="A47" s="9"/>
      <c r="B47" s="601" t="s">
        <v>481</v>
      </c>
      <c r="C47" s="602"/>
      <c r="D47" s="602"/>
      <c r="E47" s="602"/>
      <c r="F47" s="603" t="s">
        <v>104</v>
      </c>
      <c r="G47" s="603"/>
      <c r="H47" s="14" t="s">
        <v>38</v>
      </c>
      <c r="I47" s="9"/>
      <c r="J47" s="9"/>
      <c r="K47" s="9"/>
      <c r="L47" s="9"/>
      <c r="N47" s="64"/>
      <c r="O47" s="172"/>
      <c r="R47" s="34"/>
      <c r="S47" s="34"/>
      <c r="T47" s="34"/>
      <c r="W47" s="268"/>
      <c r="AB47" s="34"/>
      <c r="AC47" s="34"/>
      <c r="AD47" s="34"/>
      <c r="AE47" s="34"/>
      <c r="AF47" s="34"/>
      <c r="AG47" s="34"/>
      <c r="AH47" s="56"/>
      <c r="AI47" s="56"/>
      <c r="AJ47" s="493"/>
      <c r="AK47" s="16" t="s">
        <v>425</v>
      </c>
      <c r="AX47" s="239"/>
      <c r="AY47" s="239"/>
      <c r="AZ47" s="239"/>
    </row>
    <row r="48" spans="1:1027" s="31" customFormat="1" ht="20.100000000000001" customHeight="1">
      <c r="A48" s="9"/>
      <c r="B48" s="607" t="s">
        <v>482</v>
      </c>
      <c r="C48" s="608"/>
      <c r="D48" s="608"/>
      <c r="E48" s="608"/>
      <c r="F48" s="600" t="s">
        <v>104</v>
      </c>
      <c r="G48" s="600"/>
      <c r="H48" s="6" t="s">
        <v>38</v>
      </c>
      <c r="I48" s="9"/>
      <c r="J48" s="9"/>
      <c r="K48" s="9"/>
      <c r="L48" s="9"/>
      <c r="N48" s="64"/>
      <c r="O48" s="172"/>
      <c r="R48" s="34"/>
      <c r="S48" s="34"/>
      <c r="T48" s="34"/>
      <c r="W48" s="239"/>
      <c r="AB48" s="34"/>
      <c r="AC48" s="34"/>
      <c r="AD48" s="34"/>
      <c r="AE48" s="34"/>
      <c r="AF48" s="34"/>
      <c r="AG48" s="34"/>
      <c r="AH48" s="56"/>
      <c r="AI48" s="56"/>
      <c r="AJ48" s="493"/>
      <c r="AK48" s="16" t="s">
        <v>430</v>
      </c>
      <c r="AX48" s="239"/>
      <c r="AY48" s="239"/>
      <c r="AZ48" s="239"/>
    </row>
    <row r="49" spans="1:1027" s="31" customFormat="1" ht="20.100000000000001" customHeight="1">
      <c r="A49" s="9"/>
      <c r="B49" s="607" t="s">
        <v>486</v>
      </c>
      <c r="C49" s="608"/>
      <c r="D49" s="608"/>
      <c r="E49" s="608"/>
      <c r="F49" s="600" t="s">
        <v>104</v>
      </c>
      <c r="G49" s="600"/>
      <c r="H49" s="6" t="s">
        <v>43</v>
      </c>
      <c r="I49" s="9"/>
      <c r="J49" s="9"/>
      <c r="K49" s="9"/>
      <c r="L49" s="9"/>
      <c r="M49" s="239"/>
      <c r="N49" s="237"/>
      <c r="O49" s="238"/>
      <c r="P49" s="42"/>
      <c r="Q49" s="42"/>
      <c r="R49" s="34"/>
      <c r="S49" s="34"/>
      <c r="T49" s="34"/>
      <c r="W49" s="239"/>
      <c r="AB49" s="34"/>
      <c r="AC49" s="34"/>
      <c r="AD49" s="34"/>
      <c r="AE49" s="34"/>
      <c r="AF49" s="34"/>
      <c r="AG49" s="34"/>
      <c r="AH49" s="56"/>
      <c r="AI49" s="56"/>
      <c r="AJ49" s="493"/>
      <c r="AK49" s="500" t="s">
        <v>433</v>
      </c>
      <c r="AX49" s="239"/>
      <c r="AY49" s="239"/>
      <c r="AZ49" s="239"/>
    </row>
    <row r="50" spans="1:1027" s="31" customFormat="1" ht="20.100000000000001" customHeight="1">
      <c r="A50" s="9"/>
      <c r="B50" s="607" t="s">
        <v>483</v>
      </c>
      <c r="C50" s="608"/>
      <c r="D50" s="608"/>
      <c r="E50" s="608"/>
      <c r="F50" s="600" t="s">
        <v>104</v>
      </c>
      <c r="G50" s="600"/>
      <c r="H50" s="6" t="s">
        <v>43</v>
      </c>
      <c r="I50" s="9"/>
      <c r="J50" s="9"/>
      <c r="K50" s="9"/>
      <c r="L50" s="9"/>
      <c r="M50" s="239"/>
      <c r="N50" s="237"/>
      <c r="O50" s="238"/>
      <c r="P50" s="42"/>
      <c r="Q50" s="42"/>
      <c r="R50" s="34"/>
      <c r="S50" s="34"/>
      <c r="T50" s="34"/>
      <c r="W50" s="239"/>
      <c r="AB50" s="34"/>
      <c r="AC50" s="34"/>
      <c r="AD50" s="34"/>
      <c r="AE50" s="34"/>
      <c r="AF50" s="34"/>
      <c r="AG50" s="34"/>
      <c r="AH50" s="56"/>
      <c r="AI50" s="56"/>
      <c r="AJ50" s="493"/>
      <c r="AK50" s="500" t="s">
        <v>446</v>
      </c>
      <c r="AP50" s="26"/>
      <c r="AX50" s="239"/>
      <c r="AY50" s="239"/>
      <c r="AZ50" s="239"/>
    </row>
    <row r="51" spans="1:1027" ht="20.100000000000001" customHeight="1">
      <c r="A51" s="9"/>
      <c r="B51" s="607" t="s">
        <v>484</v>
      </c>
      <c r="C51" s="608"/>
      <c r="D51" s="608"/>
      <c r="E51" s="608"/>
      <c r="F51" s="600" t="s">
        <v>104</v>
      </c>
      <c r="G51" s="600"/>
      <c r="H51" s="6" t="s">
        <v>43</v>
      </c>
      <c r="I51" s="9"/>
      <c r="J51" s="9"/>
      <c r="K51" s="9"/>
      <c r="L51" s="9"/>
      <c r="M51" s="239"/>
      <c r="N51" s="237"/>
      <c r="O51" s="238"/>
      <c r="P51" s="42"/>
      <c r="Q51" s="42"/>
      <c r="S51" s="34"/>
      <c r="T51" s="34"/>
      <c r="W51" s="239"/>
      <c r="AB51" s="34"/>
      <c r="AC51" s="34"/>
      <c r="AD51" s="34"/>
      <c r="AE51" s="34"/>
      <c r="AF51" s="34"/>
      <c r="AG51" s="34"/>
      <c r="AH51" s="25"/>
      <c r="AI51" s="25"/>
      <c r="AJ51" s="490"/>
      <c r="AK51" s="500" t="s">
        <v>447</v>
      </c>
      <c r="AP51" s="26"/>
      <c r="AX51" s="239"/>
      <c r="AY51" s="239"/>
      <c r="AZ51" s="239"/>
      <c r="BA51" s="31"/>
      <c r="BB51" s="31"/>
      <c r="BC51" s="31"/>
      <c r="BD51" s="31"/>
      <c r="BE51" s="31"/>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c r="LJ51" s="7"/>
      <c r="LK51" s="7"/>
      <c r="LL51" s="7"/>
      <c r="LM51" s="7"/>
      <c r="LN51" s="7"/>
      <c r="LO51" s="7"/>
      <c r="LP51" s="7"/>
      <c r="LQ51" s="7"/>
      <c r="LR51" s="7"/>
      <c r="LS51" s="7"/>
      <c r="LT51" s="7"/>
      <c r="LU51" s="7"/>
      <c r="LV51" s="7"/>
      <c r="LW51" s="7"/>
      <c r="LX51" s="7"/>
      <c r="LY51" s="7"/>
      <c r="LZ51" s="7"/>
      <c r="MA51" s="7"/>
      <c r="MB51" s="7"/>
      <c r="MC51" s="7"/>
      <c r="MD51" s="7"/>
      <c r="ME51" s="7"/>
      <c r="MF51" s="7"/>
      <c r="MG51" s="7"/>
      <c r="MH51" s="7"/>
      <c r="MI51" s="7"/>
      <c r="MJ51" s="7"/>
      <c r="MK51" s="7"/>
      <c r="ML51" s="7"/>
      <c r="MM51" s="7"/>
      <c r="MN51" s="7"/>
      <c r="MO51" s="7"/>
      <c r="MP51" s="7"/>
      <c r="MQ51" s="7"/>
      <c r="MR51" s="7"/>
      <c r="MS51" s="7"/>
      <c r="MT51" s="7"/>
      <c r="MU51" s="7"/>
      <c r="MV51" s="7"/>
      <c r="MW51" s="7"/>
      <c r="MX51" s="7"/>
      <c r="MY51" s="7"/>
      <c r="MZ51" s="7"/>
      <c r="NA51" s="7"/>
      <c r="NB51" s="7"/>
      <c r="NC51" s="7"/>
      <c r="ND51" s="7"/>
      <c r="NE51" s="7"/>
      <c r="NF51" s="7"/>
      <c r="NG51" s="7"/>
      <c r="NH51" s="7"/>
      <c r="NI51" s="7"/>
      <c r="NJ51" s="7"/>
      <c r="NK51" s="7"/>
      <c r="NL51" s="7"/>
      <c r="NM51" s="7"/>
      <c r="NN51" s="7"/>
      <c r="NO51" s="7"/>
      <c r="NP51" s="7"/>
      <c r="NQ51" s="7"/>
      <c r="NR51" s="7"/>
      <c r="NS51" s="7"/>
      <c r="NT51" s="7"/>
      <c r="NU51" s="7"/>
      <c r="NV51" s="7"/>
      <c r="NW51" s="7"/>
      <c r="NX51" s="7"/>
      <c r="NY51" s="7"/>
      <c r="NZ51" s="7"/>
      <c r="OA51" s="7"/>
      <c r="OB51" s="7"/>
      <c r="OC51" s="7"/>
      <c r="OD51" s="7"/>
      <c r="OE51" s="7"/>
      <c r="OF51" s="7"/>
      <c r="OG51" s="7"/>
      <c r="OH51" s="7"/>
      <c r="OI51" s="7"/>
      <c r="OJ51" s="7"/>
      <c r="OK51" s="7"/>
      <c r="OL51" s="7"/>
      <c r="OM51" s="7"/>
      <c r="ON51" s="7"/>
      <c r="OO51" s="7"/>
      <c r="OP51" s="7"/>
      <c r="OQ51" s="7"/>
      <c r="OR51" s="7"/>
      <c r="OS51" s="7"/>
      <c r="OT51" s="7"/>
      <c r="OU51" s="7"/>
      <c r="OV51" s="7"/>
      <c r="OW51" s="7"/>
      <c r="OX51" s="7"/>
      <c r="OY51" s="7"/>
      <c r="OZ51" s="7"/>
      <c r="PA51" s="7"/>
      <c r="PB51" s="7"/>
      <c r="PC51" s="7"/>
      <c r="PD51" s="7"/>
      <c r="PE51" s="7"/>
      <c r="PF51" s="7"/>
      <c r="PG51" s="7"/>
      <c r="PH51" s="7"/>
      <c r="PI51" s="7"/>
      <c r="PJ51" s="7"/>
      <c r="PK51" s="7"/>
      <c r="PL51" s="7"/>
      <c r="PM51" s="7"/>
      <c r="PN51" s="7"/>
      <c r="PO51" s="7"/>
      <c r="PP51" s="7"/>
      <c r="PQ51" s="7"/>
      <c r="PR51" s="7"/>
      <c r="PS51" s="7"/>
      <c r="PT51" s="7"/>
      <c r="PU51" s="7"/>
      <c r="PV51" s="7"/>
      <c r="PW51" s="7"/>
      <c r="PX51" s="7"/>
      <c r="PY51" s="7"/>
      <c r="PZ51" s="7"/>
      <c r="QA51" s="7"/>
      <c r="QB51" s="7"/>
      <c r="QC51" s="7"/>
      <c r="QD51" s="7"/>
      <c r="QE51" s="7"/>
      <c r="QF51" s="7"/>
      <c r="QG51" s="7"/>
      <c r="QH51" s="7"/>
      <c r="QI51" s="7"/>
      <c r="QJ51" s="7"/>
      <c r="QK51" s="7"/>
      <c r="QL51" s="7"/>
      <c r="QM51" s="7"/>
      <c r="QN51" s="7"/>
      <c r="QO51" s="7"/>
      <c r="QP51" s="7"/>
      <c r="QQ51" s="7"/>
      <c r="QR51" s="7"/>
      <c r="QS51" s="7"/>
      <c r="QT51" s="7"/>
      <c r="QU51" s="7"/>
      <c r="QV51" s="7"/>
      <c r="QW51" s="7"/>
      <c r="QX51" s="7"/>
      <c r="QY51" s="7"/>
      <c r="QZ51" s="7"/>
      <c r="RA51" s="7"/>
      <c r="RB51" s="7"/>
      <c r="RC51" s="7"/>
      <c r="RD51" s="7"/>
      <c r="RE51" s="7"/>
      <c r="RF51" s="7"/>
      <c r="RG51" s="7"/>
      <c r="RH51" s="7"/>
      <c r="RI51" s="7"/>
      <c r="RJ51" s="7"/>
      <c r="RK51" s="7"/>
      <c r="RL51" s="7"/>
      <c r="RM51" s="7"/>
      <c r="RN51" s="7"/>
      <c r="RO51" s="7"/>
      <c r="RP51" s="7"/>
      <c r="RQ51" s="7"/>
      <c r="RR51" s="7"/>
      <c r="RS51" s="7"/>
      <c r="RT51" s="7"/>
      <c r="RU51" s="7"/>
      <c r="RV51" s="7"/>
      <c r="RW51" s="7"/>
      <c r="RX51" s="7"/>
      <c r="RY51" s="7"/>
      <c r="RZ51" s="7"/>
      <c r="SA51" s="7"/>
      <c r="SB51" s="7"/>
      <c r="SC51" s="7"/>
      <c r="SD51" s="7"/>
      <c r="SE51" s="7"/>
      <c r="SF51" s="7"/>
      <c r="SG51" s="7"/>
      <c r="SH51" s="7"/>
      <c r="SI51" s="7"/>
      <c r="SJ51" s="7"/>
      <c r="SK51" s="7"/>
      <c r="SL51" s="7"/>
      <c r="SM51" s="7"/>
      <c r="SN51" s="7"/>
      <c r="SO51" s="7"/>
      <c r="SP51" s="7"/>
      <c r="SQ51" s="7"/>
      <c r="SR51" s="7"/>
      <c r="SS51" s="7"/>
      <c r="ST51" s="7"/>
      <c r="SU51" s="7"/>
      <c r="SV51" s="7"/>
      <c r="SW51" s="7"/>
      <c r="SX51" s="7"/>
      <c r="SY51" s="7"/>
      <c r="SZ51" s="7"/>
      <c r="TA51" s="7"/>
      <c r="TB51" s="7"/>
      <c r="TC51" s="7"/>
      <c r="TD51" s="7"/>
      <c r="TE51" s="7"/>
      <c r="TF51" s="7"/>
      <c r="TG51" s="7"/>
      <c r="TH51" s="7"/>
      <c r="TI51" s="7"/>
      <c r="TJ51" s="7"/>
      <c r="TK51" s="7"/>
      <c r="TL51" s="7"/>
      <c r="TM51" s="7"/>
      <c r="TN51" s="7"/>
      <c r="TO51" s="7"/>
      <c r="TP51" s="7"/>
      <c r="TQ51" s="7"/>
      <c r="TR51" s="7"/>
      <c r="TS51" s="7"/>
      <c r="TT51" s="7"/>
      <c r="TU51" s="7"/>
      <c r="TV51" s="7"/>
      <c r="TW51" s="7"/>
      <c r="TX51" s="7"/>
      <c r="TY51" s="7"/>
      <c r="TZ51" s="7"/>
      <c r="UA51" s="7"/>
      <c r="UB51" s="7"/>
      <c r="UC51" s="7"/>
      <c r="UD51" s="7"/>
      <c r="UE51" s="7"/>
      <c r="UF51" s="7"/>
      <c r="UG51" s="7"/>
      <c r="UH51" s="7"/>
      <c r="UI51" s="7"/>
      <c r="UJ51" s="7"/>
      <c r="UK51" s="7"/>
      <c r="UL51" s="7"/>
      <c r="UM51" s="7"/>
      <c r="UN51" s="7"/>
      <c r="UO51" s="7"/>
      <c r="UP51" s="7"/>
      <c r="UQ51" s="7"/>
      <c r="UR51" s="7"/>
      <c r="US51" s="7"/>
      <c r="UT51" s="7"/>
      <c r="UU51" s="7"/>
      <c r="UV51" s="7"/>
      <c r="UW51" s="7"/>
      <c r="UX51" s="7"/>
      <c r="UY51" s="7"/>
      <c r="UZ51" s="7"/>
      <c r="VA51" s="7"/>
      <c r="VB51" s="7"/>
      <c r="VC51" s="7"/>
      <c r="VD51" s="7"/>
      <c r="VE51" s="7"/>
      <c r="VF51" s="7"/>
      <c r="VG51" s="7"/>
      <c r="VH51" s="7"/>
      <c r="VI51" s="7"/>
      <c r="VJ51" s="7"/>
      <c r="VK51" s="7"/>
      <c r="VL51" s="7"/>
      <c r="VM51" s="7"/>
      <c r="VN51" s="7"/>
      <c r="VO51" s="7"/>
      <c r="VP51" s="7"/>
      <c r="VQ51" s="7"/>
      <c r="VR51" s="7"/>
      <c r="VS51" s="7"/>
      <c r="VT51" s="7"/>
      <c r="VU51" s="7"/>
      <c r="VV51" s="7"/>
      <c r="VW51" s="7"/>
      <c r="VX51" s="7"/>
      <c r="VY51" s="7"/>
      <c r="VZ51" s="7"/>
      <c r="WA51" s="7"/>
      <c r="WB51" s="7"/>
      <c r="WC51" s="7"/>
      <c r="WD51" s="7"/>
      <c r="WE51" s="7"/>
      <c r="WF51" s="7"/>
      <c r="WG51" s="7"/>
      <c r="WH51" s="7"/>
      <c r="WI51" s="7"/>
      <c r="WJ51" s="7"/>
      <c r="WK51" s="7"/>
      <c r="WL51" s="7"/>
      <c r="WM51" s="7"/>
      <c r="WN51" s="7"/>
      <c r="WO51" s="7"/>
      <c r="WP51" s="7"/>
      <c r="WQ51" s="7"/>
      <c r="WR51" s="7"/>
      <c r="WS51" s="7"/>
      <c r="WT51" s="7"/>
      <c r="WU51" s="7"/>
      <c r="WV51" s="7"/>
      <c r="WW51" s="7"/>
      <c r="WX51" s="7"/>
      <c r="WY51" s="7"/>
      <c r="WZ51" s="7"/>
      <c r="XA51" s="7"/>
      <c r="XB51" s="7"/>
      <c r="XC51" s="7"/>
      <c r="XD51" s="7"/>
      <c r="XE51" s="7"/>
      <c r="XF51" s="7"/>
      <c r="XG51" s="7"/>
      <c r="XH51" s="7"/>
      <c r="XI51" s="7"/>
      <c r="XJ51" s="7"/>
      <c r="XK51" s="7"/>
      <c r="XL51" s="7"/>
      <c r="XM51" s="7"/>
      <c r="XN51" s="7"/>
      <c r="XO51" s="7"/>
      <c r="XP51" s="7"/>
      <c r="XQ51" s="7"/>
      <c r="XR51" s="7"/>
      <c r="XS51" s="7"/>
      <c r="XT51" s="7"/>
      <c r="XU51" s="7"/>
      <c r="XV51" s="7"/>
      <c r="XW51" s="7"/>
      <c r="XX51" s="7"/>
      <c r="XY51" s="7"/>
      <c r="XZ51" s="7"/>
      <c r="YA51" s="7"/>
      <c r="YB51" s="7"/>
      <c r="YC51" s="7"/>
      <c r="YD51" s="7"/>
      <c r="YE51" s="7"/>
      <c r="YF51" s="7"/>
      <c r="YG51" s="7"/>
      <c r="YH51" s="7"/>
      <c r="YI51" s="7"/>
      <c r="YJ51" s="7"/>
      <c r="YK51" s="7"/>
      <c r="YL51" s="7"/>
      <c r="YM51" s="7"/>
      <c r="YN51" s="7"/>
      <c r="YO51" s="7"/>
      <c r="YP51" s="7"/>
      <c r="YQ51" s="7"/>
      <c r="YR51" s="7"/>
      <c r="YS51" s="7"/>
      <c r="YT51" s="7"/>
      <c r="YU51" s="7"/>
      <c r="YV51" s="7"/>
      <c r="YW51" s="7"/>
      <c r="YX51" s="7"/>
      <c r="YY51" s="7"/>
      <c r="YZ51" s="7"/>
      <c r="ZA51" s="7"/>
      <c r="ZB51" s="7"/>
      <c r="ZC51" s="7"/>
      <c r="ZD51" s="7"/>
      <c r="ZE51" s="7"/>
      <c r="ZF51" s="7"/>
      <c r="ZG51" s="7"/>
      <c r="ZH51" s="7"/>
      <c r="ZI51" s="7"/>
      <c r="ZJ51" s="7"/>
      <c r="ZK51" s="7"/>
      <c r="ZL51" s="7"/>
      <c r="ZM51" s="7"/>
      <c r="ZN51" s="7"/>
      <c r="ZO51" s="7"/>
      <c r="ZP51" s="7"/>
      <c r="ZQ51" s="7"/>
      <c r="ZR51" s="7"/>
      <c r="ZS51" s="7"/>
      <c r="ZT51" s="7"/>
      <c r="ZU51" s="7"/>
      <c r="ZV51" s="7"/>
      <c r="ZW51" s="7"/>
      <c r="ZX51" s="7"/>
      <c r="ZY51" s="7"/>
      <c r="ZZ51" s="7"/>
      <c r="AAA51" s="7"/>
      <c r="AAB51" s="7"/>
      <c r="AAC51" s="7"/>
      <c r="AAD51" s="7"/>
      <c r="AAE51" s="7"/>
      <c r="AAF51" s="7"/>
      <c r="AAG51" s="7"/>
      <c r="AAH51" s="7"/>
      <c r="AAI51" s="7"/>
      <c r="AAJ51" s="7"/>
      <c r="AAK51" s="7"/>
      <c r="AAL51" s="7"/>
      <c r="AAM51" s="7"/>
      <c r="AAN51" s="7"/>
      <c r="AAO51" s="7"/>
      <c r="AAP51" s="7"/>
      <c r="AAQ51" s="7"/>
      <c r="AAR51" s="7"/>
      <c r="AAS51" s="7"/>
      <c r="AAT51" s="7"/>
      <c r="AAU51" s="7"/>
      <c r="AAV51" s="7"/>
      <c r="AAW51" s="7"/>
      <c r="AAX51" s="7"/>
      <c r="AAY51" s="7"/>
      <c r="AAZ51" s="7"/>
      <c r="ABA51" s="7"/>
      <c r="ABB51" s="7"/>
      <c r="ABC51" s="7"/>
      <c r="ABD51" s="7"/>
      <c r="ABE51" s="7"/>
      <c r="ABF51" s="7"/>
      <c r="ABG51" s="7"/>
      <c r="ABH51" s="7"/>
      <c r="ABI51" s="7"/>
      <c r="ABJ51" s="7"/>
      <c r="ABK51" s="7"/>
      <c r="ABL51" s="7"/>
      <c r="ABM51" s="7"/>
      <c r="ABN51" s="7"/>
      <c r="ABO51" s="7"/>
      <c r="ABP51" s="7"/>
      <c r="ABQ51" s="7"/>
      <c r="ABR51" s="7"/>
      <c r="ABS51" s="7"/>
      <c r="ABT51" s="7"/>
      <c r="ABU51" s="7"/>
      <c r="ABV51" s="7"/>
      <c r="ABW51" s="7"/>
      <c r="ABX51" s="7"/>
      <c r="ABY51" s="7"/>
      <c r="ABZ51" s="7"/>
      <c r="ACA51" s="7"/>
      <c r="ACB51" s="7"/>
      <c r="ACC51" s="7"/>
      <c r="ACD51" s="7"/>
      <c r="ACE51" s="7"/>
      <c r="ACF51" s="7"/>
      <c r="ACG51" s="7"/>
      <c r="ACH51" s="7"/>
      <c r="ACI51" s="7"/>
      <c r="ACJ51" s="7"/>
      <c r="ACK51" s="7"/>
      <c r="ACL51" s="7"/>
      <c r="ACM51" s="7"/>
      <c r="ACN51" s="7"/>
      <c r="ACO51" s="7"/>
      <c r="ACP51" s="7"/>
      <c r="ACQ51" s="7"/>
      <c r="ACR51" s="7"/>
      <c r="ACS51" s="7"/>
      <c r="ACT51" s="7"/>
      <c r="ACU51" s="7"/>
      <c r="ACV51" s="7"/>
      <c r="ACW51" s="7"/>
      <c r="ACX51" s="7"/>
      <c r="ACY51" s="7"/>
      <c r="ACZ51" s="7"/>
      <c r="ADA51" s="7"/>
      <c r="ADB51" s="7"/>
      <c r="ADC51" s="7"/>
      <c r="ADD51" s="7"/>
      <c r="ADE51" s="7"/>
      <c r="ADF51" s="7"/>
      <c r="ADG51" s="7"/>
      <c r="ADH51" s="7"/>
      <c r="ADI51" s="7"/>
      <c r="ADJ51" s="7"/>
      <c r="ADK51" s="7"/>
      <c r="ADL51" s="7"/>
      <c r="ADM51" s="7"/>
      <c r="ADN51" s="7"/>
      <c r="ADO51" s="7"/>
      <c r="ADP51" s="7"/>
      <c r="ADQ51" s="7"/>
      <c r="ADR51" s="7"/>
      <c r="ADS51" s="7"/>
      <c r="ADT51" s="7"/>
      <c r="ADU51" s="7"/>
      <c r="ADV51" s="7"/>
      <c r="ADW51" s="7"/>
      <c r="ADX51" s="7"/>
      <c r="ADY51" s="7"/>
      <c r="ADZ51" s="7"/>
      <c r="AEA51" s="7"/>
      <c r="AEB51" s="7"/>
      <c r="AEC51" s="7"/>
      <c r="AED51" s="7"/>
      <c r="AEE51" s="7"/>
      <c r="AEF51" s="7"/>
      <c r="AEG51" s="7"/>
      <c r="AEH51" s="7"/>
      <c r="AEI51" s="7"/>
      <c r="AEJ51" s="7"/>
      <c r="AEK51" s="7"/>
      <c r="AEL51" s="7"/>
      <c r="AEM51" s="7"/>
      <c r="AEN51" s="7"/>
      <c r="AEO51" s="7"/>
      <c r="AEP51" s="7"/>
      <c r="AEQ51" s="7"/>
      <c r="AER51" s="7"/>
      <c r="AES51" s="7"/>
      <c r="AET51" s="7"/>
      <c r="AEU51" s="7"/>
      <c r="AEV51" s="7"/>
      <c r="AEW51" s="7"/>
      <c r="AEX51" s="7"/>
      <c r="AEY51" s="7"/>
      <c r="AEZ51" s="7"/>
      <c r="AFA51" s="7"/>
      <c r="AFB51" s="7"/>
      <c r="AFC51" s="7"/>
      <c r="AFD51" s="7"/>
      <c r="AFE51" s="7"/>
      <c r="AFF51" s="7"/>
      <c r="AFG51" s="7"/>
      <c r="AFH51" s="7"/>
      <c r="AFI51" s="7"/>
      <c r="AFJ51" s="7"/>
      <c r="AFK51" s="7"/>
      <c r="AFL51" s="7"/>
      <c r="AFM51" s="7"/>
      <c r="AFN51" s="7"/>
      <c r="AFO51" s="7"/>
      <c r="AFP51" s="7"/>
      <c r="AFQ51" s="7"/>
      <c r="AFR51" s="7"/>
      <c r="AFS51" s="7"/>
      <c r="AFT51" s="7"/>
      <c r="AFU51" s="7"/>
      <c r="AFV51" s="7"/>
      <c r="AFW51" s="7"/>
      <c r="AFX51" s="7"/>
      <c r="AFY51" s="7"/>
      <c r="AFZ51" s="7"/>
      <c r="AGA51" s="7"/>
      <c r="AGB51" s="7"/>
      <c r="AGC51" s="7"/>
      <c r="AGD51" s="7"/>
      <c r="AGE51" s="7"/>
      <c r="AGF51" s="7"/>
      <c r="AGG51" s="7"/>
      <c r="AGH51" s="7"/>
      <c r="AGI51" s="7"/>
      <c r="AGJ51" s="7"/>
      <c r="AGK51" s="7"/>
      <c r="AGL51" s="7"/>
      <c r="AGM51" s="7"/>
      <c r="AGN51" s="7"/>
      <c r="AGO51" s="7"/>
      <c r="AGP51" s="7"/>
      <c r="AGQ51" s="7"/>
      <c r="AGR51" s="7"/>
      <c r="AGS51" s="7"/>
      <c r="AGT51" s="7"/>
      <c r="AGU51" s="7"/>
      <c r="AGV51" s="7"/>
      <c r="AGW51" s="7"/>
      <c r="AGX51" s="7"/>
      <c r="AGY51" s="7"/>
      <c r="AGZ51" s="7"/>
      <c r="AHA51" s="7"/>
      <c r="AHB51" s="7"/>
      <c r="AHC51" s="7"/>
      <c r="AHD51" s="7"/>
      <c r="AHE51" s="7"/>
      <c r="AHF51" s="7"/>
      <c r="AHG51" s="7"/>
      <c r="AHH51" s="7"/>
      <c r="AHI51" s="7"/>
      <c r="AHJ51" s="7"/>
      <c r="AHK51" s="7"/>
      <c r="AHL51" s="7"/>
      <c r="AHM51" s="7"/>
      <c r="AHN51" s="7"/>
      <c r="AHO51" s="7"/>
      <c r="AHP51" s="7"/>
      <c r="AHQ51" s="7"/>
      <c r="AHR51" s="7"/>
      <c r="AHS51" s="7"/>
      <c r="AHT51" s="7"/>
      <c r="AHU51" s="7"/>
      <c r="AHV51" s="7"/>
      <c r="AHW51" s="7"/>
      <c r="AHX51" s="7"/>
      <c r="AHY51" s="7"/>
      <c r="AHZ51" s="7"/>
      <c r="AIA51" s="7"/>
      <c r="AIB51" s="7"/>
      <c r="AIC51" s="7"/>
      <c r="AID51" s="7"/>
      <c r="AIE51" s="7"/>
      <c r="AIF51" s="7"/>
      <c r="AIG51" s="7"/>
      <c r="AIH51" s="7"/>
      <c r="AII51" s="7"/>
      <c r="AIJ51" s="7"/>
      <c r="AIK51" s="7"/>
      <c r="AIL51" s="7"/>
      <c r="AIM51" s="7"/>
      <c r="AIN51" s="7"/>
      <c r="AIO51" s="7"/>
      <c r="AIP51" s="7"/>
      <c r="AIQ51" s="7"/>
      <c r="AIR51" s="7"/>
      <c r="AIS51" s="7"/>
      <c r="AIT51" s="7"/>
      <c r="AIU51" s="7"/>
      <c r="AIV51" s="7"/>
      <c r="AIW51" s="7"/>
      <c r="AIX51" s="7"/>
      <c r="AIY51" s="7"/>
      <c r="AIZ51" s="7"/>
      <c r="AJA51" s="7"/>
      <c r="AJB51" s="7"/>
      <c r="AJC51" s="7"/>
      <c r="AJD51" s="7"/>
      <c r="AJE51" s="7"/>
      <c r="AJF51" s="7"/>
      <c r="AJG51" s="7"/>
      <c r="AJH51" s="7"/>
      <c r="AJI51" s="7"/>
      <c r="AJJ51" s="7"/>
      <c r="AJK51" s="7"/>
      <c r="AJL51" s="7"/>
      <c r="AJM51" s="7"/>
      <c r="AJN51" s="7"/>
      <c r="AJO51" s="7"/>
      <c r="AJP51" s="7"/>
      <c r="AJQ51" s="7"/>
      <c r="AJR51" s="7"/>
      <c r="AJS51" s="7"/>
      <c r="AJT51" s="7"/>
      <c r="AJU51" s="7"/>
      <c r="AJV51" s="7"/>
      <c r="AJW51" s="7"/>
      <c r="AJX51" s="7"/>
      <c r="AJY51" s="7"/>
      <c r="AJZ51" s="7"/>
      <c r="AKA51" s="7"/>
      <c r="AKB51" s="7"/>
      <c r="AKC51" s="7"/>
      <c r="AKD51" s="7"/>
      <c r="AKE51" s="7"/>
      <c r="AKF51" s="7"/>
      <c r="AKG51" s="7"/>
      <c r="AKH51" s="7"/>
      <c r="AKI51" s="7"/>
      <c r="AKJ51" s="7"/>
      <c r="AKK51" s="7"/>
      <c r="AKL51" s="7"/>
      <c r="AKM51" s="7"/>
      <c r="AKN51" s="7"/>
      <c r="AKO51" s="7"/>
      <c r="AKP51" s="7"/>
      <c r="AKQ51" s="7"/>
      <c r="AKR51" s="7"/>
      <c r="AKS51" s="7"/>
      <c r="AKT51" s="7"/>
      <c r="AKU51" s="7"/>
      <c r="AKV51" s="7"/>
      <c r="AKW51" s="7"/>
      <c r="AKX51" s="7"/>
      <c r="AKY51" s="7"/>
      <c r="AKZ51" s="7"/>
      <c r="ALA51" s="7"/>
      <c r="ALB51" s="7"/>
      <c r="ALC51" s="7"/>
      <c r="ALD51" s="7"/>
      <c r="ALE51" s="7"/>
      <c r="ALF51" s="7"/>
      <c r="ALG51" s="7"/>
      <c r="ALH51" s="7"/>
      <c r="ALI51" s="7"/>
      <c r="ALJ51" s="7"/>
      <c r="ALK51" s="7"/>
      <c r="ALL51" s="7"/>
      <c r="ALM51" s="7"/>
      <c r="ALN51" s="7"/>
      <c r="ALO51" s="7"/>
      <c r="ALP51" s="7"/>
      <c r="ALQ51" s="7"/>
      <c r="ALR51" s="7"/>
      <c r="ALS51" s="7"/>
      <c r="ALT51" s="7"/>
      <c r="ALU51" s="7"/>
      <c r="ALV51" s="7"/>
      <c r="ALW51" s="7"/>
      <c r="ALX51" s="7"/>
      <c r="ALY51" s="7"/>
      <c r="ALZ51" s="7"/>
      <c r="AMA51" s="7"/>
      <c r="AMB51" s="7"/>
      <c r="AMC51" s="7"/>
      <c r="AMD51" s="7"/>
      <c r="AME51" s="7"/>
      <c r="AMF51" s="7"/>
      <c r="AMG51" s="7"/>
      <c r="AMH51" s="7"/>
      <c r="AMI51" s="7"/>
      <c r="AMJ51" s="7"/>
      <c r="AMK51" s="7"/>
      <c r="AML51" s="7"/>
      <c r="AMM51" s="7"/>
    </row>
    <row r="52" spans="1:1027" ht="20.100000000000001" customHeight="1">
      <c r="A52" s="9"/>
      <c r="B52" s="607" t="s">
        <v>485</v>
      </c>
      <c r="C52" s="608"/>
      <c r="D52" s="608"/>
      <c r="E52" s="608"/>
      <c r="F52" s="600" t="s">
        <v>104</v>
      </c>
      <c r="G52" s="600"/>
      <c r="H52" s="6" t="s">
        <v>43</v>
      </c>
      <c r="I52" s="9"/>
      <c r="J52" s="9"/>
      <c r="K52" s="9"/>
      <c r="L52" s="9"/>
      <c r="M52" s="239"/>
      <c r="N52" s="237"/>
      <c r="O52" s="238"/>
      <c r="P52" s="42"/>
      <c r="Q52" s="42"/>
      <c r="S52" s="34"/>
      <c r="T52" s="34"/>
      <c r="W52" s="239"/>
      <c r="AB52" s="34"/>
      <c r="AC52" s="34"/>
      <c r="AD52" s="34"/>
      <c r="AE52" s="34"/>
      <c r="AF52" s="34"/>
      <c r="AG52" s="34"/>
      <c r="AH52" s="25"/>
      <c r="AI52" s="25"/>
      <c r="AJ52" s="490"/>
      <c r="AK52" s="500" t="s">
        <v>441</v>
      </c>
      <c r="AP52" s="26"/>
      <c r="AX52" s="239"/>
      <c r="AY52" s="239"/>
      <c r="AZ52" s="239"/>
      <c r="BA52" s="31"/>
      <c r="BB52" s="31"/>
      <c r="BC52" s="31"/>
      <c r="BD52" s="31"/>
      <c r="BE52" s="31"/>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c r="LJ52" s="7"/>
      <c r="LK52" s="7"/>
      <c r="LL52" s="7"/>
      <c r="LM52" s="7"/>
      <c r="LN52" s="7"/>
      <c r="LO52" s="7"/>
      <c r="LP52" s="7"/>
      <c r="LQ52" s="7"/>
      <c r="LR52" s="7"/>
      <c r="LS52" s="7"/>
      <c r="LT52" s="7"/>
      <c r="LU52" s="7"/>
      <c r="LV52" s="7"/>
      <c r="LW52" s="7"/>
      <c r="LX52" s="7"/>
      <c r="LY52" s="7"/>
      <c r="LZ52" s="7"/>
      <c r="MA52" s="7"/>
      <c r="MB52" s="7"/>
      <c r="MC52" s="7"/>
      <c r="MD52" s="7"/>
      <c r="ME52" s="7"/>
      <c r="MF52" s="7"/>
      <c r="MG52" s="7"/>
      <c r="MH52" s="7"/>
      <c r="MI52" s="7"/>
      <c r="MJ52" s="7"/>
      <c r="MK52" s="7"/>
      <c r="ML52" s="7"/>
      <c r="MM52" s="7"/>
      <c r="MN52" s="7"/>
      <c r="MO52" s="7"/>
      <c r="MP52" s="7"/>
      <c r="MQ52" s="7"/>
      <c r="MR52" s="7"/>
      <c r="MS52" s="7"/>
      <c r="MT52" s="7"/>
      <c r="MU52" s="7"/>
      <c r="MV52" s="7"/>
      <c r="MW52" s="7"/>
      <c r="MX52" s="7"/>
      <c r="MY52" s="7"/>
      <c r="MZ52" s="7"/>
      <c r="NA52" s="7"/>
      <c r="NB52" s="7"/>
      <c r="NC52" s="7"/>
      <c r="ND52" s="7"/>
      <c r="NE52" s="7"/>
      <c r="NF52" s="7"/>
      <c r="NG52" s="7"/>
      <c r="NH52" s="7"/>
      <c r="NI52" s="7"/>
      <c r="NJ52" s="7"/>
      <c r="NK52" s="7"/>
      <c r="NL52" s="7"/>
      <c r="NM52" s="7"/>
      <c r="NN52" s="7"/>
      <c r="NO52" s="7"/>
      <c r="NP52" s="7"/>
      <c r="NQ52" s="7"/>
      <c r="NR52" s="7"/>
      <c r="NS52" s="7"/>
      <c r="NT52" s="7"/>
      <c r="NU52" s="7"/>
      <c r="NV52" s="7"/>
      <c r="NW52" s="7"/>
      <c r="NX52" s="7"/>
      <c r="NY52" s="7"/>
      <c r="NZ52" s="7"/>
      <c r="OA52" s="7"/>
      <c r="OB52" s="7"/>
      <c r="OC52" s="7"/>
      <c r="OD52" s="7"/>
      <c r="OE52" s="7"/>
      <c r="OF52" s="7"/>
      <c r="OG52" s="7"/>
      <c r="OH52" s="7"/>
      <c r="OI52" s="7"/>
      <c r="OJ52" s="7"/>
      <c r="OK52" s="7"/>
      <c r="OL52" s="7"/>
      <c r="OM52" s="7"/>
      <c r="ON52" s="7"/>
      <c r="OO52" s="7"/>
      <c r="OP52" s="7"/>
      <c r="OQ52" s="7"/>
      <c r="OR52" s="7"/>
      <c r="OS52" s="7"/>
      <c r="OT52" s="7"/>
      <c r="OU52" s="7"/>
      <c r="OV52" s="7"/>
      <c r="OW52" s="7"/>
      <c r="OX52" s="7"/>
      <c r="OY52" s="7"/>
      <c r="OZ52" s="7"/>
      <c r="PA52" s="7"/>
      <c r="PB52" s="7"/>
      <c r="PC52" s="7"/>
      <c r="PD52" s="7"/>
      <c r="PE52" s="7"/>
      <c r="PF52" s="7"/>
      <c r="PG52" s="7"/>
      <c r="PH52" s="7"/>
      <c r="PI52" s="7"/>
      <c r="PJ52" s="7"/>
      <c r="PK52" s="7"/>
      <c r="PL52" s="7"/>
      <c r="PM52" s="7"/>
      <c r="PN52" s="7"/>
      <c r="PO52" s="7"/>
      <c r="PP52" s="7"/>
      <c r="PQ52" s="7"/>
      <c r="PR52" s="7"/>
      <c r="PS52" s="7"/>
      <c r="PT52" s="7"/>
      <c r="PU52" s="7"/>
      <c r="PV52" s="7"/>
      <c r="PW52" s="7"/>
      <c r="PX52" s="7"/>
      <c r="PY52" s="7"/>
      <c r="PZ52" s="7"/>
      <c r="QA52" s="7"/>
      <c r="QB52" s="7"/>
      <c r="QC52" s="7"/>
      <c r="QD52" s="7"/>
      <c r="QE52" s="7"/>
      <c r="QF52" s="7"/>
      <c r="QG52" s="7"/>
      <c r="QH52" s="7"/>
      <c r="QI52" s="7"/>
      <c r="QJ52" s="7"/>
      <c r="QK52" s="7"/>
      <c r="QL52" s="7"/>
      <c r="QM52" s="7"/>
      <c r="QN52" s="7"/>
      <c r="QO52" s="7"/>
      <c r="QP52" s="7"/>
      <c r="QQ52" s="7"/>
      <c r="QR52" s="7"/>
      <c r="QS52" s="7"/>
      <c r="QT52" s="7"/>
      <c r="QU52" s="7"/>
      <c r="QV52" s="7"/>
      <c r="QW52" s="7"/>
      <c r="QX52" s="7"/>
      <c r="QY52" s="7"/>
      <c r="QZ52" s="7"/>
      <c r="RA52" s="7"/>
      <c r="RB52" s="7"/>
      <c r="RC52" s="7"/>
      <c r="RD52" s="7"/>
      <c r="RE52" s="7"/>
      <c r="RF52" s="7"/>
      <c r="RG52" s="7"/>
      <c r="RH52" s="7"/>
      <c r="RI52" s="7"/>
      <c r="RJ52" s="7"/>
      <c r="RK52" s="7"/>
      <c r="RL52" s="7"/>
      <c r="RM52" s="7"/>
      <c r="RN52" s="7"/>
      <c r="RO52" s="7"/>
      <c r="RP52" s="7"/>
      <c r="RQ52" s="7"/>
      <c r="RR52" s="7"/>
      <c r="RS52" s="7"/>
      <c r="RT52" s="7"/>
      <c r="RU52" s="7"/>
      <c r="RV52" s="7"/>
      <c r="RW52" s="7"/>
      <c r="RX52" s="7"/>
      <c r="RY52" s="7"/>
      <c r="RZ52" s="7"/>
      <c r="SA52" s="7"/>
      <c r="SB52" s="7"/>
      <c r="SC52" s="7"/>
      <c r="SD52" s="7"/>
      <c r="SE52" s="7"/>
      <c r="SF52" s="7"/>
      <c r="SG52" s="7"/>
      <c r="SH52" s="7"/>
      <c r="SI52" s="7"/>
      <c r="SJ52" s="7"/>
      <c r="SK52" s="7"/>
      <c r="SL52" s="7"/>
      <c r="SM52" s="7"/>
      <c r="SN52" s="7"/>
      <c r="SO52" s="7"/>
      <c r="SP52" s="7"/>
      <c r="SQ52" s="7"/>
      <c r="SR52" s="7"/>
      <c r="SS52" s="7"/>
      <c r="ST52" s="7"/>
      <c r="SU52" s="7"/>
      <c r="SV52" s="7"/>
      <c r="SW52" s="7"/>
      <c r="SX52" s="7"/>
      <c r="SY52" s="7"/>
      <c r="SZ52" s="7"/>
      <c r="TA52" s="7"/>
      <c r="TB52" s="7"/>
      <c r="TC52" s="7"/>
      <c r="TD52" s="7"/>
      <c r="TE52" s="7"/>
      <c r="TF52" s="7"/>
      <c r="TG52" s="7"/>
      <c r="TH52" s="7"/>
      <c r="TI52" s="7"/>
      <c r="TJ52" s="7"/>
      <c r="TK52" s="7"/>
      <c r="TL52" s="7"/>
      <c r="TM52" s="7"/>
      <c r="TN52" s="7"/>
      <c r="TO52" s="7"/>
      <c r="TP52" s="7"/>
      <c r="TQ52" s="7"/>
      <c r="TR52" s="7"/>
      <c r="TS52" s="7"/>
      <c r="TT52" s="7"/>
      <c r="TU52" s="7"/>
      <c r="TV52" s="7"/>
      <c r="TW52" s="7"/>
      <c r="TX52" s="7"/>
      <c r="TY52" s="7"/>
      <c r="TZ52" s="7"/>
      <c r="UA52" s="7"/>
      <c r="UB52" s="7"/>
      <c r="UC52" s="7"/>
      <c r="UD52" s="7"/>
      <c r="UE52" s="7"/>
      <c r="UF52" s="7"/>
      <c r="UG52" s="7"/>
      <c r="UH52" s="7"/>
      <c r="UI52" s="7"/>
      <c r="UJ52" s="7"/>
      <c r="UK52" s="7"/>
      <c r="UL52" s="7"/>
      <c r="UM52" s="7"/>
      <c r="UN52" s="7"/>
      <c r="UO52" s="7"/>
      <c r="UP52" s="7"/>
      <c r="UQ52" s="7"/>
      <c r="UR52" s="7"/>
      <c r="US52" s="7"/>
      <c r="UT52" s="7"/>
      <c r="UU52" s="7"/>
      <c r="UV52" s="7"/>
      <c r="UW52" s="7"/>
      <c r="UX52" s="7"/>
      <c r="UY52" s="7"/>
      <c r="UZ52" s="7"/>
      <c r="VA52" s="7"/>
      <c r="VB52" s="7"/>
      <c r="VC52" s="7"/>
      <c r="VD52" s="7"/>
      <c r="VE52" s="7"/>
      <c r="VF52" s="7"/>
      <c r="VG52" s="7"/>
      <c r="VH52" s="7"/>
      <c r="VI52" s="7"/>
      <c r="VJ52" s="7"/>
      <c r="VK52" s="7"/>
      <c r="VL52" s="7"/>
      <c r="VM52" s="7"/>
      <c r="VN52" s="7"/>
      <c r="VO52" s="7"/>
      <c r="VP52" s="7"/>
      <c r="VQ52" s="7"/>
      <c r="VR52" s="7"/>
      <c r="VS52" s="7"/>
      <c r="VT52" s="7"/>
      <c r="VU52" s="7"/>
      <c r="VV52" s="7"/>
      <c r="VW52" s="7"/>
      <c r="VX52" s="7"/>
      <c r="VY52" s="7"/>
      <c r="VZ52" s="7"/>
      <c r="WA52" s="7"/>
      <c r="WB52" s="7"/>
      <c r="WC52" s="7"/>
      <c r="WD52" s="7"/>
      <c r="WE52" s="7"/>
      <c r="WF52" s="7"/>
      <c r="WG52" s="7"/>
      <c r="WH52" s="7"/>
      <c r="WI52" s="7"/>
      <c r="WJ52" s="7"/>
      <c r="WK52" s="7"/>
      <c r="WL52" s="7"/>
      <c r="WM52" s="7"/>
      <c r="WN52" s="7"/>
      <c r="WO52" s="7"/>
      <c r="WP52" s="7"/>
      <c r="WQ52" s="7"/>
      <c r="WR52" s="7"/>
      <c r="WS52" s="7"/>
      <c r="WT52" s="7"/>
      <c r="WU52" s="7"/>
      <c r="WV52" s="7"/>
      <c r="WW52" s="7"/>
      <c r="WX52" s="7"/>
      <c r="WY52" s="7"/>
      <c r="WZ52" s="7"/>
      <c r="XA52" s="7"/>
      <c r="XB52" s="7"/>
      <c r="XC52" s="7"/>
      <c r="XD52" s="7"/>
      <c r="XE52" s="7"/>
      <c r="XF52" s="7"/>
      <c r="XG52" s="7"/>
      <c r="XH52" s="7"/>
      <c r="XI52" s="7"/>
      <c r="XJ52" s="7"/>
      <c r="XK52" s="7"/>
      <c r="XL52" s="7"/>
      <c r="XM52" s="7"/>
      <c r="XN52" s="7"/>
      <c r="XO52" s="7"/>
      <c r="XP52" s="7"/>
      <c r="XQ52" s="7"/>
      <c r="XR52" s="7"/>
      <c r="XS52" s="7"/>
      <c r="XT52" s="7"/>
      <c r="XU52" s="7"/>
      <c r="XV52" s="7"/>
      <c r="XW52" s="7"/>
      <c r="XX52" s="7"/>
      <c r="XY52" s="7"/>
      <c r="XZ52" s="7"/>
      <c r="YA52" s="7"/>
      <c r="YB52" s="7"/>
      <c r="YC52" s="7"/>
      <c r="YD52" s="7"/>
      <c r="YE52" s="7"/>
      <c r="YF52" s="7"/>
      <c r="YG52" s="7"/>
      <c r="YH52" s="7"/>
      <c r="YI52" s="7"/>
      <c r="YJ52" s="7"/>
      <c r="YK52" s="7"/>
      <c r="YL52" s="7"/>
      <c r="YM52" s="7"/>
      <c r="YN52" s="7"/>
      <c r="YO52" s="7"/>
      <c r="YP52" s="7"/>
      <c r="YQ52" s="7"/>
      <c r="YR52" s="7"/>
      <c r="YS52" s="7"/>
      <c r="YT52" s="7"/>
      <c r="YU52" s="7"/>
      <c r="YV52" s="7"/>
      <c r="YW52" s="7"/>
      <c r="YX52" s="7"/>
      <c r="YY52" s="7"/>
      <c r="YZ52" s="7"/>
      <c r="ZA52" s="7"/>
      <c r="ZB52" s="7"/>
      <c r="ZC52" s="7"/>
      <c r="ZD52" s="7"/>
      <c r="ZE52" s="7"/>
      <c r="ZF52" s="7"/>
      <c r="ZG52" s="7"/>
      <c r="ZH52" s="7"/>
      <c r="ZI52" s="7"/>
      <c r="ZJ52" s="7"/>
      <c r="ZK52" s="7"/>
      <c r="ZL52" s="7"/>
      <c r="ZM52" s="7"/>
      <c r="ZN52" s="7"/>
      <c r="ZO52" s="7"/>
      <c r="ZP52" s="7"/>
      <c r="ZQ52" s="7"/>
      <c r="ZR52" s="7"/>
      <c r="ZS52" s="7"/>
      <c r="ZT52" s="7"/>
      <c r="ZU52" s="7"/>
      <c r="ZV52" s="7"/>
      <c r="ZW52" s="7"/>
      <c r="ZX52" s="7"/>
      <c r="ZY52" s="7"/>
      <c r="ZZ52" s="7"/>
      <c r="AAA52" s="7"/>
      <c r="AAB52" s="7"/>
      <c r="AAC52" s="7"/>
      <c r="AAD52" s="7"/>
      <c r="AAE52" s="7"/>
      <c r="AAF52" s="7"/>
      <c r="AAG52" s="7"/>
      <c r="AAH52" s="7"/>
      <c r="AAI52" s="7"/>
      <c r="AAJ52" s="7"/>
      <c r="AAK52" s="7"/>
      <c r="AAL52" s="7"/>
      <c r="AAM52" s="7"/>
      <c r="AAN52" s="7"/>
      <c r="AAO52" s="7"/>
      <c r="AAP52" s="7"/>
      <c r="AAQ52" s="7"/>
      <c r="AAR52" s="7"/>
      <c r="AAS52" s="7"/>
      <c r="AAT52" s="7"/>
      <c r="AAU52" s="7"/>
      <c r="AAV52" s="7"/>
      <c r="AAW52" s="7"/>
      <c r="AAX52" s="7"/>
      <c r="AAY52" s="7"/>
      <c r="AAZ52" s="7"/>
      <c r="ABA52" s="7"/>
      <c r="ABB52" s="7"/>
      <c r="ABC52" s="7"/>
      <c r="ABD52" s="7"/>
      <c r="ABE52" s="7"/>
      <c r="ABF52" s="7"/>
      <c r="ABG52" s="7"/>
      <c r="ABH52" s="7"/>
      <c r="ABI52" s="7"/>
      <c r="ABJ52" s="7"/>
      <c r="ABK52" s="7"/>
      <c r="ABL52" s="7"/>
      <c r="ABM52" s="7"/>
      <c r="ABN52" s="7"/>
      <c r="ABO52" s="7"/>
      <c r="ABP52" s="7"/>
      <c r="ABQ52" s="7"/>
      <c r="ABR52" s="7"/>
      <c r="ABS52" s="7"/>
      <c r="ABT52" s="7"/>
      <c r="ABU52" s="7"/>
      <c r="ABV52" s="7"/>
      <c r="ABW52" s="7"/>
      <c r="ABX52" s="7"/>
      <c r="ABY52" s="7"/>
      <c r="ABZ52" s="7"/>
      <c r="ACA52" s="7"/>
      <c r="ACB52" s="7"/>
      <c r="ACC52" s="7"/>
      <c r="ACD52" s="7"/>
      <c r="ACE52" s="7"/>
      <c r="ACF52" s="7"/>
      <c r="ACG52" s="7"/>
      <c r="ACH52" s="7"/>
      <c r="ACI52" s="7"/>
      <c r="ACJ52" s="7"/>
      <c r="ACK52" s="7"/>
      <c r="ACL52" s="7"/>
      <c r="ACM52" s="7"/>
      <c r="ACN52" s="7"/>
      <c r="ACO52" s="7"/>
      <c r="ACP52" s="7"/>
      <c r="ACQ52" s="7"/>
      <c r="ACR52" s="7"/>
      <c r="ACS52" s="7"/>
      <c r="ACT52" s="7"/>
      <c r="ACU52" s="7"/>
      <c r="ACV52" s="7"/>
      <c r="ACW52" s="7"/>
      <c r="ACX52" s="7"/>
      <c r="ACY52" s="7"/>
      <c r="ACZ52" s="7"/>
      <c r="ADA52" s="7"/>
      <c r="ADB52" s="7"/>
      <c r="ADC52" s="7"/>
      <c r="ADD52" s="7"/>
      <c r="ADE52" s="7"/>
      <c r="ADF52" s="7"/>
      <c r="ADG52" s="7"/>
      <c r="ADH52" s="7"/>
      <c r="ADI52" s="7"/>
      <c r="ADJ52" s="7"/>
      <c r="ADK52" s="7"/>
      <c r="ADL52" s="7"/>
      <c r="ADM52" s="7"/>
      <c r="ADN52" s="7"/>
      <c r="ADO52" s="7"/>
      <c r="ADP52" s="7"/>
      <c r="ADQ52" s="7"/>
      <c r="ADR52" s="7"/>
      <c r="ADS52" s="7"/>
      <c r="ADT52" s="7"/>
      <c r="ADU52" s="7"/>
      <c r="ADV52" s="7"/>
      <c r="ADW52" s="7"/>
      <c r="ADX52" s="7"/>
      <c r="ADY52" s="7"/>
      <c r="ADZ52" s="7"/>
      <c r="AEA52" s="7"/>
      <c r="AEB52" s="7"/>
      <c r="AEC52" s="7"/>
      <c r="AED52" s="7"/>
      <c r="AEE52" s="7"/>
      <c r="AEF52" s="7"/>
      <c r="AEG52" s="7"/>
      <c r="AEH52" s="7"/>
      <c r="AEI52" s="7"/>
      <c r="AEJ52" s="7"/>
      <c r="AEK52" s="7"/>
      <c r="AEL52" s="7"/>
      <c r="AEM52" s="7"/>
      <c r="AEN52" s="7"/>
      <c r="AEO52" s="7"/>
      <c r="AEP52" s="7"/>
      <c r="AEQ52" s="7"/>
      <c r="AER52" s="7"/>
      <c r="AES52" s="7"/>
      <c r="AET52" s="7"/>
      <c r="AEU52" s="7"/>
      <c r="AEV52" s="7"/>
      <c r="AEW52" s="7"/>
      <c r="AEX52" s="7"/>
      <c r="AEY52" s="7"/>
      <c r="AEZ52" s="7"/>
      <c r="AFA52" s="7"/>
      <c r="AFB52" s="7"/>
      <c r="AFC52" s="7"/>
      <c r="AFD52" s="7"/>
      <c r="AFE52" s="7"/>
      <c r="AFF52" s="7"/>
      <c r="AFG52" s="7"/>
      <c r="AFH52" s="7"/>
      <c r="AFI52" s="7"/>
      <c r="AFJ52" s="7"/>
      <c r="AFK52" s="7"/>
      <c r="AFL52" s="7"/>
      <c r="AFM52" s="7"/>
      <c r="AFN52" s="7"/>
      <c r="AFO52" s="7"/>
      <c r="AFP52" s="7"/>
      <c r="AFQ52" s="7"/>
      <c r="AFR52" s="7"/>
      <c r="AFS52" s="7"/>
      <c r="AFT52" s="7"/>
      <c r="AFU52" s="7"/>
      <c r="AFV52" s="7"/>
      <c r="AFW52" s="7"/>
      <c r="AFX52" s="7"/>
      <c r="AFY52" s="7"/>
      <c r="AFZ52" s="7"/>
      <c r="AGA52" s="7"/>
      <c r="AGB52" s="7"/>
      <c r="AGC52" s="7"/>
      <c r="AGD52" s="7"/>
      <c r="AGE52" s="7"/>
      <c r="AGF52" s="7"/>
      <c r="AGG52" s="7"/>
      <c r="AGH52" s="7"/>
      <c r="AGI52" s="7"/>
      <c r="AGJ52" s="7"/>
      <c r="AGK52" s="7"/>
      <c r="AGL52" s="7"/>
      <c r="AGM52" s="7"/>
      <c r="AGN52" s="7"/>
      <c r="AGO52" s="7"/>
      <c r="AGP52" s="7"/>
      <c r="AGQ52" s="7"/>
      <c r="AGR52" s="7"/>
      <c r="AGS52" s="7"/>
      <c r="AGT52" s="7"/>
      <c r="AGU52" s="7"/>
      <c r="AGV52" s="7"/>
      <c r="AGW52" s="7"/>
      <c r="AGX52" s="7"/>
      <c r="AGY52" s="7"/>
      <c r="AGZ52" s="7"/>
      <c r="AHA52" s="7"/>
      <c r="AHB52" s="7"/>
      <c r="AHC52" s="7"/>
      <c r="AHD52" s="7"/>
      <c r="AHE52" s="7"/>
      <c r="AHF52" s="7"/>
      <c r="AHG52" s="7"/>
      <c r="AHH52" s="7"/>
      <c r="AHI52" s="7"/>
      <c r="AHJ52" s="7"/>
      <c r="AHK52" s="7"/>
      <c r="AHL52" s="7"/>
      <c r="AHM52" s="7"/>
      <c r="AHN52" s="7"/>
      <c r="AHO52" s="7"/>
      <c r="AHP52" s="7"/>
      <c r="AHQ52" s="7"/>
      <c r="AHR52" s="7"/>
      <c r="AHS52" s="7"/>
      <c r="AHT52" s="7"/>
      <c r="AHU52" s="7"/>
      <c r="AHV52" s="7"/>
      <c r="AHW52" s="7"/>
      <c r="AHX52" s="7"/>
      <c r="AHY52" s="7"/>
      <c r="AHZ52" s="7"/>
      <c r="AIA52" s="7"/>
      <c r="AIB52" s="7"/>
      <c r="AIC52" s="7"/>
      <c r="AID52" s="7"/>
      <c r="AIE52" s="7"/>
      <c r="AIF52" s="7"/>
      <c r="AIG52" s="7"/>
      <c r="AIH52" s="7"/>
      <c r="AII52" s="7"/>
      <c r="AIJ52" s="7"/>
      <c r="AIK52" s="7"/>
      <c r="AIL52" s="7"/>
      <c r="AIM52" s="7"/>
      <c r="AIN52" s="7"/>
      <c r="AIO52" s="7"/>
      <c r="AIP52" s="7"/>
      <c r="AIQ52" s="7"/>
      <c r="AIR52" s="7"/>
      <c r="AIS52" s="7"/>
      <c r="AIT52" s="7"/>
      <c r="AIU52" s="7"/>
      <c r="AIV52" s="7"/>
      <c r="AIW52" s="7"/>
      <c r="AIX52" s="7"/>
      <c r="AIY52" s="7"/>
      <c r="AIZ52" s="7"/>
      <c r="AJA52" s="7"/>
      <c r="AJB52" s="7"/>
      <c r="AJC52" s="7"/>
      <c r="AJD52" s="7"/>
      <c r="AJE52" s="7"/>
      <c r="AJF52" s="7"/>
      <c r="AJG52" s="7"/>
      <c r="AJH52" s="7"/>
      <c r="AJI52" s="7"/>
      <c r="AJJ52" s="7"/>
      <c r="AJK52" s="7"/>
      <c r="AJL52" s="7"/>
      <c r="AJM52" s="7"/>
      <c r="AJN52" s="7"/>
      <c r="AJO52" s="7"/>
      <c r="AJP52" s="7"/>
      <c r="AJQ52" s="7"/>
      <c r="AJR52" s="7"/>
      <c r="AJS52" s="7"/>
      <c r="AJT52" s="7"/>
      <c r="AJU52" s="7"/>
      <c r="AJV52" s="7"/>
      <c r="AJW52" s="7"/>
      <c r="AJX52" s="7"/>
      <c r="AJY52" s="7"/>
      <c r="AJZ52" s="7"/>
      <c r="AKA52" s="7"/>
      <c r="AKB52" s="7"/>
      <c r="AKC52" s="7"/>
      <c r="AKD52" s="7"/>
      <c r="AKE52" s="7"/>
      <c r="AKF52" s="7"/>
      <c r="AKG52" s="7"/>
      <c r="AKH52" s="7"/>
      <c r="AKI52" s="7"/>
      <c r="AKJ52" s="7"/>
      <c r="AKK52" s="7"/>
      <c r="AKL52" s="7"/>
      <c r="AKM52" s="7"/>
      <c r="AKN52" s="7"/>
      <c r="AKO52" s="7"/>
      <c r="AKP52" s="7"/>
      <c r="AKQ52" s="7"/>
      <c r="AKR52" s="7"/>
      <c r="AKS52" s="7"/>
      <c r="AKT52" s="7"/>
      <c r="AKU52" s="7"/>
      <c r="AKV52" s="7"/>
      <c r="AKW52" s="7"/>
      <c r="AKX52" s="7"/>
      <c r="AKY52" s="7"/>
      <c r="AKZ52" s="7"/>
      <c r="ALA52" s="7"/>
      <c r="ALB52" s="7"/>
      <c r="ALC52" s="7"/>
      <c r="ALD52" s="7"/>
      <c r="ALE52" s="7"/>
      <c r="ALF52" s="7"/>
      <c r="ALG52" s="7"/>
      <c r="ALH52" s="7"/>
      <c r="ALI52" s="7"/>
      <c r="ALJ52" s="7"/>
      <c r="ALK52" s="7"/>
      <c r="ALL52" s="7"/>
      <c r="ALM52" s="7"/>
      <c r="ALN52" s="7"/>
      <c r="ALO52" s="7"/>
      <c r="ALP52" s="7"/>
      <c r="ALQ52" s="7"/>
      <c r="ALR52" s="7"/>
      <c r="ALS52" s="7"/>
      <c r="ALT52" s="7"/>
      <c r="ALU52" s="7"/>
      <c r="ALV52" s="7"/>
      <c r="ALW52" s="7"/>
      <c r="ALX52" s="7"/>
      <c r="ALY52" s="7"/>
      <c r="ALZ52" s="7"/>
      <c r="AMA52" s="7"/>
      <c r="AMB52" s="7"/>
      <c r="AMC52" s="7"/>
      <c r="AMD52" s="7"/>
      <c r="AME52" s="7"/>
      <c r="AMF52" s="7"/>
      <c r="AMG52" s="7"/>
      <c r="AMH52" s="7"/>
      <c r="AMI52" s="7"/>
      <c r="AMJ52" s="7"/>
      <c r="AMK52" s="7"/>
      <c r="AML52" s="7"/>
      <c r="AMM52" s="7"/>
    </row>
    <row r="53" spans="1:1027" ht="20.100000000000001" customHeight="1" thickBot="1">
      <c r="A53" s="9"/>
      <c r="B53" s="582" t="s">
        <v>487</v>
      </c>
      <c r="C53" s="583"/>
      <c r="D53" s="583"/>
      <c r="E53" s="583"/>
      <c r="F53" s="584" t="s">
        <v>104</v>
      </c>
      <c r="G53" s="584"/>
      <c r="H53" s="15" t="s">
        <v>43</v>
      </c>
      <c r="I53" s="31"/>
      <c r="J53" s="31"/>
      <c r="K53" s="31"/>
      <c r="L53" s="31"/>
      <c r="M53" s="239"/>
      <c r="N53" s="237"/>
      <c r="O53" s="238"/>
      <c r="P53" s="42"/>
      <c r="Q53" s="42"/>
      <c r="S53" s="34"/>
      <c r="T53" s="34"/>
      <c r="W53" s="239"/>
      <c r="AB53" s="34"/>
      <c r="AC53" s="34"/>
      <c r="AD53" s="34"/>
      <c r="AE53" s="34"/>
      <c r="AF53" s="34"/>
      <c r="AG53" s="34"/>
      <c r="AH53" s="25"/>
      <c r="AI53" s="25"/>
      <c r="AJ53" s="490"/>
      <c r="AK53" s="500" t="s">
        <v>448</v>
      </c>
      <c r="AX53" s="277"/>
      <c r="AY53" s="277"/>
      <c r="AZ53" s="278"/>
    </row>
    <row r="54" spans="1:1027" ht="20.100000000000001" customHeight="1">
      <c r="A54" s="9"/>
      <c r="B54" s="16"/>
      <c r="C54" s="16"/>
      <c r="D54" s="16"/>
      <c r="E54" s="16"/>
      <c r="F54" s="56"/>
      <c r="G54" s="56"/>
      <c r="H54" s="17"/>
      <c r="I54" s="31"/>
      <c r="J54" s="31"/>
      <c r="K54" s="31"/>
      <c r="L54" s="31"/>
      <c r="M54" s="239"/>
      <c r="N54" s="237"/>
      <c r="O54" s="238"/>
      <c r="P54" s="42"/>
      <c r="Q54" s="42"/>
      <c r="S54" s="34"/>
      <c r="T54" s="34"/>
      <c r="AB54" s="34"/>
      <c r="AC54" s="34"/>
      <c r="AD54" s="34"/>
      <c r="AE54" s="34"/>
      <c r="AF54" s="34"/>
      <c r="AG54" s="34"/>
      <c r="AH54" s="25"/>
      <c r="AI54" s="25"/>
      <c r="AJ54" s="490"/>
      <c r="AK54" s="576" t="s">
        <v>476</v>
      </c>
      <c r="AL54" s="571"/>
      <c r="AM54" s="571"/>
      <c r="AN54" s="571"/>
      <c r="AO54" s="571"/>
      <c r="AP54" s="571"/>
      <c r="AQ54" s="571"/>
      <c r="AR54" s="571"/>
      <c r="AS54" s="571"/>
      <c r="AX54" s="267"/>
      <c r="AY54" s="267"/>
      <c r="AZ54" s="267"/>
    </row>
    <row r="55" spans="1:1027" ht="20.100000000000001" customHeight="1" thickBot="1">
      <c r="A55" s="9"/>
      <c r="B55" s="2" t="s">
        <v>96</v>
      </c>
      <c r="C55" s="4"/>
      <c r="D55" s="2"/>
      <c r="E55" s="4"/>
      <c r="F55" s="1"/>
      <c r="G55" s="9"/>
      <c r="H55" s="17"/>
      <c r="I55" s="9"/>
      <c r="J55" s="9"/>
      <c r="K55" s="9"/>
      <c r="L55" s="9"/>
      <c r="M55" s="288"/>
      <c r="N55" s="237"/>
      <c r="O55" s="238"/>
      <c r="P55" s="42"/>
      <c r="Q55" s="42"/>
      <c r="S55" s="34"/>
      <c r="T55" s="34"/>
      <c r="AB55" s="34"/>
      <c r="AC55" s="34"/>
      <c r="AD55" s="34"/>
      <c r="AE55" s="34"/>
      <c r="AF55" s="34"/>
      <c r="AG55" s="34"/>
      <c r="AH55" s="25"/>
      <c r="AI55" s="25"/>
      <c r="AJ55" s="490"/>
      <c r="AK55" s="572" t="s">
        <v>489</v>
      </c>
      <c r="AL55" s="573"/>
      <c r="AM55" s="574"/>
      <c r="AN55" s="574"/>
      <c r="AO55" s="574"/>
      <c r="AP55" s="574"/>
      <c r="AQ55" s="574"/>
      <c r="AR55" s="574"/>
      <c r="AS55" s="571"/>
      <c r="AT55" s="267"/>
      <c r="AU55" s="267"/>
      <c r="AV55" s="267"/>
      <c r="AW55" s="267"/>
      <c r="AX55" s="267"/>
      <c r="AY55" s="267"/>
      <c r="AZ55" s="267"/>
    </row>
    <row r="56" spans="1:1027" ht="20.100000000000001" customHeight="1">
      <c r="A56" s="9"/>
      <c r="B56" s="601" t="s">
        <v>97</v>
      </c>
      <c r="C56" s="602"/>
      <c r="D56" s="602"/>
      <c r="E56" s="602"/>
      <c r="F56" s="603" t="s">
        <v>104</v>
      </c>
      <c r="G56" s="603"/>
      <c r="H56" s="14" t="s">
        <v>43</v>
      </c>
      <c r="I56" s="1"/>
      <c r="J56" s="1"/>
      <c r="K56" s="1"/>
      <c r="L56" s="1"/>
      <c r="M56" s="267"/>
      <c r="N56" s="237"/>
      <c r="O56" s="238"/>
      <c r="P56" s="42"/>
      <c r="Q56" s="42"/>
      <c r="S56" s="34"/>
      <c r="T56" s="34"/>
      <c r="U56" s="34"/>
      <c r="V56" s="34"/>
      <c r="W56" s="34"/>
      <c r="X56" s="34"/>
      <c r="Y56" s="34"/>
      <c r="Z56" s="34"/>
      <c r="AA56" s="34"/>
      <c r="AB56" s="34"/>
      <c r="AC56" s="34"/>
      <c r="AD56" s="34"/>
      <c r="AE56" s="34"/>
      <c r="AF56" s="34"/>
      <c r="AG56" s="34"/>
      <c r="AH56" s="25"/>
      <c r="AI56" s="25"/>
      <c r="AJ56" s="490"/>
      <c r="AK56" s="500" t="s">
        <v>506</v>
      </c>
      <c r="AL56" s="573"/>
      <c r="AM56" s="574"/>
      <c r="AN56" s="574"/>
      <c r="AO56" s="574"/>
      <c r="AP56" s="574"/>
      <c r="AQ56" s="574"/>
      <c r="AR56" s="574"/>
      <c r="AS56" s="571"/>
      <c r="AT56" s="267"/>
      <c r="AU56" s="267"/>
      <c r="AV56" s="267"/>
      <c r="AW56" s="267"/>
      <c r="AX56" s="267"/>
      <c r="AY56" s="267"/>
      <c r="AZ56" s="267"/>
    </row>
    <row r="57" spans="1:1027" ht="20.100000000000001" customHeight="1">
      <c r="A57" s="9"/>
      <c r="B57" s="607" t="s">
        <v>98</v>
      </c>
      <c r="C57" s="608"/>
      <c r="D57" s="608"/>
      <c r="E57" s="608"/>
      <c r="F57" s="600" t="s">
        <v>104</v>
      </c>
      <c r="G57" s="600"/>
      <c r="H57" s="6" t="s">
        <v>43</v>
      </c>
      <c r="I57" s="1"/>
      <c r="J57" s="1"/>
      <c r="K57" s="1"/>
      <c r="L57" s="1"/>
      <c r="M57" s="267"/>
      <c r="N57" s="237"/>
      <c r="O57" s="238"/>
      <c r="P57" s="42"/>
      <c r="Q57" s="42"/>
      <c r="S57" s="34"/>
      <c r="T57" s="34"/>
      <c r="U57" s="34"/>
      <c r="V57" s="34"/>
      <c r="W57" s="34"/>
      <c r="X57" s="34"/>
      <c r="Y57" s="34"/>
      <c r="Z57" s="34"/>
      <c r="AA57" s="34"/>
      <c r="AB57" s="34"/>
      <c r="AC57" s="34"/>
      <c r="AD57" s="34"/>
      <c r="AE57" s="34"/>
      <c r="AF57" s="34"/>
      <c r="AG57" s="34"/>
      <c r="AH57" s="25"/>
      <c r="AI57" s="25"/>
      <c r="AJ57" s="490"/>
      <c r="AK57" s="575" t="s">
        <v>498</v>
      </c>
      <c r="AL57" s="573"/>
      <c r="AM57" s="574"/>
      <c r="AN57" s="574"/>
      <c r="AO57" s="574"/>
      <c r="AP57" s="574"/>
      <c r="AQ57" s="574"/>
      <c r="AR57" s="574"/>
      <c r="AS57" s="571"/>
      <c r="AT57" s="267"/>
      <c r="AU57" s="267"/>
      <c r="AV57" s="267"/>
      <c r="AW57" s="267"/>
      <c r="AX57" s="267"/>
      <c r="AY57" s="267"/>
      <c r="AZ57" s="267"/>
    </row>
    <row r="58" spans="1:1027" ht="20.100000000000001" customHeight="1">
      <c r="A58" s="9"/>
      <c r="B58" s="607" t="s">
        <v>99</v>
      </c>
      <c r="C58" s="608"/>
      <c r="D58" s="608"/>
      <c r="E58" s="608"/>
      <c r="F58" s="600" t="s">
        <v>104</v>
      </c>
      <c r="G58" s="600"/>
      <c r="H58" s="6" t="s">
        <v>43</v>
      </c>
      <c r="I58" s="1"/>
      <c r="J58" s="1"/>
      <c r="K58" s="1"/>
      <c r="L58" s="1"/>
      <c r="M58" s="267"/>
      <c r="N58" s="237"/>
      <c r="O58" s="238"/>
      <c r="P58" s="42"/>
      <c r="Q58" s="42"/>
      <c r="S58" s="34"/>
      <c r="T58" s="34"/>
      <c r="U58" s="34"/>
      <c r="V58" s="34"/>
      <c r="W58" s="34"/>
      <c r="X58" s="34"/>
      <c r="Y58" s="34"/>
      <c r="Z58" s="34"/>
      <c r="AA58" s="34"/>
      <c r="AB58" s="34"/>
      <c r="AC58" s="34"/>
      <c r="AD58" s="34"/>
      <c r="AE58" s="34"/>
      <c r="AF58" s="34"/>
      <c r="AG58" s="34"/>
      <c r="AH58" s="25"/>
      <c r="AI58" s="25"/>
      <c r="AJ58" s="490"/>
      <c r="AK58" s="575" t="s">
        <v>507</v>
      </c>
      <c r="AL58" s="573"/>
      <c r="AM58" s="574"/>
      <c r="AN58" s="574"/>
      <c r="AO58" s="574"/>
      <c r="AP58" s="574"/>
      <c r="AQ58" s="574"/>
      <c r="AR58" s="574"/>
      <c r="AS58" s="571"/>
    </row>
    <row r="59" spans="1:1027" ht="20.100000000000001" customHeight="1">
      <c r="A59" s="9"/>
      <c r="B59" s="607" t="s">
        <v>100</v>
      </c>
      <c r="C59" s="608"/>
      <c r="D59" s="608"/>
      <c r="E59" s="608"/>
      <c r="F59" s="600" t="s">
        <v>104</v>
      </c>
      <c r="G59" s="600"/>
      <c r="H59" s="6" t="s">
        <v>38</v>
      </c>
      <c r="I59" s="1"/>
      <c r="J59" s="1"/>
      <c r="K59" s="1"/>
      <c r="L59" s="1"/>
      <c r="M59" s="267"/>
      <c r="N59" s="237"/>
      <c r="O59" s="238"/>
      <c r="P59" s="42"/>
      <c r="Q59" s="42"/>
      <c r="S59" s="34"/>
      <c r="T59" s="34"/>
      <c r="U59" s="34"/>
      <c r="V59" s="34"/>
      <c r="W59" s="34"/>
      <c r="X59" s="34"/>
      <c r="Y59" s="34"/>
      <c r="Z59" s="34"/>
      <c r="AA59" s="34"/>
      <c r="AB59" s="34"/>
      <c r="AC59" s="34"/>
      <c r="AD59" s="34"/>
      <c r="AE59" s="34"/>
      <c r="AF59" s="34"/>
      <c r="AG59" s="34"/>
      <c r="AH59" s="25"/>
      <c r="AI59" s="25"/>
      <c r="AJ59" s="490"/>
      <c r="AK59" s="575" t="s">
        <v>480</v>
      </c>
      <c r="AL59" s="573"/>
      <c r="AM59" s="574"/>
      <c r="AN59" s="574"/>
      <c r="AO59" s="574"/>
      <c r="AP59" s="574"/>
      <c r="AQ59" s="574"/>
      <c r="AR59" s="574"/>
      <c r="AS59" s="571"/>
    </row>
    <row r="60" spans="1:1027" ht="20.100000000000001" customHeight="1" thickBot="1">
      <c r="A60" s="9"/>
      <c r="B60" s="582" t="s">
        <v>101</v>
      </c>
      <c r="C60" s="583"/>
      <c r="D60" s="583"/>
      <c r="E60" s="583"/>
      <c r="F60" s="584" t="s">
        <v>104</v>
      </c>
      <c r="G60" s="584"/>
      <c r="H60" s="15" t="s">
        <v>38</v>
      </c>
      <c r="I60" s="1"/>
      <c r="J60" s="1"/>
      <c r="K60" s="1"/>
      <c r="L60" s="1"/>
      <c r="M60" s="267"/>
      <c r="N60" s="237"/>
      <c r="O60" s="238"/>
      <c r="P60" s="42"/>
      <c r="Q60" s="42"/>
      <c r="S60" s="34"/>
      <c r="T60" s="34"/>
      <c r="U60" s="34"/>
      <c r="V60" s="34"/>
      <c r="W60" s="34"/>
      <c r="X60" s="34"/>
      <c r="Y60" s="34"/>
      <c r="Z60" s="34"/>
      <c r="AA60" s="34"/>
      <c r="AB60" s="34"/>
      <c r="AC60" s="34"/>
      <c r="AD60" s="34"/>
      <c r="AE60" s="34"/>
      <c r="AF60" s="34"/>
      <c r="AG60" s="34"/>
      <c r="AH60" s="25"/>
      <c r="AI60" s="25"/>
      <c r="AJ60" s="490"/>
      <c r="AK60" s="575" t="s">
        <v>499</v>
      </c>
      <c r="AL60" s="573"/>
      <c r="AM60" s="574"/>
      <c r="AN60" s="574"/>
      <c r="AO60" s="574"/>
      <c r="AP60" s="574"/>
      <c r="AQ60" s="574"/>
      <c r="AR60" s="574"/>
      <c r="AS60" s="571"/>
    </row>
    <row r="61" spans="1:1027" ht="20.100000000000001" customHeight="1">
      <c r="A61" s="31"/>
      <c r="B61" s="31"/>
      <c r="C61" s="31"/>
      <c r="D61" s="31"/>
      <c r="E61" s="31"/>
      <c r="F61" s="31"/>
      <c r="G61" s="31"/>
      <c r="H61" s="31"/>
      <c r="I61" s="31"/>
      <c r="J61" s="31"/>
      <c r="K61" s="31"/>
      <c r="L61" s="31"/>
      <c r="M61" s="239"/>
      <c r="N61" s="237"/>
      <c r="O61" s="238"/>
      <c r="P61" s="42"/>
      <c r="Q61" s="42"/>
      <c r="S61" s="34"/>
      <c r="T61" s="34"/>
      <c r="U61" s="34"/>
      <c r="V61" s="34"/>
      <c r="W61" s="34"/>
      <c r="X61" s="34"/>
      <c r="Y61" s="34"/>
      <c r="Z61" s="34"/>
      <c r="AA61" s="34"/>
      <c r="AB61" s="34"/>
      <c r="AC61" s="34"/>
      <c r="AD61" s="34"/>
      <c r="AE61" s="34"/>
      <c r="AF61" s="34"/>
      <c r="AG61" s="34"/>
      <c r="AH61" s="25"/>
      <c r="AI61" s="25"/>
      <c r="AJ61" s="490"/>
      <c r="AK61" s="575" t="s">
        <v>500</v>
      </c>
      <c r="AL61" s="573"/>
      <c r="AM61" s="574"/>
      <c r="AN61" s="574"/>
      <c r="AO61" s="574"/>
      <c r="AP61" s="574"/>
      <c r="AQ61" s="574"/>
      <c r="AR61" s="574"/>
      <c r="AS61" s="571"/>
    </row>
    <row r="62" spans="1:1027" ht="20.100000000000001" customHeight="1">
      <c r="A62" s="31"/>
      <c r="B62" s="675" t="str">
        <f>IF(AND(E30="No",E31="No"),"NO FLOORBEAM OR SEGMENTAL PRESENT","")</f>
        <v/>
      </c>
      <c r="C62" s="675"/>
      <c r="D62" s="675"/>
      <c r="E62" s="675"/>
      <c r="F62" s="675"/>
      <c r="G62" s="675"/>
      <c r="H62" s="675"/>
      <c r="I62" s="675"/>
      <c r="J62" s="675"/>
      <c r="K62" s="675"/>
      <c r="L62" s="675"/>
      <c r="M62" s="675"/>
      <c r="N62" s="675"/>
      <c r="O62" s="675"/>
      <c r="P62" s="239"/>
      <c r="Q62" s="37"/>
      <c r="S62" s="34"/>
      <c r="T62" s="34"/>
      <c r="U62" s="34"/>
      <c r="V62" s="34"/>
      <c r="W62" s="34"/>
      <c r="X62" s="34"/>
      <c r="Y62" s="34"/>
      <c r="Z62" s="34"/>
      <c r="AA62" s="34"/>
      <c r="AB62" s="34"/>
      <c r="AC62" s="34"/>
      <c r="AD62" s="34"/>
      <c r="AE62" s="34"/>
      <c r="AF62" s="34"/>
      <c r="AG62" s="34"/>
      <c r="AH62" s="25"/>
      <c r="AI62" s="25"/>
      <c r="AJ62" s="490"/>
      <c r="AK62" s="575" t="s">
        <v>501</v>
      </c>
      <c r="AL62" s="573"/>
      <c r="AM62" s="574"/>
      <c r="AN62" s="574"/>
      <c r="AO62" s="574"/>
      <c r="AP62" s="574"/>
      <c r="AQ62" s="574"/>
      <c r="AR62" s="574"/>
      <c r="AS62" s="571"/>
    </row>
    <row r="63" spans="1:1027" ht="20.100000000000001" customHeight="1">
      <c r="A63" s="31"/>
      <c r="B63" s="675"/>
      <c r="C63" s="675"/>
      <c r="D63" s="675"/>
      <c r="E63" s="675"/>
      <c r="F63" s="675"/>
      <c r="G63" s="675"/>
      <c r="H63" s="675"/>
      <c r="I63" s="675"/>
      <c r="J63" s="675"/>
      <c r="K63" s="675"/>
      <c r="L63" s="675"/>
      <c r="M63" s="675"/>
      <c r="N63" s="675"/>
      <c r="O63" s="675"/>
      <c r="P63" s="31"/>
      <c r="Q63" s="7"/>
      <c r="S63" s="34"/>
      <c r="T63" s="34"/>
      <c r="U63" s="34"/>
      <c r="V63" s="34"/>
      <c r="W63" s="34"/>
      <c r="X63" s="34"/>
      <c r="Y63" s="34"/>
      <c r="Z63" s="34"/>
      <c r="AA63" s="34"/>
      <c r="AB63" s="34"/>
      <c r="AC63" s="34"/>
      <c r="AD63" s="34"/>
      <c r="AE63" s="34"/>
      <c r="AF63" s="34"/>
      <c r="AG63" s="34"/>
      <c r="AH63" s="25"/>
      <c r="AI63" s="25"/>
      <c r="AJ63" s="490"/>
      <c r="AK63" s="575" t="s">
        <v>502</v>
      </c>
      <c r="AL63" s="573"/>
      <c r="AM63" s="574"/>
      <c r="AN63" s="574"/>
      <c r="AO63" s="574"/>
      <c r="AP63" s="574"/>
      <c r="AQ63" s="574"/>
      <c r="AR63" s="574"/>
      <c r="AS63" s="571"/>
    </row>
    <row r="64" spans="1:1027" ht="20.100000000000001" customHeight="1">
      <c r="A64" s="31"/>
      <c r="B64" s="675"/>
      <c r="C64" s="675"/>
      <c r="D64" s="675"/>
      <c r="E64" s="675"/>
      <c r="F64" s="675"/>
      <c r="G64" s="675"/>
      <c r="H64" s="675"/>
      <c r="I64" s="675"/>
      <c r="J64" s="675"/>
      <c r="K64" s="675"/>
      <c r="L64" s="675"/>
      <c r="M64" s="675"/>
      <c r="N64" s="675"/>
      <c r="O64" s="675"/>
      <c r="P64" s="31"/>
      <c r="Q64" s="7"/>
      <c r="S64" s="34"/>
      <c r="T64" s="34"/>
      <c r="U64" s="34"/>
      <c r="V64" s="34"/>
      <c r="W64" s="34"/>
      <c r="X64" s="34"/>
      <c r="Y64" s="34"/>
      <c r="Z64" s="34"/>
      <c r="AA64" s="34"/>
      <c r="AB64" s="34"/>
      <c r="AC64" s="34"/>
      <c r="AD64" s="34"/>
      <c r="AE64" s="34"/>
      <c r="AF64" s="34"/>
      <c r="AG64" s="34"/>
      <c r="AH64" s="25"/>
      <c r="AI64" s="25"/>
      <c r="AJ64" s="490"/>
      <c r="AK64" s="575" t="s">
        <v>503</v>
      </c>
      <c r="AL64" s="573"/>
      <c r="AM64" s="574"/>
      <c r="AN64" s="574"/>
      <c r="AO64" s="574"/>
      <c r="AP64" s="574"/>
      <c r="AQ64" s="574"/>
      <c r="AR64" s="574"/>
      <c r="AS64" s="571"/>
    </row>
    <row r="65" spans="1:39" ht="20.100000000000001" customHeight="1">
      <c r="A65" s="31"/>
      <c r="B65" s="675"/>
      <c r="C65" s="675"/>
      <c r="D65" s="675"/>
      <c r="E65" s="675"/>
      <c r="F65" s="675"/>
      <c r="G65" s="675"/>
      <c r="H65" s="675"/>
      <c r="I65" s="675"/>
      <c r="J65" s="675"/>
      <c r="K65" s="675"/>
      <c r="L65" s="675"/>
      <c r="M65" s="675"/>
      <c r="N65" s="675"/>
      <c r="O65" s="675"/>
      <c r="P65" s="31"/>
      <c r="Q65" s="7"/>
      <c r="S65" s="34"/>
      <c r="T65" s="34"/>
      <c r="U65" s="34"/>
      <c r="V65" s="34"/>
      <c r="W65" s="34"/>
      <c r="X65" s="34"/>
      <c r="Y65" s="34"/>
      <c r="Z65" s="34"/>
      <c r="AA65" s="34"/>
      <c r="AB65" s="34"/>
      <c r="AC65" s="34"/>
      <c r="AD65" s="34"/>
      <c r="AE65" s="34"/>
      <c r="AF65" s="34"/>
      <c r="AG65" s="34"/>
      <c r="AH65" s="25"/>
      <c r="AI65" s="25"/>
      <c r="AJ65" s="490"/>
      <c r="AK65" s="570" t="s">
        <v>491</v>
      </c>
      <c r="AL65" s="31"/>
      <c r="AM65" s="7"/>
    </row>
    <row r="66" spans="1:39" ht="20.100000000000001" customHeight="1">
      <c r="A66" s="31"/>
      <c r="B66" s="675"/>
      <c r="C66" s="675"/>
      <c r="D66" s="675"/>
      <c r="E66" s="675"/>
      <c r="F66" s="675"/>
      <c r="G66" s="675"/>
      <c r="H66" s="675"/>
      <c r="I66" s="675"/>
      <c r="J66" s="675"/>
      <c r="K66" s="675"/>
      <c r="L66" s="675"/>
      <c r="M66" s="675"/>
      <c r="N66" s="675"/>
      <c r="O66" s="675"/>
      <c r="P66" s="31"/>
      <c r="Q66" s="7"/>
      <c r="S66" s="34"/>
      <c r="T66" s="34"/>
      <c r="U66" s="34"/>
      <c r="V66" s="34"/>
      <c r="W66" s="34"/>
      <c r="X66" s="34"/>
      <c r="Y66" s="34"/>
      <c r="Z66" s="34"/>
      <c r="AA66" s="34"/>
      <c r="AB66" s="34"/>
      <c r="AC66" s="34"/>
      <c r="AD66" s="34"/>
      <c r="AE66" s="34"/>
      <c r="AF66" s="34"/>
      <c r="AG66" s="34"/>
      <c r="AH66" s="25"/>
      <c r="AI66" s="25"/>
      <c r="AJ66" s="490"/>
      <c r="AK66" s="570" t="s">
        <v>492</v>
      </c>
      <c r="AM66" s="7"/>
    </row>
    <row r="67" spans="1:39" ht="20.100000000000001" customHeight="1">
      <c r="A67" s="31"/>
      <c r="B67" s="675"/>
      <c r="C67" s="675"/>
      <c r="D67" s="675"/>
      <c r="E67" s="675"/>
      <c r="F67" s="675"/>
      <c r="G67" s="675"/>
      <c r="H67" s="675"/>
      <c r="I67" s="675"/>
      <c r="J67" s="675"/>
      <c r="K67" s="675"/>
      <c r="L67" s="675"/>
      <c r="M67" s="675"/>
      <c r="N67" s="675"/>
      <c r="O67" s="675"/>
      <c r="P67" s="31"/>
      <c r="Q67" s="7"/>
      <c r="S67" s="34"/>
      <c r="T67" s="34"/>
      <c r="U67" s="34"/>
      <c r="V67" s="34"/>
      <c r="W67" s="34"/>
      <c r="X67" s="34"/>
      <c r="Y67" s="34"/>
      <c r="Z67" s="34"/>
      <c r="AA67" s="34"/>
      <c r="AB67" s="34"/>
      <c r="AC67" s="34"/>
      <c r="AD67" s="34"/>
      <c r="AE67" s="34"/>
      <c r="AF67" s="34"/>
      <c r="AG67" s="34"/>
      <c r="AH67" s="57"/>
      <c r="AI67" s="57"/>
      <c r="AJ67" s="494"/>
      <c r="AK67" s="577" t="s">
        <v>508</v>
      </c>
      <c r="AM67" s="7"/>
    </row>
    <row r="68" spans="1:39" ht="20.100000000000001" customHeight="1">
      <c r="A68" s="31"/>
      <c r="B68" s="676" t="str">
        <f>IF(AND(E30="No",E31="No"),"DO NOT INCLUDE THIS PAGE","")</f>
        <v/>
      </c>
      <c r="C68" s="676"/>
      <c r="D68" s="676"/>
      <c r="E68" s="676"/>
      <c r="F68" s="676"/>
      <c r="G68" s="676"/>
      <c r="H68" s="676"/>
      <c r="I68" s="676"/>
      <c r="J68" s="676"/>
      <c r="K68" s="676"/>
      <c r="L68" s="676"/>
      <c r="M68" s="676"/>
      <c r="N68" s="676"/>
      <c r="O68" s="676"/>
      <c r="P68" s="31"/>
      <c r="Q68" s="7"/>
      <c r="S68" s="34"/>
      <c r="T68" s="34"/>
      <c r="U68" s="34"/>
      <c r="V68" s="34"/>
      <c r="W68" s="34"/>
      <c r="X68" s="34"/>
      <c r="Y68" s="34"/>
      <c r="Z68" s="34"/>
      <c r="AA68" s="34"/>
      <c r="AB68" s="34"/>
      <c r="AC68" s="34"/>
      <c r="AD68" s="34"/>
      <c r="AE68" s="34"/>
      <c r="AF68" s="34"/>
      <c r="AG68" s="34"/>
      <c r="AH68" s="57"/>
      <c r="AI68" s="57"/>
      <c r="AJ68" s="494"/>
      <c r="AK68" s="577" t="s">
        <v>504</v>
      </c>
      <c r="AM68" s="7"/>
    </row>
    <row r="69" spans="1:39" ht="20.100000000000001" customHeight="1">
      <c r="A69" s="31"/>
      <c r="B69" s="676"/>
      <c r="C69" s="676"/>
      <c r="D69" s="676"/>
      <c r="E69" s="676"/>
      <c r="F69" s="676"/>
      <c r="G69" s="676"/>
      <c r="H69" s="676"/>
      <c r="I69" s="676"/>
      <c r="J69" s="676"/>
      <c r="K69" s="676"/>
      <c r="L69" s="676"/>
      <c r="M69" s="676"/>
      <c r="N69" s="676"/>
      <c r="O69" s="676"/>
      <c r="P69" s="31"/>
      <c r="Q69" s="7"/>
      <c r="S69" s="34"/>
      <c r="T69" s="34"/>
      <c r="U69" s="34"/>
      <c r="V69" s="34"/>
      <c r="W69" s="34"/>
      <c r="X69" s="34"/>
      <c r="Y69" s="34"/>
      <c r="Z69" s="34"/>
      <c r="AA69" s="34"/>
      <c r="AB69" s="34"/>
      <c r="AC69" s="34"/>
      <c r="AD69" s="34"/>
      <c r="AE69" s="34"/>
      <c r="AF69" s="34"/>
      <c r="AG69" s="34"/>
      <c r="AH69" s="57"/>
      <c r="AI69" s="57"/>
      <c r="AJ69" s="494"/>
      <c r="AK69" s="577" t="s">
        <v>505</v>
      </c>
      <c r="AM69" s="7"/>
    </row>
    <row r="70" spans="1:39" ht="20.100000000000001" customHeight="1">
      <c r="A70" s="31"/>
      <c r="B70" s="676"/>
      <c r="C70" s="676"/>
      <c r="D70" s="676"/>
      <c r="E70" s="676"/>
      <c r="F70" s="676"/>
      <c r="G70" s="676"/>
      <c r="H70" s="676"/>
      <c r="I70" s="676"/>
      <c r="J70" s="676"/>
      <c r="K70" s="676"/>
      <c r="L70" s="676"/>
      <c r="M70" s="676"/>
      <c r="N70" s="676"/>
      <c r="O70" s="676"/>
      <c r="P70" s="31"/>
      <c r="Q70" s="7"/>
      <c r="S70" s="34"/>
      <c r="T70" s="34"/>
      <c r="U70" s="34"/>
      <c r="V70" s="34"/>
      <c r="W70" s="34"/>
      <c r="X70" s="34"/>
      <c r="Y70" s="34"/>
      <c r="Z70" s="34"/>
      <c r="AA70" s="34"/>
      <c r="AB70" s="34"/>
      <c r="AC70" s="34"/>
      <c r="AD70" s="34"/>
      <c r="AE70" s="34"/>
      <c r="AF70" s="34"/>
      <c r="AG70" s="34"/>
      <c r="AH70" s="57"/>
      <c r="AI70" s="57"/>
      <c r="AJ70" s="494"/>
      <c r="AK70" s="577" t="s">
        <v>497</v>
      </c>
      <c r="AM70" s="7"/>
    </row>
    <row r="71" spans="1:39" ht="20.100000000000001" customHeight="1">
      <c r="A71" s="31"/>
      <c r="B71" s="676"/>
      <c r="C71" s="676"/>
      <c r="D71" s="676"/>
      <c r="E71" s="676"/>
      <c r="F71" s="676"/>
      <c r="G71" s="676"/>
      <c r="H71" s="676"/>
      <c r="I71" s="676"/>
      <c r="J71" s="676"/>
      <c r="K71" s="676"/>
      <c r="L71" s="676"/>
      <c r="M71" s="676"/>
      <c r="N71" s="676"/>
      <c r="O71" s="676"/>
      <c r="P71" s="31"/>
      <c r="Q71" s="7"/>
      <c r="S71" s="34"/>
      <c r="T71" s="34"/>
      <c r="U71" s="34"/>
      <c r="V71" s="34"/>
      <c r="W71" s="34"/>
      <c r="X71" s="34"/>
      <c r="Y71" s="34"/>
      <c r="Z71" s="34"/>
      <c r="AA71" s="34"/>
      <c r="AB71" s="34"/>
      <c r="AC71" s="34"/>
      <c r="AD71" s="34"/>
      <c r="AE71" s="34"/>
      <c r="AF71" s="34"/>
      <c r="AG71" s="34"/>
      <c r="AH71" s="57"/>
      <c r="AI71" s="57"/>
      <c r="AJ71" s="494"/>
      <c r="AK71" s="577" t="s">
        <v>509</v>
      </c>
      <c r="AM71" s="7"/>
    </row>
    <row r="72" spans="1:39" ht="20.100000000000001" customHeight="1">
      <c r="A72" s="31"/>
      <c r="B72" s="676"/>
      <c r="C72" s="676"/>
      <c r="D72" s="676"/>
      <c r="E72" s="676"/>
      <c r="F72" s="676"/>
      <c r="G72" s="676"/>
      <c r="H72" s="676"/>
      <c r="I72" s="676"/>
      <c r="J72" s="676"/>
      <c r="K72" s="676"/>
      <c r="L72" s="676"/>
      <c r="M72" s="676"/>
      <c r="N72" s="676"/>
      <c r="O72" s="676"/>
      <c r="P72" s="31"/>
      <c r="Q72" s="7"/>
      <c r="S72" s="34"/>
      <c r="T72" s="34"/>
      <c r="U72" s="34"/>
      <c r="V72" s="34"/>
      <c r="W72" s="34"/>
      <c r="X72" s="34"/>
      <c r="Y72" s="34"/>
      <c r="Z72" s="34"/>
      <c r="AA72" s="34"/>
      <c r="AB72" s="34"/>
      <c r="AC72" s="34"/>
      <c r="AD72" s="34"/>
      <c r="AE72" s="34"/>
      <c r="AF72" s="34"/>
      <c r="AG72" s="34"/>
      <c r="AH72" s="57"/>
      <c r="AI72" s="57"/>
      <c r="AJ72" s="494"/>
      <c r="AK72" s="577" t="s">
        <v>510</v>
      </c>
      <c r="AM72" s="7"/>
    </row>
    <row r="73" spans="1:39" ht="20.100000000000001" customHeight="1">
      <c r="A73" s="31"/>
      <c r="B73" s="676"/>
      <c r="C73" s="676"/>
      <c r="D73" s="676"/>
      <c r="E73" s="676"/>
      <c r="F73" s="676"/>
      <c r="G73" s="676"/>
      <c r="H73" s="676"/>
      <c r="I73" s="676"/>
      <c r="J73" s="676"/>
      <c r="K73" s="676"/>
      <c r="L73" s="676"/>
      <c r="M73" s="676"/>
      <c r="N73" s="676"/>
      <c r="O73" s="676"/>
      <c r="P73" s="31"/>
      <c r="Q73" s="7"/>
      <c r="S73" s="34"/>
      <c r="T73" s="34"/>
      <c r="U73" s="34"/>
      <c r="V73" s="34"/>
      <c r="W73" s="34"/>
      <c r="X73" s="34"/>
      <c r="Y73" s="34"/>
      <c r="Z73" s="34"/>
      <c r="AA73" s="34"/>
      <c r="AB73" s="34"/>
      <c r="AC73" s="34"/>
      <c r="AD73" s="34"/>
      <c r="AE73" s="34"/>
      <c r="AF73" s="34"/>
      <c r="AG73" s="34"/>
      <c r="AH73" s="57"/>
      <c r="AI73" s="57"/>
      <c r="AJ73" s="494"/>
      <c r="AK73" s="576" t="s">
        <v>517</v>
      </c>
      <c r="AM73" s="7"/>
    </row>
    <row r="74" spans="1:39" ht="20.100000000000001" customHeight="1">
      <c r="A74" s="31"/>
      <c r="B74" s="31"/>
      <c r="C74" s="31"/>
      <c r="D74" s="31"/>
      <c r="E74" s="31"/>
      <c r="F74" s="31"/>
      <c r="G74" s="31"/>
      <c r="H74" s="31"/>
      <c r="I74" s="31"/>
      <c r="J74" s="31"/>
      <c r="K74" s="31"/>
      <c r="L74" s="31"/>
      <c r="M74" s="31"/>
      <c r="N74" s="31"/>
      <c r="O74" s="31"/>
      <c r="P74" s="31"/>
      <c r="Q74" s="7"/>
      <c r="S74" s="34"/>
      <c r="T74" s="34"/>
      <c r="U74" s="34"/>
      <c r="V74" s="34"/>
      <c r="W74" s="34"/>
      <c r="X74" s="34"/>
      <c r="Y74" s="34"/>
      <c r="Z74" s="34"/>
      <c r="AA74" s="34"/>
      <c r="AB74" s="34"/>
      <c r="AC74" s="34"/>
      <c r="AD74" s="34"/>
      <c r="AE74" s="34"/>
      <c r="AF74" s="34"/>
      <c r="AG74" s="34"/>
      <c r="AH74" s="57"/>
      <c r="AI74" s="57"/>
      <c r="AJ74" s="494"/>
      <c r="AK74" s="577" t="s">
        <v>511</v>
      </c>
    </row>
    <row r="75" spans="1:39" ht="20.100000000000001" customHeight="1">
      <c r="A75" s="31"/>
      <c r="B75" s="31"/>
      <c r="C75" s="31"/>
      <c r="D75" s="31"/>
      <c r="E75" s="31"/>
      <c r="F75" s="31"/>
      <c r="G75" s="31"/>
      <c r="H75" s="31"/>
      <c r="I75" s="31"/>
      <c r="J75" s="31"/>
      <c r="K75" s="31"/>
      <c r="L75" s="31"/>
      <c r="M75" s="31"/>
      <c r="N75" s="31"/>
      <c r="O75" s="31"/>
      <c r="P75" s="31"/>
      <c r="Q75" s="7"/>
      <c r="S75" s="34"/>
      <c r="T75" s="34"/>
      <c r="U75" s="34"/>
      <c r="V75" s="34"/>
      <c r="W75" s="34"/>
      <c r="X75" s="34"/>
      <c r="Y75" s="34"/>
      <c r="Z75" s="34"/>
      <c r="AA75" s="34"/>
      <c r="AB75" s="34"/>
      <c r="AC75" s="34"/>
      <c r="AD75" s="34"/>
      <c r="AE75" s="34"/>
      <c r="AF75" s="34"/>
      <c r="AG75" s="34"/>
      <c r="AH75" s="57"/>
      <c r="AI75" s="57"/>
      <c r="AJ75" s="494"/>
      <c r="AK75" s="500" t="s">
        <v>513</v>
      </c>
    </row>
    <row r="76" spans="1:39" ht="20.100000000000001" customHeight="1">
      <c r="A76" s="31"/>
      <c r="B76" s="31"/>
      <c r="C76" s="31"/>
      <c r="D76" s="31"/>
      <c r="E76" s="31"/>
      <c r="F76" s="31"/>
      <c r="G76" s="31"/>
      <c r="H76" s="31"/>
      <c r="I76" s="31"/>
      <c r="J76" s="31"/>
      <c r="K76" s="31"/>
      <c r="L76" s="31"/>
      <c r="M76" s="31"/>
      <c r="N76" s="31"/>
      <c r="O76" s="31"/>
      <c r="P76" s="31"/>
      <c r="Q76" s="7"/>
      <c r="S76" s="34"/>
      <c r="T76" s="34"/>
      <c r="U76" s="34"/>
      <c r="V76" s="34"/>
      <c r="W76" s="34"/>
      <c r="X76" s="34"/>
      <c r="Y76" s="34"/>
      <c r="Z76" s="34"/>
      <c r="AA76" s="34"/>
      <c r="AB76" s="34"/>
      <c r="AC76" s="34"/>
      <c r="AD76" s="34"/>
      <c r="AE76" s="34"/>
      <c r="AF76" s="34"/>
      <c r="AG76" s="34"/>
      <c r="AH76" s="57"/>
      <c r="AI76" s="57"/>
      <c r="AJ76" s="494"/>
      <c r="AK76" s="577" t="s">
        <v>515</v>
      </c>
    </row>
    <row r="77" spans="1:39" ht="20.100000000000001" customHeight="1">
      <c r="A77" s="31"/>
      <c r="B77" s="31"/>
      <c r="C77" s="31"/>
      <c r="D77" s="31"/>
      <c r="E77" s="31"/>
      <c r="F77" s="31"/>
      <c r="G77" s="31"/>
      <c r="H77" s="31"/>
      <c r="I77" s="31"/>
      <c r="J77" s="31"/>
      <c r="K77" s="31"/>
      <c r="L77" s="31"/>
      <c r="M77" s="31"/>
      <c r="N77" s="31"/>
      <c r="O77" s="31"/>
      <c r="P77" s="31"/>
      <c r="Q77" s="7"/>
      <c r="S77" s="34"/>
      <c r="T77" s="34"/>
      <c r="U77" s="34"/>
      <c r="V77" s="34"/>
      <c r="W77" s="34"/>
      <c r="X77" s="34"/>
      <c r="Y77" s="34"/>
      <c r="Z77" s="34"/>
      <c r="AA77" s="34"/>
      <c r="AB77" s="34"/>
      <c r="AC77" s="34"/>
      <c r="AD77" s="34"/>
      <c r="AE77" s="34"/>
      <c r="AF77" s="34"/>
      <c r="AG77" s="34"/>
      <c r="AH77" s="57"/>
      <c r="AI77" s="57"/>
      <c r="AJ77" s="494"/>
      <c r="AK77" s="577" t="s">
        <v>516</v>
      </c>
    </row>
    <row r="78" spans="1:39" ht="20.100000000000001" customHeight="1">
      <c r="A78" s="31"/>
      <c r="B78" s="31"/>
      <c r="C78" s="31"/>
      <c r="D78" s="31"/>
      <c r="E78" s="31"/>
      <c r="F78" s="31"/>
      <c r="G78" s="31"/>
      <c r="H78" s="31"/>
      <c r="I78" s="31"/>
      <c r="J78" s="31"/>
      <c r="K78" s="31"/>
      <c r="L78" s="31"/>
      <c r="M78" s="31"/>
      <c r="N78" s="31"/>
      <c r="O78" s="31"/>
      <c r="P78" s="31"/>
      <c r="Q78" s="7"/>
      <c r="S78" s="34"/>
      <c r="T78" s="34"/>
      <c r="U78" s="34"/>
      <c r="V78" s="34"/>
      <c r="W78" s="34"/>
      <c r="X78" s="34"/>
      <c r="Y78" s="34"/>
      <c r="Z78" s="34"/>
      <c r="AA78" s="34"/>
      <c r="AB78" s="34"/>
      <c r="AC78" s="34"/>
      <c r="AD78" s="34"/>
      <c r="AE78" s="34"/>
      <c r="AF78" s="34"/>
      <c r="AG78" s="34"/>
      <c r="AH78" s="57"/>
      <c r="AI78" s="57"/>
      <c r="AJ78" s="494"/>
      <c r="AK78" s="55"/>
    </row>
    <row r="79" spans="1:39" ht="20.100000000000001" customHeight="1">
      <c r="A79" s="31"/>
      <c r="B79" s="31"/>
      <c r="C79" s="31"/>
      <c r="D79" s="31"/>
      <c r="E79" s="31"/>
      <c r="F79" s="31"/>
      <c r="G79" s="31"/>
      <c r="H79" s="31"/>
      <c r="I79" s="31"/>
      <c r="J79" s="31"/>
      <c r="K79" s="31"/>
      <c r="L79" s="31"/>
      <c r="M79" s="31"/>
      <c r="N79" s="31"/>
      <c r="O79" s="31"/>
      <c r="P79" s="31"/>
      <c r="Q79" s="7"/>
      <c r="S79" s="34"/>
      <c r="T79" s="34"/>
      <c r="U79" s="34"/>
      <c r="V79" s="34"/>
      <c r="W79" s="34"/>
      <c r="X79" s="34"/>
      <c r="Y79" s="34"/>
      <c r="Z79" s="34"/>
      <c r="AA79" s="34"/>
      <c r="AB79" s="34"/>
      <c r="AC79" s="34"/>
      <c r="AD79" s="34"/>
      <c r="AE79" s="34"/>
      <c r="AF79" s="34"/>
      <c r="AG79" s="34"/>
      <c r="AH79" s="57"/>
      <c r="AI79" s="57"/>
      <c r="AJ79" s="494"/>
      <c r="AK79" s="55"/>
    </row>
    <row r="80" spans="1:39" ht="20.100000000000001" customHeight="1">
      <c r="A80" s="579"/>
      <c r="B80" s="677" t="str">
        <f>B40</f>
        <v xml:space="preserve">This 06-26-2016 table follows the 2016 FDOT Bridge Load Rating Manual, and the BMS Coding Guide.  See </v>
      </c>
      <c r="C80" s="677"/>
      <c r="D80" s="677"/>
      <c r="E80" s="677"/>
      <c r="F80" s="677"/>
      <c r="G80" s="677"/>
      <c r="H80" s="677"/>
      <c r="I80" s="677"/>
      <c r="J80" s="677"/>
      <c r="K80" s="580" t="str">
        <f>K40</f>
        <v>www.fdot.gov/maintenance/LoadRating.shtm</v>
      </c>
      <c r="L80" s="579"/>
      <c r="M80" s="579"/>
      <c r="N80" s="579"/>
      <c r="O80" s="579"/>
      <c r="P80" s="579"/>
      <c r="Q80" s="7"/>
      <c r="S80" s="34"/>
      <c r="T80" s="34"/>
      <c r="U80" s="34"/>
      <c r="V80" s="34"/>
      <c r="W80" s="34"/>
      <c r="X80" s="34"/>
      <c r="Y80" s="34"/>
      <c r="Z80" s="34"/>
      <c r="AA80" s="34"/>
      <c r="AB80" s="34"/>
      <c r="AC80" s="34"/>
      <c r="AD80" s="34"/>
      <c r="AE80" s="34"/>
      <c r="AF80" s="34"/>
      <c r="AG80" s="34"/>
      <c r="AH80" s="57"/>
      <c r="AI80" s="57"/>
      <c r="AJ80" s="494"/>
      <c r="AK80" s="55"/>
    </row>
    <row r="81" spans="2:37" ht="20.100000000000001" customHeight="1">
      <c r="B81" s="7"/>
      <c r="C81" s="7"/>
      <c r="D81" s="7"/>
      <c r="E81" s="7"/>
      <c r="F81" s="7"/>
      <c r="G81" s="7"/>
      <c r="H81" s="7"/>
      <c r="I81" s="7"/>
      <c r="J81" s="7"/>
      <c r="K81" s="7"/>
      <c r="L81" s="7"/>
      <c r="M81" s="7"/>
      <c r="N81" s="7"/>
      <c r="O81" s="7"/>
      <c r="P81" s="7"/>
      <c r="Q81" s="7"/>
      <c r="R81" s="239"/>
      <c r="S81" s="289"/>
      <c r="T81" s="289"/>
      <c r="U81" s="289"/>
      <c r="V81" s="289"/>
      <c r="W81" s="289"/>
      <c r="X81" s="289"/>
      <c r="Y81" s="289"/>
      <c r="Z81" s="289"/>
      <c r="AA81" s="289"/>
      <c r="AB81" s="289"/>
      <c r="AC81" s="289"/>
      <c r="AD81" s="289"/>
      <c r="AE81" s="289"/>
      <c r="AF81" s="289"/>
      <c r="AG81" s="289"/>
      <c r="AH81" s="57"/>
      <c r="AI81" s="57"/>
      <c r="AJ81" s="494"/>
      <c r="AK81" s="55"/>
    </row>
    <row r="82" spans="2:37" ht="20.100000000000001" customHeight="1">
      <c r="B82" s="7"/>
      <c r="C82" s="7"/>
      <c r="D82" s="7"/>
      <c r="E82" s="7"/>
      <c r="F82" s="7"/>
      <c r="G82" s="7"/>
      <c r="H82" s="7"/>
      <c r="I82" s="7"/>
      <c r="J82" s="7"/>
      <c r="K82" s="7"/>
      <c r="L82" s="7"/>
      <c r="M82" s="7"/>
      <c r="N82" s="7"/>
      <c r="O82" s="7"/>
      <c r="P82" s="7"/>
      <c r="Q82" s="7"/>
      <c r="R82" s="37"/>
      <c r="S82" s="57"/>
      <c r="T82" s="57"/>
      <c r="U82" s="57"/>
      <c r="V82" s="57"/>
      <c r="W82" s="57"/>
      <c r="X82" s="57"/>
      <c r="Y82" s="57"/>
      <c r="Z82" s="57"/>
      <c r="AA82" s="57"/>
      <c r="AB82" s="57"/>
      <c r="AC82" s="57"/>
      <c r="AD82" s="57"/>
      <c r="AE82" s="57"/>
      <c r="AF82" s="57"/>
      <c r="AG82" s="57"/>
      <c r="AH82" s="57"/>
      <c r="AI82" s="57"/>
      <c r="AJ82" s="494"/>
      <c r="AK82" s="55"/>
    </row>
    <row r="83" spans="2:37" ht="20.100000000000001" customHeight="1">
      <c r="B83" s="7"/>
      <c r="C83" s="7"/>
      <c r="D83" s="7"/>
      <c r="E83" s="7"/>
      <c r="F83" s="7"/>
      <c r="G83" s="7"/>
      <c r="H83" s="7"/>
      <c r="I83" s="7"/>
      <c r="J83" s="7"/>
      <c r="K83" s="7"/>
      <c r="L83" s="7"/>
      <c r="M83" s="7"/>
      <c r="N83" s="7"/>
      <c r="O83" s="7"/>
      <c r="P83" s="7"/>
      <c r="Q83" s="7"/>
      <c r="R83" s="37"/>
      <c r="S83" s="57"/>
      <c r="T83" s="57"/>
      <c r="U83" s="57"/>
      <c r="V83" s="57"/>
      <c r="W83" s="57"/>
      <c r="X83" s="57"/>
      <c r="Y83" s="57"/>
      <c r="Z83" s="57"/>
      <c r="AA83" s="57"/>
      <c r="AB83" s="57"/>
      <c r="AC83" s="57"/>
      <c r="AD83" s="57"/>
      <c r="AE83" s="57"/>
      <c r="AF83" s="57"/>
      <c r="AG83" s="57"/>
      <c r="AH83" s="57"/>
      <c r="AI83" s="57"/>
      <c r="AJ83" s="494"/>
      <c r="AK83" s="55"/>
    </row>
    <row r="84" spans="2:37" ht="20.100000000000001" customHeight="1">
      <c r="B84" s="7"/>
      <c r="C84" s="7"/>
      <c r="D84" s="7"/>
      <c r="E84" s="7"/>
      <c r="F84" s="7"/>
      <c r="G84" s="7"/>
      <c r="H84" s="7"/>
      <c r="I84" s="7"/>
      <c r="J84" s="7"/>
      <c r="K84" s="7"/>
      <c r="L84" s="7"/>
      <c r="M84" s="7"/>
      <c r="N84" s="7"/>
      <c r="O84" s="7"/>
      <c r="P84" s="7"/>
      <c r="Q84" s="7"/>
      <c r="R84" s="37"/>
      <c r="S84" s="57"/>
      <c r="T84" s="57"/>
      <c r="U84" s="57"/>
      <c r="V84" s="57"/>
      <c r="W84" s="57"/>
      <c r="X84" s="57"/>
      <c r="Y84" s="57"/>
      <c r="Z84" s="57"/>
      <c r="AA84" s="57"/>
      <c r="AB84" s="57"/>
      <c r="AC84" s="57"/>
      <c r="AD84" s="57"/>
      <c r="AE84" s="57"/>
      <c r="AF84" s="57"/>
      <c r="AG84" s="57"/>
      <c r="AH84" s="57"/>
      <c r="AI84" s="57"/>
      <c r="AJ84" s="494"/>
      <c r="AK84" s="55"/>
    </row>
    <row r="85" spans="2:37" ht="20.100000000000001" customHeight="1">
      <c r="B85" s="7"/>
      <c r="C85" s="7"/>
      <c r="D85" s="7"/>
      <c r="E85" s="7"/>
      <c r="F85" s="7"/>
      <c r="G85" s="7"/>
      <c r="H85" s="7"/>
      <c r="I85" s="7"/>
      <c r="J85" s="7"/>
      <c r="K85" s="7"/>
      <c r="L85" s="7"/>
      <c r="M85" s="7"/>
      <c r="N85" s="7"/>
      <c r="O85" s="7"/>
      <c r="P85" s="7"/>
      <c r="Q85" s="7"/>
      <c r="R85" s="37"/>
      <c r="S85" s="57"/>
      <c r="T85" s="57"/>
      <c r="U85" s="57"/>
      <c r="V85" s="57"/>
      <c r="W85" s="57"/>
      <c r="X85" s="57"/>
      <c r="Y85" s="57"/>
      <c r="Z85" s="57"/>
      <c r="AA85" s="57"/>
      <c r="AB85" s="57"/>
      <c r="AC85" s="57"/>
      <c r="AD85" s="57"/>
      <c r="AE85" s="57"/>
      <c r="AF85" s="57"/>
      <c r="AG85" s="57"/>
      <c r="AH85" s="57"/>
      <c r="AI85" s="57"/>
      <c r="AJ85" s="494"/>
      <c r="AK85" s="55"/>
    </row>
    <row r="86" spans="2:37" ht="20.100000000000001" customHeight="1">
      <c r="B86" s="7"/>
      <c r="C86" s="7"/>
      <c r="D86" s="7"/>
      <c r="E86" s="7"/>
      <c r="F86" s="7"/>
      <c r="G86" s="7"/>
      <c r="H86" s="7"/>
      <c r="I86" s="7"/>
      <c r="J86" s="7"/>
      <c r="K86" s="7"/>
      <c r="L86" s="7"/>
      <c r="M86" s="7"/>
      <c r="N86" s="7"/>
      <c r="O86" s="7"/>
      <c r="P86" s="7"/>
      <c r="Q86" s="7"/>
      <c r="R86" s="37"/>
      <c r="S86" s="57"/>
      <c r="T86" s="57"/>
      <c r="U86" s="57"/>
      <c r="V86" s="57"/>
      <c r="W86" s="57"/>
      <c r="X86" s="57"/>
      <c r="Y86" s="57"/>
      <c r="Z86" s="57"/>
      <c r="AA86" s="57"/>
      <c r="AB86" s="57"/>
      <c r="AC86" s="57"/>
      <c r="AD86" s="57"/>
      <c r="AE86" s="57"/>
      <c r="AF86" s="57"/>
      <c r="AG86" s="57"/>
      <c r="AH86" s="57"/>
      <c r="AI86" s="57"/>
      <c r="AJ86" s="494"/>
      <c r="AK86" s="55"/>
    </row>
    <row r="87" spans="2:37" ht="20.100000000000001" customHeight="1">
      <c r="B87" s="7"/>
      <c r="C87" s="7"/>
      <c r="D87" s="7"/>
      <c r="E87" s="7"/>
      <c r="F87" s="7"/>
      <c r="G87" s="7"/>
      <c r="H87" s="7"/>
      <c r="I87" s="7"/>
      <c r="J87" s="7"/>
      <c r="K87" s="7"/>
      <c r="L87" s="7"/>
      <c r="M87" s="7"/>
      <c r="N87" s="7"/>
      <c r="O87" s="7"/>
      <c r="P87" s="7"/>
      <c r="Q87" s="7"/>
      <c r="R87" s="37"/>
      <c r="S87" s="57"/>
      <c r="T87" s="57"/>
      <c r="U87" s="57"/>
      <c r="V87" s="57"/>
      <c r="W87" s="57"/>
      <c r="X87" s="57"/>
      <c r="Y87" s="57"/>
      <c r="Z87" s="57"/>
      <c r="AA87" s="57"/>
      <c r="AB87" s="57"/>
      <c r="AC87" s="57"/>
      <c r="AD87" s="57"/>
      <c r="AE87" s="57"/>
      <c r="AF87" s="57"/>
      <c r="AG87" s="57"/>
      <c r="AH87" s="57"/>
      <c r="AI87" s="57"/>
      <c r="AJ87" s="494"/>
      <c r="AK87" s="55"/>
    </row>
    <row r="88" spans="2:37" ht="20.100000000000001" customHeight="1">
      <c r="B88" s="7"/>
      <c r="C88" s="7"/>
      <c r="D88" s="7"/>
      <c r="E88" s="7"/>
      <c r="F88" s="7"/>
      <c r="G88" s="7"/>
      <c r="H88" s="7"/>
      <c r="I88" s="7"/>
      <c r="J88" s="7"/>
      <c r="K88" s="7"/>
      <c r="L88" s="7"/>
      <c r="M88" s="7"/>
      <c r="N88" s="7"/>
      <c r="O88" s="7"/>
      <c r="P88" s="7"/>
      <c r="Q88" s="7"/>
      <c r="R88" s="37"/>
      <c r="S88" s="57"/>
      <c r="T88" s="57"/>
      <c r="U88" s="57"/>
      <c r="V88" s="57"/>
      <c r="W88" s="57"/>
      <c r="X88" s="57"/>
      <c r="Y88" s="57"/>
      <c r="Z88" s="57"/>
      <c r="AA88" s="57"/>
      <c r="AB88" s="57"/>
      <c r="AC88" s="57"/>
      <c r="AD88" s="57"/>
      <c r="AE88" s="57"/>
      <c r="AF88" s="57"/>
      <c r="AG88" s="57"/>
      <c r="AH88" s="57"/>
      <c r="AI88" s="57"/>
      <c r="AJ88" s="494"/>
      <c r="AK88" s="55"/>
    </row>
    <row r="89" spans="2:37" ht="20.100000000000001" customHeight="1">
      <c r="B89" s="7"/>
      <c r="C89" s="7"/>
      <c r="D89" s="7"/>
      <c r="E89" s="7"/>
      <c r="F89" s="7"/>
      <c r="G89" s="7"/>
      <c r="H89" s="7"/>
      <c r="I89" s="7"/>
      <c r="J89" s="7"/>
      <c r="K89" s="7"/>
      <c r="L89" s="7"/>
      <c r="M89" s="7"/>
      <c r="N89" s="7"/>
      <c r="O89" s="7"/>
      <c r="P89" s="7"/>
      <c r="Q89" s="7"/>
      <c r="R89" s="37"/>
      <c r="S89" s="57"/>
      <c r="T89" s="57"/>
      <c r="U89" s="57"/>
      <c r="V89" s="57"/>
      <c r="W89" s="57"/>
      <c r="X89" s="57"/>
      <c r="Y89" s="57"/>
      <c r="Z89" s="57"/>
      <c r="AA89" s="57"/>
      <c r="AB89" s="57"/>
      <c r="AC89" s="57"/>
      <c r="AD89" s="57"/>
      <c r="AE89" s="57"/>
      <c r="AF89" s="57"/>
      <c r="AG89" s="57"/>
      <c r="AH89" s="57"/>
      <c r="AI89" s="57"/>
      <c r="AJ89" s="494"/>
      <c r="AK89" s="55"/>
    </row>
    <row r="90" spans="2:37" ht="20.100000000000001" customHeight="1">
      <c r="B90" s="7"/>
      <c r="C90" s="7"/>
      <c r="D90" s="7"/>
      <c r="E90" s="7"/>
      <c r="F90" s="7"/>
      <c r="G90" s="7"/>
      <c r="H90" s="7"/>
      <c r="I90" s="7"/>
      <c r="J90" s="7"/>
      <c r="K90" s="7"/>
      <c r="L90" s="7"/>
      <c r="M90" s="7"/>
      <c r="N90" s="7"/>
      <c r="O90" s="7"/>
      <c r="P90" s="7"/>
      <c r="Q90" s="7"/>
      <c r="R90" s="37"/>
      <c r="S90" s="57"/>
      <c r="T90" s="57"/>
      <c r="U90" s="57"/>
      <c r="V90" s="57"/>
      <c r="W90" s="57"/>
      <c r="X90" s="57"/>
      <c r="Y90" s="57"/>
      <c r="Z90" s="57"/>
      <c r="AA90" s="57"/>
      <c r="AB90" s="57"/>
      <c r="AC90" s="57"/>
      <c r="AD90" s="57"/>
      <c r="AE90" s="57"/>
      <c r="AF90" s="57"/>
      <c r="AG90" s="57"/>
      <c r="AH90" s="57"/>
      <c r="AI90" s="57"/>
      <c r="AJ90" s="494"/>
      <c r="AK90" s="55"/>
    </row>
    <row r="91" spans="2:37" ht="20.100000000000001" customHeight="1">
      <c r="B91" s="7"/>
      <c r="C91" s="7"/>
      <c r="D91" s="7"/>
      <c r="E91" s="7"/>
      <c r="F91" s="7"/>
      <c r="G91" s="7"/>
      <c r="H91" s="7"/>
      <c r="I91" s="7"/>
      <c r="J91" s="7"/>
      <c r="K91" s="7"/>
      <c r="L91" s="7"/>
      <c r="M91" s="7"/>
      <c r="N91" s="7"/>
      <c r="O91" s="7"/>
      <c r="P91" s="7"/>
      <c r="Q91" s="7"/>
      <c r="R91" s="37"/>
      <c r="S91" s="57"/>
      <c r="T91" s="57"/>
      <c r="U91" s="57"/>
      <c r="V91" s="57"/>
      <c r="W91" s="57"/>
      <c r="X91" s="57"/>
      <c r="Y91" s="57"/>
      <c r="Z91" s="57"/>
      <c r="AA91" s="57"/>
      <c r="AB91" s="57"/>
      <c r="AC91" s="57"/>
      <c r="AD91" s="57"/>
      <c r="AE91" s="57"/>
      <c r="AF91" s="57"/>
      <c r="AG91" s="57"/>
      <c r="AH91" s="57"/>
      <c r="AI91" s="57"/>
      <c r="AJ91" s="494"/>
      <c r="AK91" s="55"/>
    </row>
    <row r="92" spans="2:37" ht="20.100000000000001" customHeight="1">
      <c r="B92" s="7"/>
      <c r="C92" s="7"/>
      <c r="D92" s="7"/>
      <c r="E92" s="7"/>
      <c r="F92" s="7"/>
      <c r="G92" s="7"/>
      <c r="H92" s="7"/>
      <c r="I92" s="7"/>
      <c r="J92" s="7"/>
      <c r="K92" s="7"/>
      <c r="L92" s="7"/>
      <c r="M92" s="7"/>
      <c r="N92" s="7"/>
      <c r="O92" s="7"/>
      <c r="P92" s="7"/>
      <c r="Q92" s="7"/>
      <c r="R92" s="37"/>
      <c r="S92" s="57"/>
      <c r="T92" s="57"/>
      <c r="U92" s="57"/>
      <c r="V92" s="57"/>
      <c r="W92" s="57"/>
      <c r="X92" s="57"/>
      <c r="Y92" s="57"/>
      <c r="Z92" s="57"/>
      <c r="AA92" s="57"/>
      <c r="AB92" s="57"/>
      <c r="AC92" s="57"/>
      <c r="AD92" s="57"/>
      <c r="AE92" s="57"/>
      <c r="AF92" s="57"/>
      <c r="AG92" s="57"/>
      <c r="AH92" s="57"/>
      <c r="AI92" s="57"/>
      <c r="AJ92" s="494"/>
      <c r="AK92" s="55"/>
    </row>
    <row r="93" spans="2:37" ht="20.100000000000001" customHeight="1">
      <c r="B93" s="7"/>
      <c r="C93" s="7"/>
      <c r="D93" s="7"/>
      <c r="E93" s="7"/>
      <c r="F93" s="7"/>
      <c r="G93" s="7"/>
      <c r="H93" s="7"/>
      <c r="I93" s="7"/>
      <c r="J93" s="7"/>
      <c r="K93" s="7"/>
      <c r="L93" s="7"/>
      <c r="M93" s="7"/>
      <c r="N93" s="7"/>
      <c r="O93" s="7"/>
      <c r="P93" s="7"/>
      <c r="Q93" s="7"/>
      <c r="R93" s="37"/>
      <c r="S93" s="57"/>
      <c r="T93" s="57"/>
      <c r="U93" s="57"/>
      <c r="V93" s="57"/>
      <c r="W93" s="57"/>
      <c r="X93" s="57"/>
      <c r="Y93" s="57"/>
      <c r="Z93" s="57"/>
      <c r="AA93" s="57"/>
      <c r="AB93" s="57"/>
      <c r="AC93" s="57"/>
      <c r="AD93" s="57"/>
      <c r="AE93" s="57"/>
      <c r="AF93" s="57"/>
      <c r="AG93" s="57"/>
      <c r="AH93" s="57"/>
      <c r="AI93" s="57"/>
      <c r="AJ93" s="494"/>
      <c r="AK93" s="55"/>
    </row>
    <row r="94" spans="2:37" ht="20.100000000000001" customHeight="1">
      <c r="B94" s="7"/>
      <c r="C94" s="7"/>
      <c r="D94" s="7"/>
      <c r="E94" s="7"/>
      <c r="F94" s="7"/>
      <c r="G94" s="7"/>
      <c r="H94" s="7"/>
      <c r="I94" s="7"/>
      <c r="J94" s="7"/>
      <c r="K94" s="7"/>
      <c r="L94" s="7"/>
      <c r="M94" s="7"/>
      <c r="N94" s="7"/>
      <c r="O94" s="7"/>
      <c r="P94" s="7"/>
      <c r="Q94" s="7"/>
      <c r="R94" s="37"/>
      <c r="S94" s="57"/>
      <c r="T94" s="57"/>
      <c r="U94" s="57"/>
      <c r="V94" s="57"/>
      <c r="W94" s="57"/>
      <c r="X94" s="57"/>
      <c r="Y94" s="57"/>
      <c r="Z94" s="57"/>
      <c r="AA94" s="57"/>
      <c r="AB94" s="57"/>
      <c r="AC94" s="57"/>
      <c r="AD94" s="57"/>
      <c r="AE94" s="57"/>
      <c r="AF94" s="57"/>
      <c r="AG94" s="57"/>
      <c r="AH94" s="57"/>
      <c r="AI94" s="57"/>
      <c r="AJ94" s="494"/>
      <c r="AK94" s="55"/>
    </row>
    <row r="95" spans="2:37" ht="20.100000000000001" customHeight="1">
      <c r="B95" s="7"/>
      <c r="C95" s="7"/>
      <c r="D95" s="7"/>
      <c r="E95" s="7"/>
      <c r="F95" s="7"/>
      <c r="G95" s="7"/>
      <c r="H95" s="7"/>
      <c r="I95" s="7"/>
      <c r="J95" s="7"/>
      <c r="K95" s="7"/>
      <c r="L95" s="7"/>
      <c r="M95" s="7"/>
      <c r="N95" s="7"/>
      <c r="O95" s="7"/>
      <c r="P95" s="7"/>
      <c r="Q95" s="7"/>
      <c r="R95" s="37"/>
      <c r="S95" s="57"/>
      <c r="T95" s="57"/>
      <c r="U95" s="57"/>
      <c r="V95" s="57"/>
      <c r="W95" s="57"/>
      <c r="X95" s="57"/>
      <c r="Y95" s="57"/>
      <c r="Z95" s="57"/>
      <c r="AA95" s="57"/>
      <c r="AB95" s="57"/>
      <c r="AC95" s="57"/>
      <c r="AD95" s="57"/>
      <c r="AE95" s="57"/>
      <c r="AF95" s="57"/>
      <c r="AG95" s="57"/>
      <c r="AH95" s="57"/>
      <c r="AI95" s="57"/>
      <c r="AJ95" s="494"/>
      <c r="AK95" s="55"/>
    </row>
    <row r="96" spans="2:37" ht="20.100000000000001" customHeight="1">
      <c r="B96" s="7"/>
      <c r="C96" s="7"/>
      <c r="D96" s="7"/>
      <c r="E96" s="7"/>
      <c r="F96" s="7"/>
      <c r="G96" s="7"/>
      <c r="H96" s="7"/>
      <c r="I96" s="7"/>
      <c r="J96" s="7"/>
      <c r="K96" s="7"/>
      <c r="L96" s="7"/>
      <c r="M96" s="7"/>
      <c r="N96" s="7"/>
      <c r="O96" s="7"/>
      <c r="P96" s="7"/>
      <c r="Q96" s="7"/>
      <c r="R96" s="37"/>
      <c r="S96" s="57"/>
      <c r="T96" s="57"/>
      <c r="U96" s="57"/>
      <c r="V96" s="57"/>
      <c r="W96" s="57"/>
      <c r="X96" s="57"/>
      <c r="Y96" s="57"/>
      <c r="Z96" s="57"/>
      <c r="AA96" s="57"/>
      <c r="AB96" s="57"/>
      <c r="AC96" s="57"/>
      <c r="AD96" s="57"/>
      <c r="AE96" s="57"/>
      <c r="AF96" s="57"/>
      <c r="AG96" s="57"/>
      <c r="AH96" s="57"/>
      <c r="AI96" s="57"/>
      <c r="AJ96" s="494"/>
      <c r="AK96" s="55"/>
    </row>
    <row r="97" spans="2:37" ht="20.100000000000001" customHeight="1">
      <c r="B97" s="7"/>
      <c r="C97" s="7"/>
      <c r="D97" s="7"/>
      <c r="E97" s="7"/>
      <c r="F97" s="7"/>
      <c r="G97" s="7"/>
      <c r="H97" s="7"/>
      <c r="I97" s="7"/>
      <c r="J97" s="7"/>
      <c r="K97" s="7"/>
      <c r="L97" s="7"/>
      <c r="M97" s="7"/>
      <c r="N97" s="7"/>
      <c r="O97" s="7"/>
      <c r="P97" s="7"/>
      <c r="Q97" s="7"/>
      <c r="R97" s="37"/>
      <c r="S97" s="57"/>
      <c r="T97" s="57"/>
      <c r="U97" s="57"/>
      <c r="V97" s="57"/>
      <c r="W97" s="57"/>
      <c r="X97" s="57"/>
      <c r="Y97" s="57"/>
      <c r="Z97" s="57"/>
      <c r="AA97" s="57"/>
      <c r="AB97" s="57"/>
      <c r="AC97" s="57"/>
      <c r="AD97" s="57"/>
      <c r="AE97" s="57"/>
      <c r="AF97" s="57"/>
      <c r="AG97" s="57"/>
      <c r="AH97" s="57"/>
      <c r="AI97" s="57"/>
      <c r="AJ97" s="494"/>
      <c r="AK97" s="55"/>
    </row>
    <row r="98" spans="2:37" ht="20.100000000000001" customHeight="1">
      <c r="B98" s="7"/>
      <c r="C98" s="7"/>
      <c r="D98" s="7"/>
      <c r="E98" s="7"/>
      <c r="F98" s="7"/>
      <c r="G98" s="7"/>
      <c r="H98" s="7"/>
      <c r="I98" s="7"/>
      <c r="J98" s="7"/>
      <c r="K98" s="7"/>
      <c r="L98" s="7"/>
      <c r="M98" s="7"/>
      <c r="N98" s="7"/>
      <c r="O98" s="7"/>
      <c r="P98" s="7"/>
      <c r="Q98" s="7"/>
      <c r="R98" s="37"/>
      <c r="S98" s="57"/>
      <c r="T98" s="57"/>
      <c r="U98" s="57"/>
      <c r="V98" s="57"/>
      <c r="W98" s="57"/>
      <c r="X98" s="57"/>
      <c r="Y98" s="57"/>
      <c r="Z98" s="57"/>
      <c r="AA98" s="57"/>
      <c r="AB98" s="57"/>
      <c r="AC98" s="57"/>
      <c r="AD98" s="57"/>
      <c r="AE98" s="57"/>
      <c r="AF98" s="57"/>
      <c r="AG98" s="57"/>
      <c r="AH98" s="57"/>
      <c r="AI98" s="57"/>
      <c r="AJ98" s="494"/>
      <c r="AK98" s="55"/>
    </row>
    <row r="99" spans="2:37" ht="20.100000000000001" customHeight="1">
      <c r="B99" s="7"/>
      <c r="C99" s="7"/>
      <c r="D99" s="7"/>
      <c r="E99" s="7"/>
      <c r="F99" s="7"/>
      <c r="G99" s="7"/>
      <c r="H99" s="7"/>
      <c r="I99" s="7"/>
      <c r="J99" s="7"/>
      <c r="K99" s="7"/>
      <c r="L99" s="7"/>
      <c r="M99" s="7"/>
      <c r="N99" s="7"/>
      <c r="O99" s="7"/>
      <c r="P99" s="7"/>
      <c r="Q99" s="7"/>
      <c r="R99" s="37"/>
      <c r="S99" s="57"/>
      <c r="T99" s="57"/>
      <c r="U99" s="57"/>
      <c r="V99" s="57"/>
      <c r="W99" s="57"/>
      <c r="X99" s="57"/>
      <c r="Y99" s="57"/>
      <c r="Z99" s="57"/>
      <c r="AA99" s="57"/>
      <c r="AB99" s="57"/>
      <c r="AC99" s="57"/>
      <c r="AD99" s="57"/>
      <c r="AE99" s="57"/>
      <c r="AF99" s="57"/>
      <c r="AG99" s="57"/>
      <c r="AH99" s="57"/>
      <c r="AI99" s="57"/>
      <c r="AJ99" s="494"/>
      <c r="AK99" s="55"/>
    </row>
    <row r="100" spans="2:37" ht="20.100000000000001" customHeight="1">
      <c r="B100" s="7"/>
      <c r="C100" s="7"/>
      <c r="D100" s="7"/>
      <c r="E100" s="7"/>
      <c r="F100" s="7"/>
      <c r="G100" s="7"/>
      <c r="H100" s="7"/>
      <c r="I100" s="7"/>
      <c r="J100" s="7"/>
      <c r="K100" s="7"/>
      <c r="L100" s="7"/>
      <c r="M100" s="7"/>
      <c r="N100" s="7"/>
      <c r="O100" s="7"/>
      <c r="P100" s="7"/>
      <c r="Q100" s="7"/>
      <c r="R100" s="37"/>
      <c r="S100" s="57"/>
      <c r="T100" s="57"/>
      <c r="U100" s="57"/>
      <c r="V100" s="57"/>
      <c r="W100" s="57"/>
      <c r="X100" s="57"/>
      <c r="Y100" s="57"/>
      <c r="Z100" s="57"/>
      <c r="AA100" s="57"/>
      <c r="AB100" s="57"/>
      <c r="AC100" s="57"/>
      <c r="AD100" s="57"/>
      <c r="AE100" s="57"/>
      <c r="AF100" s="57"/>
      <c r="AG100" s="57"/>
      <c r="AH100" s="57"/>
      <c r="AI100" s="57"/>
      <c r="AJ100" s="494"/>
      <c r="AK100" s="55"/>
    </row>
    <row r="101" spans="2:37" ht="20.100000000000001" customHeight="1">
      <c r="B101" s="7"/>
      <c r="C101" s="7"/>
      <c r="D101" s="7"/>
      <c r="E101" s="7"/>
      <c r="F101" s="7"/>
      <c r="G101" s="7"/>
      <c r="H101" s="7"/>
      <c r="I101" s="7"/>
      <c r="J101" s="7"/>
      <c r="K101" s="7"/>
      <c r="L101" s="7"/>
      <c r="M101" s="7"/>
      <c r="N101" s="7"/>
      <c r="O101" s="7"/>
      <c r="P101" s="7"/>
      <c r="Q101" s="7"/>
      <c r="R101" s="37"/>
      <c r="S101" s="57"/>
      <c r="T101" s="57"/>
      <c r="U101" s="57"/>
      <c r="V101" s="57"/>
      <c r="W101" s="57"/>
      <c r="X101" s="57"/>
      <c r="Y101" s="57"/>
      <c r="Z101" s="57"/>
      <c r="AA101" s="57"/>
      <c r="AB101" s="57"/>
      <c r="AC101" s="57"/>
      <c r="AD101" s="57"/>
      <c r="AE101" s="57"/>
      <c r="AF101" s="57"/>
      <c r="AG101" s="57"/>
      <c r="AH101" s="57"/>
      <c r="AI101" s="57"/>
      <c r="AJ101" s="494"/>
      <c r="AK101" s="55"/>
    </row>
    <row r="102" spans="2:37" ht="20.100000000000001" customHeight="1">
      <c r="B102" s="7"/>
      <c r="C102" s="7"/>
      <c r="D102" s="7"/>
      <c r="E102" s="7"/>
      <c r="F102" s="7"/>
      <c r="G102" s="7"/>
      <c r="H102" s="7"/>
      <c r="I102" s="7"/>
      <c r="J102" s="7"/>
      <c r="K102" s="7"/>
      <c r="L102" s="7"/>
      <c r="M102" s="7"/>
      <c r="N102" s="7"/>
      <c r="O102" s="7"/>
      <c r="P102" s="7"/>
      <c r="Q102" s="7"/>
      <c r="R102" s="37"/>
      <c r="S102" s="57"/>
      <c r="T102" s="57"/>
      <c r="U102" s="57"/>
      <c r="V102" s="57"/>
      <c r="W102" s="57"/>
      <c r="X102" s="57"/>
      <c r="Y102" s="57"/>
      <c r="Z102" s="57"/>
      <c r="AA102" s="57"/>
      <c r="AB102" s="57"/>
      <c r="AC102" s="57"/>
      <c r="AD102" s="57"/>
      <c r="AE102" s="57"/>
      <c r="AF102" s="57"/>
      <c r="AG102" s="57"/>
      <c r="AH102" s="57"/>
      <c r="AI102" s="57"/>
      <c r="AJ102" s="494"/>
      <c r="AK102" s="55"/>
    </row>
    <row r="103" spans="2:37" ht="20.100000000000001" customHeight="1">
      <c r="B103" s="7"/>
      <c r="C103" s="7"/>
      <c r="D103" s="7"/>
      <c r="E103" s="7"/>
      <c r="F103" s="7"/>
      <c r="G103" s="7"/>
      <c r="H103" s="7"/>
      <c r="I103" s="7"/>
      <c r="J103" s="7"/>
      <c r="K103" s="7"/>
      <c r="L103" s="7"/>
      <c r="M103" s="7"/>
      <c r="N103" s="7"/>
      <c r="O103" s="7"/>
      <c r="P103" s="7"/>
      <c r="Q103" s="7"/>
      <c r="R103" s="37"/>
      <c r="S103" s="57"/>
      <c r="T103" s="57"/>
      <c r="U103" s="57"/>
      <c r="V103" s="57"/>
      <c r="W103" s="57"/>
      <c r="X103" s="57"/>
      <c r="Y103" s="57"/>
      <c r="Z103" s="57"/>
      <c r="AA103" s="57"/>
      <c r="AB103" s="57"/>
      <c r="AC103" s="57"/>
      <c r="AD103" s="57"/>
      <c r="AE103" s="57"/>
      <c r="AF103" s="57"/>
      <c r="AG103" s="57"/>
      <c r="AH103" s="57"/>
      <c r="AI103" s="57"/>
      <c r="AJ103" s="494"/>
      <c r="AK103" s="55"/>
    </row>
    <row r="104" spans="2:37" ht="20.100000000000001" customHeight="1">
      <c r="B104" s="7"/>
      <c r="C104" s="7"/>
      <c r="D104" s="7"/>
      <c r="E104" s="7"/>
      <c r="F104" s="7"/>
      <c r="G104" s="7"/>
      <c r="H104" s="7"/>
      <c r="I104" s="7"/>
      <c r="J104" s="7"/>
      <c r="K104" s="7"/>
      <c r="L104" s="7"/>
      <c r="M104" s="7"/>
      <c r="N104" s="7"/>
      <c r="O104" s="7"/>
      <c r="P104" s="7"/>
      <c r="Q104" s="7"/>
      <c r="R104" s="37"/>
      <c r="S104" s="57"/>
      <c r="T104" s="57"/>
      <c r="U104" s="57"/>
      <c r="V104" s="57"/>
      <c r="W104" s="57"/>
      <c r="X104" s="57"/>
      <c r="Y104" s="57"/>
      <c r="Z104" s="57"/>
      <c r="AA104" s="57"/>
      <c r="AB104" s="57"/>
      <c r="AC104" s="57"/>
      <c r="AD104" s="57"/>
      <c r="AE104" s="57"/>
      <c r="AF104" s="57"/>
      <c r="AG104" s="57"/>
      <c r="AH104" s="57"/>
      <c r="AI104" s="57"/>
      <c r="AJ104" s="494"/>
      <c r="AK104" s="55"/>
    </row>
    <row r="105" spans="2:37" ht="20.100000000000001" customHeight="1">
      <c r="B105" s="54"/>
      <c r="C105" s="54"/>
      <c r="D105" s="54"/>
      <c r="E105" s="54"/>
      <c r="F105" s="54"/>
      <c r="G105" s="54"/>
      <c r="H105" s="54"/>
      <c r="I105" s="54"/>
      <c r="J105" s="54"/>
      <c r="K105" s="54"/>
      <c r="L105" s="54"/>
      <c r="M105" s="54"/>
      <c r="N105" s="54"/>
      <c r="O105" s="54"/>
      <c r="P105" s="54"/>
      <c r="Q105" s="54"/>
      <c r="R105" s="277"/>
      <c r="S105" s="57"/>
      <c r="T105" s="57"/>
      <c r="U105" s="57"/>
      <c r="V105" s="57"/>
      <c r="W105" s="57"/>
      <c r="X105" s="57"/>
      <c r="Y105" s="57"/>
      <c r="Z105" s="57"/>
      <c r="AA105" s="57"/>
      <c r="AB105" s="57"/>
      <c r="AC105" s="57"/>
      <c r="AD105" s="57"/>
      <c r="AE105" s="57"/>
      <c r="AF105" s="57"/>
      <c r="AG105" s="57"/>
      <c r="AH105" s="57"/>
      <c r="AI105" s="57"/>
      <c r="AJ105" s="494"/>
      <c r="AK105" s="55"/>
    </row>
    <row r="106" spans="2:37" ht="20.100000000000001" customHeight="1">
      <c r="B106" s="54"/>
      <c r="C106" s="54"/>
      <c r="D106" s="54"/>
      <c r="E106" s="54"/>
      <c r="F106" s="54"/>
      <c r="G106" s="54"/>
      <c r="H106" s="54"/>
      <c r="I106" s="54"/>
      <c r="J106" s="54"/>
      <c r="K106" s="54"/>
      <c r="L106" s="54"/>
      <c r="M106" s="54"/>
      <c r="N106" s="54"/>
      <c r="O106" s="54"/>
      <c r="P106" s="54"/>
      <c r="Q106" s="54"/>
      <c r="R106" s="277"/>
      <c r="S106" s="57"/>
      <c r="T106" s="57"/>
      <c r="U106" s="57"/>
      <c r="V106" s="57"/>
      <c r="W106" s="57"/>
      <c r="X106" s="57"/>
      <c r="Y106" s="57"/>
      <c r="Z106" s="57"/>
      <c r="AA106" s="57"/>
      <c r="AB106" s="57"/>
      <c r="AC106" s="57"/>
      <c r="AD106" s="57"/>
      <c r="AE106" s="57"/>
      <c r="AF106" s="57"/>
      <c r="AG106" s="57"/>
      <c r="AH106" s="57"/>
      <c r="AI106" s="57"/>
      <c r="AJ106" s="494"/>
      <c r="AK106" s="55"/>
    </row>
    <row r="107" spans="2:37" ht="20.100000000000001" customHeight="1">
      <c r="B107" s="54"/>
      <c r="C107" s="54"/>
      <c r="D107" s="54"/>
      <c r="E107" s="54"/>
      <c r="F107" s="54"/>
      <c r="G107" s="54"/>
      <c r="H107" s="54"/>
      <c r="I107" s="54"/>
      <c r="J107" s="54"/>
      <c r="K107" s="54"/>
      <c r="L107" s="54"/>
      <c r="M107" s="54"/>
      <c r="N107" s="54"/>
      <c r="O107" s="54"/>
      <c r="P107" s="54"/>
      <c r="Q107" s="54"/>
      <c r="R107" s="277"/>
      <c r="S107" s="57"/>
      <c r="T107" s="57"/>
      <c r="U107" s="57"/>
      <c r="V107" s="57"/>
      <c r="W107" s="57"/>
      <c r="X107" s="57"/>
      <c r="Y107" s="57"/>
      <c r="Z107" s="57"/>
      <c r="AA107" s="57"/>
      <c r="AB107" s="57"/>
      <c r="AC107" s="57"/>
      <c r="AD107" s="57"/>
      <c r="AE107" s="57"/>
      <c r="AF107" s="57"/>
      <c r="AG107" s="57"/>
      <c r="AH107" s="57"/>
      <c r="AI107" s="57"/>
      <c r="AJ107" s="494"/>
      <c r="AK107" s="55"/>
    </row>
    <row r="108" spans="2:37" ht="20.100000000000001" customHeight="1">
      <c r="B108" s="54"/>
      <c r="C108" s="54"/>
      <c r="D108" s="54"/>
      <c r="E108" s="54"/>
      <c r="F108" s="54"/>
      <c r="G108" s="54"/>
      <c r="H108" s="54"/>
      <c r="I108" s="54"/>
      <c r="J108" s="54"/>
      <c r="K108" s="54"/>
      <c r="L108" s="54"/>
      <c r="M108" s="54"/>
      <c r="N108" s="54"/>
      <c r="O108" s="54"/>
      <c r="P108" s="54"/>
      <c r="Q108" s="54"/>
      <c r="R108" s="277"/>
      <c r="S108" s="57"/>
      <c r="T108" s="57"/>
      <c r="U108" s="57"/>
      <c r="V108" s="57"/>
      <c r="W108" s="57"/>
      <c r="X108" s="57"/>
      <c r="Y108" s="57"/>
      <c r="Z108" s="57"/>
      <c r="AA108" s="57"/>
      <c r="AB108" s="57"/>
      <c r="AC108" s="57"/>
      <c r="AD108" s="57"/>
      <c r="AE108" s="57"/>
      <c r="AF108" s="57"/>
      <c r="AG108" s="57"/>
      <c r="AH108" s="57"/>
      <c r="AI108" s="57"/>
      <c r="AJ108" s="494"/>
      <c r="AK108" s="55"/>
    </row>
    <row r="109" spans="2:37" ht="20.100000000000001" customHeight="1">
      <c r="B109" s="54"/>
      <c r="C109" s="54"/>
      <c r="D109" s="54"/>
      <c r="E109" s="54"/>
      <c r="F109" s="54"/>
      <c r="G109" s="54"/>
      <c r="H109" s="54"/>
      <c r="I109" s="54"/>
      <c r="J109" s="54"/>
      <c r="K109" s="54"/>
      <c r="L109" s="54"/>
      <c r="M109" s="54"/>
      <c r="N109" s="54"/>
      <c r="O109" s="54"/>
      <c r="P109" s="54"/>
      <c r="Q109" s="54"/>
      <c r="R109" s="277"/>
      <c r="S109" s="57"/>
      <c r="T109" s="57"/>
      <c r="U109" s="57"/>
      <c r="V109" s="57"/>
      <c r="W109" s="57"/>
      <c r="X109" s="57"/>
      <c r="Y109" s="57"/>
      <c r="Z109" s="57"/>
      <c r="AA109" s="57"/>
      <c r="AB109" s="57"/>
      <c r="AC109" s="57"/>
      <c r="AD109" s="57"/>
      <c r="AE109" s="57"/>
      <c r="AF109" s="57"/>
      <c r="AG109" s="57"/>
      <c r="AH109" s="57"/>
      <c r="AI109" s="57"/>
      <c r="AJ109" s="494"/>
      <c r="AK109" s="55"/>
    </row>
    <row r="113" spans="2:1027" ht="20.100000000000001" customHeight="1">
      <c r="B113" s="1"/>
      <c r="C113" s="1"/>
      <c r="D113" s="1"/>
      <c r="E113" s="1"/>
      <c r="F113" s="1"/>
      <c r="G113" s="1"/>
      <c r="H113" s="1"/>
      <c r="I113" s="1"/>
      <c r="J113" s="1"/>
      <c r="K113" s="1"/>
      <c r="L113" s="1"/>
      <c r="M113" s="1"/>
      <c r="N113" s="1"/>
      <c r="O113" s="1"/>
      <c r="P113" s="1"/>
      <c r="Q113" s="1"/>
      <c r="R113" s="267"/>
      <c r="S113" s="35"/>
      <c r="T113" s="35"/>
      <c r="U113" s="35"/>
      <c r="V113" s="35"/>
      <c r="W113" s="35"/>
      <c r="X113" s="35"/>
      <c r="Y113" s="35"/>
      <c r="Z113" s="35"/>
      <c r="AA113" s="35"/>
      <c r="AB113" s="35"/>
      <c r="AC113" s="35"/>
      <c r="AD113" s="35"/>
      <c r="AE113" s="35"/>
      <c r="AF113" s="35"/>
      <c r="AG113" s="35"/>
      <c r="AH113" s="35"/>
      <c r="AI113" s="174"/>
      <c r="AJ113" s="268"/>
      <c r="AK113" s="36"/>
    </row>
    <row r="114" spans="2:1027" ht="20.100000000000001" customHeight="1">
      <c r="B114" s="1"/>
      <c r="C114" s="1"/>
      <c r="D114" s="1"/>
      <c r="E114" s="1"/>
      <c r="F114" s="1"/>
      <c r="G114" s="1"/>
      <c r="H114" s="1"/>
      <c r="I114" s="1"/>
      <c r="J114" s="1"/>
      <c r="K114" s="1"/>
      <c r="L114" s="1"/>
      <c r="M114" s="1"/>
      <c r="N114" s="1"/>
      <c r="O114" s="1"/>
      <c r="P114" s="1"/>
      <c r="Q114" s="1"/>
      <c r="R114" s="267"/>
      <c r="S114" s="35"/>
      <c r="T114" s="35"/>
      <c r="U114" s="35"/>
      <c r="V114" s="35"/>
      <c r="W114" s="35"/>
      <c r="X114" s="35"/>
      <c r="Y114" s="35"/>
      <c r="Z114" s="35"/>
      <c r="AA114" s="35"/>
      <c r="AB114" s="35"/>
      <c r="AC114" s="35"/>
      <c r="AD114" s="35"/>
      <c r="AE114" s="35"/>
      <c r="AF114" s="35"/>
      <c r="AG114" s="35"/>
      <c r="AH114" s="35"/>
      <c r="AI114" s="174"/>
      <c r="AJ114" s="268"/>
      <c r="AK114" s="36"/>
    </row>
    <row r="115" spans="2:1027" ht="20.100000000000001" customHeight="1">
      <c r="B115" s="1"/>
      <c r="C115" s="8"/>
      <c r="D115" s="8"/>
      <c r="E115" s="8"/>
      <c r="F115" s="8"/>
      <c r="G115" s="8"/>
      <c r="H115" s="8"/>
      <c r="I115" s="8"/>
      <c r="J115" s="8"/>
      <c r="K115" s="8"/>
      <c r="L115" s="8"/>
      <c r="M115" s="8"/>
      <c r="N115" s="8"/>
      <c r="O115" s="8"/>
      <c r="P115" s="8"/>
      <c r="Q115" s="8"/>
      <c r="R115" s="8"/>
      <c r="S115" s="18"/>
      <c r="T115" s="18"/>
      <c r="U115" s="18"/>
      <c r="V115" s="18"/>
      <c r="W115" s="18"/>
      <c r="X115" s="18"/>
      <c r="Y115" s="18"/>
      <c r="Z115" s="18"/>
      <c r="AA115" s="18"/>
      <c r="AB115" s="18"/>
      <c r="AC115" s="18"/>
      <c r="AD115" s="18"/>
      <c r="AE115" s="18"/>
      <c r="AF115" s="18"/>
      <c r="AG115" s="18"/>
      <c r="AH115" s="18"/>
      <c r="AI115" s="18"/>
      <c r="AJ115" s="18"/>
      <c r="AK115" s="36"/>
      <c r="AL115" s="31"/>
      <c r="AM115" s="31"/>
      <c r="AN115" s="31"/>
      <c r="AO115" s="31"/>
      <c r="AP115" s="31"/>
      <c r="AQ115" s="31"/>
      <c r="AR115" s="31"/>
      <c r="AS115" s="31"/>
      <c r="AT115" s="31"/>
      <c r="AU115" s="31"/>
      <c r="AV115" s="31"/>
      <c r="AW115" s="31"/>
      <c r="AX115" s="31"/>
      <c r="AY115" s="31"/>
      <c r="AZ115" s="31"/>
      <c r="BA115" s="31"/>
      <c r="BB115" s="31"/>
      <c r="BC115" s="31"/>
      <c r="BD115" s="31"/>
      <c r="BE115" s="31"/>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c r="IW115" s="7"/>
      <c r="IX115" s="7"/>
      <c r="IY115" s="7"/>
      <c r="IZ115" s="7"/>
      <c r="JA115" s="7"/>
      <c r="JB115" s="7"/>
      <c r="JC115" s="7"/>
      <c r="JD115" s="7"/>
      <c r="JE115" s="7"/>
      <c r="JF115" s="7"/>
      <c r="JG115" s="7"/>
      <c r="JH115" s="7"/>
      <c r="JI115" s="7"/>
      <c r="JJ115" s="7"/>
      <c r="JK115" s="7"/>
      <c r="JL115" s="7"/>
      <c r="JM115" s="7"/>
      <c r="JN115" s="7"/>
      <c r="JO115" s="7"/>
      <c r="JP115" s="7"/>
      <c r="JQ115" s="7"/>
      <c r="JR115" s="7"/>
      <c r="JS115" s="7"/>
      <c r="JT115" s="7"/>
      <c r="JU115" s="7"/>
      <c r="JV115" s="7"/>
      <c r="JW115" s="7"/>
      <c r="JX115" s="7"/>
      <c r="JY115" s="7"/>
      <c r="JZ115" s="7"/>
      <c r="KA115" s="7"/>
      <c r="KB115" s="7"/>
      <c r="KC115" s="7"/>
      <c r="KD115" s="7"/>
      <c r="KE115" s="7"/>
      <c r="KF115" s="7"/>
      <c r="KG115" s="7"/>
      <c r="KH115" s="7"/>
      <c r="KI115" s="7"/>
      <c r="KJ115" s="7"/>
      <c r="KK115" s="7"/>
      <c r="KL115" s="7"/>
      <c r="KM115" s="7"/>
      <c r="KN115" s="7"/>
      <c r="KO115" s="7"/>
      <c r="KP115" s="7"/>
      <c r="KQ115" s="7"/>
      <c r="KR115" s="7"/>
      <c r="KS115" s="7"/>
      <c r="KT115" s="7"/>
      <c r="KU115" s="7"/>
      <c r="KV115" s="7"/>
      <c r="KW115" s="7"/>
      <c r="KX115" s="7"/>
      <c r="KY115" s="7"/>
      <c r="KZ115" s="7"/>
      <c r="LA115" s="7"/>
      <c r="LB115" s="7"/>
      <c r="LC115" s="7"/>
      <c r="LD115" s="7"/>
      <c r="LE115" s="7"/>
      <c r="LF115" s="7"/>
      <c r="LG115" s="7"/>
      <c r="LH115" s="7"/>
      <c r="LI115" s="7"/>
      <c r="LJ115" s="7"/>
      <c r="LK115" s="7"/>
      <c r="LL115" s="7"/>
      <c r="LM115" s="7"/>
      <c r="LN115" s="7"/>
      <c r="LO115" s="7"/>
      <c r="LP115" s="7"/>
      <c r="LQ115" s="7"/>
      <c r="LR115" s="7"/>
      <c r="LS115" s="7"/>
      <c r="LT115" s="7"/>
      <c r="LU115" s="7"/>
      <c r="LV115" s="7"/>
      <c r="LW115" s="7"/>
      <c r="LX115" s="7"/>
      <c r="LY115" s="7"/>
      <c r="LZ115" s="7"/>
      <c r="MA115" s="7"/>
      <c r="MB115" s="7"/>
      <c r="MC115" s="7"/>
      <c r="MD115" s="7"/>
      <c r="ME115" s="7"/>
      <c r="MF115" s="7"/>
      <c r="MG115" s="7"/>
      <c r="MH115" s="7"/>
      <c r="MI115" s="7"/>
      <c r="MJ115" s="7"/>
      <c r="MK115" s="7"/>
      <c r="ML115" s="7"/>
      <c r="MM115" s="7"/>
      <c r="MN115" s="7"/>
      <c r="MO115" s="7"/>
      <c r="MP115" s="7"/>
      <c r="MQ115" s="7"/>
      <c r="MR115" s="7"/>
      <c r="MS115" s="7"/>
      <c r="MT115" s="7"/>
      <c r="MU115" s="7"/>
      <c r="MV115" s="7"/>
      <c r="MW115" s="7"/>
      <c r="MX115" s="7"/>
      <c r="MY115" s="7"/>
      <c r="MZ115" s="7"/>
      <c r="NA115" s="7"/>
      <c r="NB115" s="7"/>
      <c r="NC115" s="7"/>
      <c r="ND115" s="7"/>
      <c r="NE115" s="7"/>
      <c r="NF115" s="7"/>
      <c r="NG115" s="7"/>
      <c r="NH115" s="7"/>
      <c r="NI115" s="7"/>
      <c r="NJ115" s="7"/>
      <c r="NK115" s="7"/>
      <c r="NL115" s="7"/>
      <c r="NM115" s="7"/>
      <c r="NN115" s="7"/>
      <c r="NO115" s="7"/>
      <c r="NP115" s="7"/>
      <c r="NQ115" s="7"/>
      <c r="NR115" s="7"/>
      <c r="NS115" s="7"/>
      <c r="NT115" s="7"/>
      <c r="NU115" s="7"/>
      <c r="NV115" s="7"/>
      <c r="NW115" s="7"/>
      <c r="NX115" s="7"/>
      <c r="NY115" s="7"/>
      <c r="NZ115" s="7"/>
      <c r="OA115" s="7"/>
      <c r="OB115" s="7"/>
      <c r="OC115" s="7"/>
      <c r="OD115" s="7"/>
      <c r="OE115" s="7"/>
      <c r="OF115" s="7"/>
      <c r="OG115" s="7"/>
      <c r="OH115" s="7"/>
      <c r="OI115" s="7"/>
      <c r="OJ115" s="7"/>
      <c r="OK115" s="7"/>
      <c r="OL115" s="7"/>
      <c r="OM115" s="7"/>
      <c r="ON115" s="7"/>
      <c r="OO115" s="7"/>
      <c r="OP115" s="7"/>
      <c r="OQ115" s="7"/>
      <c r="OR115" s="7"/>
      <c r="OS115" s="7"/>
      <c r="OT115" s="7"/>
      <c r="OU115" s="7"/>
      <c r="OV115" s="7"/>
      <c r="OW115" s="7"/>
      <c r="OX115" s="7"/>
      <c r="OY115" s="7"/>
      <c r="OZ115" s="7"/>
      <c r="PA115" s="7"/>
      <c r="PB115" s="7"/>
      <c r="PC115" s="7"/>
      <c r="PD115" s="7"/>
      <c r="PE115" s="7"/>
      <c r="PF115" s="7"/>
      <c r="PG115" s="7"/>
      <c r="PH115" s="7"/>
      <c r="PI115" s="7"/>
      <c r="PJ115" s="7"/>
      <c r="PK115" s="7"/>
      <c r="PL115" s="7"/>
      <c r="PM115" s="7"/>
      <c r="PN115" s="7"/>
      <c r="PO115" s="7"/>
      <c r="PP115" s="7"/>
      <c r="PQ115" s="7"/>
      <c r="PR115" s="7"/>
      <c r="PS115" s="7"/>
      <c r="PT115" s="7"/>
      <c r="PU115" s="7"/>
      <c r="PV115" s="7"/>
      <c r="PW115" s="7"/>
      <c r="PX115" s="7"/>
      <c r="PY115" s="7"/>
      <c r="PZ115" s="7"/>
      <c r="QA115" s="7"/>
      <c r="QB115" s="7"/>
      <c r="QC115" s="7"/>
      <c r="QD115" s="7"/>
      <c r="QE115" s="7"/>
      <c r="QF115" s="7"/>
      <c r="QG115" s="7"/>
      <c r="QH115" s="7"/>
      <c r="QI115" s="7"/>
      <c r="QJ115" s="7"/>
      <c r="QK115" s="7"/>
      <c r="QL115" s="7"/>
      <c r="QM115" s="7"/>
      <c r="QN115" s="7"/>
      <c r="QO115" s="7"/>
      <c r="QP115" s="7"/>
      <c r="QQ115" s="7"/>
      <c r="QR115" s="7"/>
      <c r="QS115" s="7"/>
      <c r="QT115" s="7"/>
      <c r="QU115" s="7"/>
      <c r="QV115" s="7"/>
      <c r="QW115" s="7"/>
      <c r="QX115" s="7"/>
      <c r="QY115" s="7"/>
      <c r="QZ115" s="7"/>
      <c r="RA115" s="7"/>
      <c r="RB115" s="7"/>
      <c r="RC115" s="7"/>
      <c r="RD115" s="7"/>
      <c r="RE115" s="7"/>
      <c r="RF115" s="7"/>
      <c r="RG115" s="7"/>
      <c r="RH115" s="7"/>
      <c r="RI115" s="7"/>
      <c r="RJ115" s="7"/>
      <c r="RK115" s="7"/>
      <c r="RL115" s="7"/>
      <c r="RM115" s="7"/>
      <c r="RN115" s="7"/>
      <c r="RO115" s="7"/>
      <c r="RP115" s="7"/>
      <c r="RQ115" s="7"/>
      <c r="RR115" s="7"/>
      <c r="RS115" s="7"/>
      <c r="RT115" s="7"/>
      <c r="RU115" s="7"/>
      <c r="RV115" s="7"/>
      <c r="RW115" s="7"/>
      <c r="RX115" s="7"/>
      <c r="RY115" s="7"/>
      <c r="RZ115" s="7"/>
      <c r="SA115" s="7"/>
      <c r="SB115" s="7"/>
      <c r="SC115" s="7"/>
      <c r="SD115" s="7"/>
      <c r="SE115" s="7"/>
      <c r="SF115" s="7"/>
      <c r="SG115" s="7"/>
      <c r="SH115" s="7"/>
      <c r="SI115" s="7"/>
      <c r="SJ115" s="7"/>
      <c r="SK115" s="7"/>
      <c r="SL115" s="7"/>
      <c r="SM115" s="7"/>
      <c r="SN115" s="7"/>
      <c r="SO115" s="7"/>
      <c r="SP115" s="7"/>
      <c r="SQ115" s="7"/>
      <c r="SR115" s="7"/>
      <c r="SS115" s="7"/>
      <c r="ST115" s="7"/>
      <c r="SU115" s="7"/>
      <c r="SV115" s="7"/>
      <c r="SW115" s="7"/>
      <c r="SX115" s="7"/>
      <c r="SY115" s="7"/>
      <c r="SZ115" s="7"/>
      <c r="TA115" s="7"/>
      <c r="TB115" s="7"/>
      <c r="TC115" s="7"/>
      <c r="TD115" s="7"/>
      <c r="TE115" s="7"/>
      <c r="TF115" s="7"/>
      <c r="TG115" s="7"/>
      <c r="TH115" s="7"/>
      <c r="TI115" s="7"/>
      <c r="TJ115" s="7"/>
      <c r="TK115" s="7"/>
      <c r="TL115" s="7"/>
      <c r="TM115" s="7"/>
      <c r="TN115" s="7"/>
      <c r="TO115" s="7"/>
      <c r="TP115" s="7"/>
      <c r="TQ115" s="7"/>
      <c r="TR115" s="7"/>
      <c r="TS115" s="7"/>
      <c r="TT115" s="7"/>
      <c r="TU115" s="7"/>
      <c r="TV115" s="7"/>
      <c r="TW115" s="7"/>
      <c r="TX115" s="7"/>
      <c r="TY115" s="7"/>
      <c r="TZ115" s="7"/>
      <c r="UA115" s="7"/>
      <c r="UB115" s="7"/>
      <c r="UC115" s="7"/>
      <c r="UD115" s="7"/>
      <c r="UE115" s="7"/>
      <c r="UF115" s="7"/>
      <c r="UG115" s="7"/>
      <c r="UH115" s="7"/>
      <c r="UI115" s="7"/>
      <c r="UJ115" s="7"/>
      <c r="UK115" s="7"/>
      <c r="UL115" s="7"/>
      <c r="UM115" s="7"/>
      <c r="UN115" s="7"/>
      <c r="UO115" s="7"/>
      <c r="UP115" s="7"/>
      <c r="UQ115" s="7"/>
      <c r="UR115" s="7"/>
      <c r="US115" s="7"/>
      <c r="UT115" s="7"/>
      <c r="UU115" s="7"/>
      <c r="UV115" s="7"/>
      <c r="UW115" s="7"/>
      <c r="UX115" s="7"/>
      <c r="UY115" s="7"/>
      <c r="UZ115" s="7"/>
      <c r="VA115" s="7"/>
      <c r="VB115" s="7"/>
      <c r="VC115" s="7"/>
      <c r="VD115" s="7"/>
      <c r="VE115" s="7"/>
      <c r="VF115" s="7"/>
      <c r="VG115" s="7"/>
      <c r="VH115" s="7"/>
      <c r="VI115" s="7"/>
      <c r="VJ115" s="7"/>
      <c r="VK115" s="7"/>
      <c r="VL115" s="7"/>
      <c r="VM115" s="7"/>
      <c r="VN115" s="7"/>
      <c r="VO115" s="7"/>
      <c r="VP115" s="7"/>
      <c r="VQ115" s="7"/>
      <c r="VR115" s="7"/>
      <c r="VS115" s="7"/>
      <c r="VT115" s="7"/>
      <c r="VU115" s="7"/>
      <c r="VV115" s="7"/>
      <c r="VW115" s="7"/>
      <c r="VX115" s="7"/>
      <c r="VY115" s="7"/>
      <c r="VZ115" s="7"/>
      <c r="WA115" s="7"/>
      <c r="WB115" s="7"/>
      <c r="WC115" s="7"/>
      <c r="WD115" s="7"/>
      <c r="WE115" s="7"/>
      <c r="WF115" s="7"/>
      <c r="WG115" s="7"/>
      <c r="WH115" s="7"/>
      <c r="WI115" s="7"/>
      <c r="WJ115" s="7"/>
      <c r="WK115" s="7"/>
      <c r="WL115" s="7"/>
      <c r="WM115" s="7"/>
      <c r="WN115" s="7"/>
      <c r="WO115" s="7"/>
      <c r="WP115" s="7"/>
      <c r="WQ115" s="7"/>
      <c r="WR115" s="7"/>
      <c r="WS115" s="7"/>
      <c r="WT115" s="7"/>
      <c r="WU115" s="7"/>
      <c r="WV115" s="7"/>
      <c r="WW115" s="7"/>
      <c r="WX115" s="7"/>
      <c r="WY115" s="7"/>
      <c r="WZ115" s="7"/>
      <c r="XA115" s="7"/>
      <c r="XB115" s="7"/>
      <c r="XC115" s="7"/>
      <c r="XD115" s="7"/>
      <c r="XE115" s="7"/>
      <c r="XF115" s="7"/>
      <c r="XG115" s="7"/>
      <c r="XH115" s="7"/>
      <c r="XI115" s="7"/>
      <c r="XJ115" s="7"/>
      <c r="XK115" s="7"/>
      <c r="XL115" s="7"/>
      <c r="XM115" s="7"/>
      <c r="XN115" s="7"/>
      <c r="XO115" s="7"/>
      <c r="XP115" s="7"/>
      <c r="XQ115" s="7"/>
      <c r="XR115" s="7"/>
      <c r="XS115" s="7"/>
      <c r="XT115" s="7"/>
      <c r="XU115" s="7"/>
      <c r="XV115" s="7"/>
      <c r="XW115" s="7"/>
      <c r="XX115" s="7"/>
      <c r="XY115" s="7"/>
      <c r="XZ115" s="7"/>
      <c r="YA115" s="7"/>
      <c r="YB115" s="7"/>
      <c r="YC115" s="7"/>
      <c r="YD115" s="7"/>
      <c r="YE115" s="7"/>
      <c r="YF115" s="7"/>
      <c r="YG115" s="7"/>
      <c r="YH115" s="7"/>
      <c r="YI115" s="7"/>
      <c r="YJ115" s="7"/>
      <c r="YK115" s="7"/>
      <c r="YL115" s="7"/>
      <c r="YM115" s="7"/>
      <c r="YN115" s="7"/>
      <c r="YO115" s="7"/>
      <c r="YP115" s="7"/>
      <c r="YQ115" s="7"/>
      <c r="YR115" s="7"/>
      <c r="YS115" s="7"/>
      <c r="YT115" s="7"/>
      <c r="YU115" s="7"/>
      <c r="YV115" s="7"/>
      <c r="YW115" s="7"/>
      <c r="YX115" s="7"/>
      <c r="YY115" s="7"/>
      <c r="YZ115" s="7"/>
      <c r="ZA115" s="7"/>
      <c r="ZB115" s="7"/>
      <c r="ZC115" s="7"/>
      <c r="ZD115" s="7"/>
      <c r="ZE115" s="7"/>
      <c r="ZF115" s="7"/>
      <c r="ZG115" s="7"/>
      <c r="ZH115" s="7"/>
      <c r="ZI115" s="7"/>
      <c r="ZJ115" s="7"/>
      <c r="ZK115" s="7"/>
      <c r="ZL115" s="7"/>
      <c r="ZM115" s="7"/>
      <c r="ZN115" s="7"/>
      <c r="ZO115" s="7"/>
      <c r="ZP115" s="7"/>
      <c r="ZQ115" s="7"/>
      <c r="ZR115" s="7"/>
      <c r="ZS115" s="7"/>
      <c r="ZT115" s="7"/>
      <c r="ZU115" s="7"/>
      <c r="ZV115" s="7"/>
      <c r="ZW115" s="7"/>
      <c r="ZX115" s="7"/>
      <c r="ZY115" s="7"/>
      <c r="ZZ115" s="7"/>
      <c r="AAA115" s="7"/>
      <c r="AAB115" s="7"/>
      <c r="AAC115" s="7"/>
      <c r="AAD115" s="7"/>
      <c r="AAE115" s="7"/>
      <c r="AAF115" s="7"/>
      <c r="AAG115" s="7"/>
      <c r="AAH115" s="7"/>
      <c r="AAI115" s="7"/>
      <c r="AAJ115" s="7"/>
      <c r="AAK115" s="7"/>
      <c r="AAL115" s="7"/>
      <c r="AAM115" s="7"/>
      <c r="AAN115" s="7"/>
      <c r="AAO115" s="7"/>
      <c r="AAP115" s="7"/>
      <c r="AAQ115" s="7"/>
      <c r="AAR115" s="7"/>
      <c r="AAS115" s="7"/>
      <c r="AAT115" s="7"/>
      <c r="AAU115" s="7"/>
      <c r="AAV115" s="7"/>
      <c r="AAW115" s="7"/>
      <c r="AAX115" s="7"/>
      <c r="AAY115" s="7"/>
      <c r="AAZ115" s="7"/>
      <c r="ABA115" s="7"/>
      <c r="ABB115" s="7"/>
      <c r="ABC115" s="7"/>
      <c r="ABD115" s="7"/>
      <c r="ABE115" s="7"/>
      <c r="ABF115" s="7"/>
      <c r="ABG115" s="7"/>
      <c r="ABH115" s="7"/>
      <c r="ABI115" s="7"/>
      <c r="ABJ115" s="7"/>
      <c r="ABK115" s="7"/>
      <c r="ABL115" s="7"/>
      <c r="ABM115" s="7"/>
      <c r="ABN115" s="7"/>
      <c r="ABO115" s="7"/>
      <c r="ABP115" s="7"/>
      <c r="ABQ115" s="7"/>
      <c r="ABR115" s="7"/>
      <c r="ABS115" s="7"/>
      <c r="ABT115" s="7"/>
      <c r="ABU115" s="7"/>
      <c r="ABV115" s="7"/>
      <c r="ABW115" s="7"/>
      <c r="ABX115" s="7"/>
      <c r="ABY115" s="7"/>
      <c r="ABZ115" s="7"/>
      <c r="ACA115" s="7"/>
      <c r="ACB115" s="7"/>
      <c r="ACC115" s="7"/>
      <c r="ACD115" s="7"/>
      <c r="ACE115" s="7"/>
      <c r="ACF115" s="7"/>
      <c r="ACG115" s="7"/>
      <c r="ACH115" s="7"/>
      <c r="ACI115" s="7"/>
      <c r="ACJ115" s="7"/>
      <c r="ACK115" s="7"/>
      <c r="ACL115" s="7"/>
      <c r="ACM115" s="7"/>
      <c r="ACN115" s="7"/>
      <c r="ACO115" s="7"/>
      <c r="ACP115" s="7"/>
      <c r="ACQ115" s="7"/>
      <c r="ACR115" s="7"/>
      <c r="ACS115" s="7"/>
      <c r="ACT115" s="7"/>
      <c r="ACU115" s="7"/>
      <c r="ACV115" s="7"/>
      <c r="ACW115" s="7"/>
      <c r="ACX115" s="7"/>
      <c r="ACY115" s="7"/>
      <c r="ACZ115" s="7"/>
      <c r="ADA115" s="7"/>
      <c r="ADB115" s="7"/>
      <c r="ADC115" s="7"/>
      <c r="ADD115" s="7"/>
      <c r="ADE115" s="7"/>
      <c r="ADF115" s="7"/>
      <c r="ADG115" s="7"/>
      <c r="ADH115" s="7"/>
      <c r="ADI115" s="7"/>
      <c r="ADJ115" s="7"/>
      <c r="ADK115" s="7"/>
      <c r="ADL115" s="7"/>
      <c r="ADM115" s="7"/>
      <c r="ADN115" s="7"/>
      <c r="ADO115" s="7"/>
      <c r="ADP115" s="7"/>
      <c r="ADQ115" s="7"/>
      <c r="ADR115" s="7"/>
      <c r="ADS115" s="7"/>
      <c r="ADT115" s="7"/>
      <c r="ADU115" s="7"/>
      <c r="ADV115" s="7"/>
      <c r="ADW115" s="7"/>
      <c r="ADX115" s="7"/>
      <c r="ADY115" s="7"/>
      <c r="ADZ115" s="7"/>
      <c r="AEA115" s="7"/>
      <c r="AEB115" s="7"/>
      <c r="AEC115" s="7"/>
      <c r="AED115" s="7"/>
      <c r="AEE115" s="7"/>
      <c r="AEF115" s="7"/>
      <c r="AEG115" s="7"/>
      <c r="AEH115" s="7"/>
      <c r="AEI115" s="7"/>
      <c r="AEJ115" s="7"/>
      <c r="AEK115" s="7"/>
      <c r="AEL115" s="7"/>
      <c r="AEM115" s="7"/>
      <c r="AEN115" s="7"/>
      <c r="AEO115" s="7"/>
      <c r="AEP115" s="7"/>
      <c r="AEQ115" s="7"/>
      <c r="AER115" s="7"/>
      <c r="AES115" s="7"/>
      <c r="AET115" s="7"/>
      <c r="AEU115" s="7"/>
      <c r="AEV115" s="7"/>
      <c r="AEW115" s="7"/>
      <c r="AEX115" s="7"/>
      <c r="AEY115" s="7"/>
      <c r="AEZ115" s="7"/>
      <c r="AFA115" s="7"/>
      <c r="AFB115" s="7"/>
      <c r="AFC115" s="7"/>
      <c r="AFD115" s="7"/>
      <c r="AFE115" s="7"/>
      <c r="AFF115" s="7"/>
      <c r="AFG115" s="7"/>
      <c r="AFH115" s="7"/>
      <c r="AFI115" s="7"/>
      <c r="AFJ115" s="7"/>
      <c r="AFK115" s="7"/>
      <c r="AFL115" s="7"/>
      <c r="AFM115" s="7"/>
      <c r="AFN115" s="7"/>
      <c r="AFO115" s="7"/>
      <c r="AFP115" s="7"/>
      <c r="AFQ115" s="7"/>
      <c r="AFR115" s="7"/>
      <c r="AFS115" s="7"/>
      <c r="AFT115" s="7"/>
      <c r="AFU115" s="7"/>
      <c r="AFV115" s="7"/>
      <c r="AFW115" s="7"/>
      <c r="AFX115" s="7"/>
      <c r="AFY115" s="7"/>
      <c r="AFZ115" s="7"/>
      <c r="AGA115" s="7"/>
      <c r="AGB115" s="7"/>
      <c r="AGC115" s="7"/>
      <c r="AGD115" s="7"/>
      <c r="AGE115" s="7"/>
      <c r="AGF115" s="7"/>
      <c r="AGG115" s="7"/>
      <c r="AGH115" s="7"/>
      <c r="AGI115" s="7"/>
      <c r="AGJ115" s="7"/>
      <c r="AGK115" s="7"/>
      <c r="AGL115" s="7"/>
      <c r="AGM115" s="7"/>
      <c r="AGN115" s="7"/>
      <c r="AGO115" s="7"/>
      <c r="AGP115" s="7"/>
      <c r="AGQ115" s="7"/>
      <c r="AGR115" s="7"/>
      <c r="AGS115" s="7"/>
      <c r="AGT115" s="7"/>
      <c r="AGU115" s="7"/>
      <c r="AGV115" s="7"/>
      <c r="AGW115" s="7"/>
      <c r="AGX115" s="7"/>
      <c r="AGY115" s="7"/>
      <c r="AGZ115" s="7"/>
      <c r="AHA115" s="7"/>
      <c r="AHB115" s="7"/>
      <c r="AHC115" s="7"/>
      <c r="AHD115" s="7"/>
      <c r="AHE115" s="7"/>
      <c r="AHF115" s="7"/>
      <c r="AHG115" s="7"/>
      <c r="AHH115" s="7"/>
      <c r="AHI115" s="7"/>
      <c r="AHJ115" s="7"/>
      <c r="AHK115" s="7"/>
      <c r="AHL115" s="7"/>
      <c r="AHM115" s="7"/>
      <c r="AHN115" s="7"/>
      <c r="AHO115" s="7"/>
      <c r="AHP115" s="7"/>
      <c r="AHQ115" s="7"/>
      <c r="AHR115" s="7"/>
      <c r="AHS115" s="7"/>
      <c r="AHT115" s="7"/>
      <c r="AHU115" s="7"/>
      <c r="AHV115" s="7"/>
      <c r="AHW115" s="7"/>
      <c r="AHX115" s="7"/>
      <c r="AHY115" s="7"/>
      <c r="AHZ115" s="7"/>
      <c r="AIA115" s="7"/>
      <c r="AIB115" s="7"/>
      <c r="AIC115" s="7"/>
      <c r="AID115" s="7"/>
      <c r="AIE115" s="7"/>
      <c r="AIF115" s="7"/>
      <c r="AIG115" s="7"/>
      <c r="AIH115" s="7"/>
      <c r="AII115" s="7"/>
      <c r="AIJ115" s="7"/>
      <c r="AIK115" s="7"/>
      <c r="AIL115" s="7"/>
      <c r="AIM115" s="7"/>
      <c r="AIN115" s="7"/>
      <c r="AIO115" s="7"/>
      <c r="AIP115" s="7"/>
      <c r="AIQ115" s="7"/>
      <c r="AIR115" s="7"/>
      <c r="AIS115" s="7"/>
      <c r="AIT115" s="7"/>
      <c r="AIU115" s="7"/>
      <c r="AIV115" s="7"/>
      <c r="AIW115" s="7"/>
      <c r="AIX115" s="7"/>
      <c r="AIY115" s="7"/>
      <c r="AIZ115" s="7"/>
      <c r="AJA115" s="7"/>
      <c r="AJB115" s="7"/>
      <c r="AJC115" s="7"/>
      <c r="AJD115" s="7"/>
      <c r="AJE115" s="7"/>
      <c r="AJF115" s="7"/>
      <c r="AJG115" s="7"/>
      <c r="AJH115" s="7"/>
      <c r="AJI115" s="7"/>
      <c r="AJJ115" s="7"/>
      <c r="AJK115" s="7"/>
      <c r="AJL115" s="7"/>
      <c r="AJM115" s="7"/>
      <c r="AJN115" s="7"/>
      <c r="AJO115" s="7"/>
      <c r="AJP115" s="7"/>
      <c r="AJQ115" s="7"/>
      <c r="AJR115" s="7"/>
      <c r="AJS115" s="7"/>
      <c r="AJT115" s="7"/>
      <c r="AJU115" s="7"/>
      <c r="AJV115" s="7"/>
      <c r="AJW115" s="7"/>
      <c r="AJX115" s="7"/>
      <c r="AJY115" s="7"/>
      <c r="AJZ115" s="7"/>
      <c r="AKA115" s="7"/>
      <c r="AKB115" s="7"/>
      <c r="AKC115" s="7"/>
      <c r="AKD115" s="7"/>
      <c r="AKE115" s="7"/>
      <c r="AKF115" s="7"/>
      <c r="AKG115" s="7"/>
      <c r="AKH115" s="7"/>
      <c r="AKI115" s="7"/>
      <c r="AKJ115" s="7"/>
      <c r="AKK115" s="7"/>
      <c r="AKL115" s="7"/>
      <c r="AKM115" s="7"/>
      <c r="AKN115" s="7"/>
      <c r="AKO115" s="7"/>
      <c r="AKP115" s="7"/>
      <c r="AKQ115" s="7"/>
      <c r="AKR115" s="7"/>
      <c r="AKS115" s="7"/>
      <c r="AKT115" s="7"/>
      <c r="AKU115" s="7"/>
      <c r="AKV115" s="7"/>
      <c r="AKW115" s="7"/>
      <c r="AKX115" s="7"/>
      <c r="AKY115" s="7"/>
      <c r="AKZ115" s="7"/>
      <c r="ALA115" s="7"/>
      <c r="ALB115" s="7"/>
      <c r="ALC115" s="7"/>
      <c r="ALD115" s="7"/>
      <c r="ALE115" s="7"/>
      <c r="ALF115" s="7"/>
      <c r="ALG115" s="7"/>
      <c r="ALH115" s="7"/>
      <c r="ALI115" s="7"/>
      <c r="ALJ115" s="7"/>
      <c r="ALK115" s="7"/>
      <c r="ALL115" s="7"/>
      <c r="ALM115" s="7"/>
      <c r="ALN115" s="7"/>
      <c r="ALO115" s="7"/>
      <c r="ALP115" s="7"/>
      <c r="ALQ115" s="7"/>
      <c r="ALR115" s="7"/>
      <c r="ALS115" s="7"/>
      <c r="ALT115" s="7"/>
      <c r="ALU115" s="7"/>
      <c r="ALV115" s="7"/>
      <c r="ALW115" s="7"/>
      <c r="ALX115" s="7"/>
      <c r="ALY115" s="7"/>
      <c r="ALZ115" s="7"/>
      <c r="AMA115" s="7"/>
      <c r="AMB115" s="7"/>
      <c r="AMC115" s="7"/>
      <c r="AMD115" s="7"/>
      <c r="AME115" s="7"/>
      <c r="AMF115" s="7"/>
      <c r="AMG115" s="7"/>
      <c r="AMH115" s="7"/>
      <c r="AMI115" s="7"/>
      <c r="AMJ115" s="7"/>
      <c r="AMK115" s="7"/>
      <c r="AML115" s="7"/>
      <c r="AMM115" s="7"/>
    </row>
    <row r="116" spans="2:1027" ht="20.100000000000001" customHeight="1">
      <c r="B116" s="1"/>
      <c r="C116" s="41"/>
      <c r="D116" s="41"/>
      <c r="E116" s="41"/>
      <c r="F116" s="41"/>
      <c r="G116" s="41"/>
      <c r="H116" s="41"/>
      <c r="I116" s="41"/>
      <c r="J116" s="41"/>
      <c r="K116" s="41"/>
      <c r="L116" s="41"/>
      <c r="M116" s="41"/>
      <c r="N116" s="41"/>
      <c r="O116" s="41"/>
      <c r="P116" s="41"/>
      <c r="Q116" s="41"/>
      <c r="R116" s="41"/>
      <c r="S116" s="40"/>
      <c r="T116" s="40"/>
      <c r="U116" s="40"/>
      <c r="V116" s="40"/>
      <c r="W116" s="40"/>
      <c r="X116" s="40"/>
      <c r="Y116" s="40"/>
      <c r="Z116" s="40"/>
      <c r="AA116" s="40"/>
      <c r="AB116" s="40"/>
      <c r="AC116" s="40"/>
      <c r="AD116" s="40"/>
      <c r="AE116" s="40"/>
      <c r="AF116" s="40"/>
      <c r="AG116" s="40"/>
      <c r="AH116" s="40"/>
      <c r="AI116" s="40"/>
      <c r="AJ116" s="40"/>
      <c r="AK116" s="36"/>
      <c r="AL116" s="31"/>
      <c r="AM116" s="31"/>
      <c r="AN116" s="31"/>
      <c r="AO116" s="31"/>
      <c r="AP116" s="31"/>
      <c r="AQ116" s="31"/>
      <c r="AR116" s="31"/>
      <c r="AS116" s="31"/>
      <c r="AT116" s="31"/>
      <c r="AU116" s="31"/>
      <c r="AV116" s="31"/>
      <c r="AW116" s="31"/>
      <c r="AX116" s="31"/>
      <c r="AY116" s="31"/>
      <c r="AZ116" s="31"/>
      <c r="BA116" s="31"/>
      <c r="BB116" s="31"/>
      <c r="BC116" s="31"/>
      <c r="BD116" s="31"/>
      <c r="BE116" s="31"/>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c r="IU116" s="7"/>
      <c r="IV116" s="7"/>
      <c r="IW116" s="7"/>
      <c r="IX116" s="7"/>
      <c r="IY116" s="7"/>
      <c r="IZ116" s="7"/>
      <c r="JA116" s="7"/>
      <c r="JB116" s="7"/>
      <c r="JC116" s="7"/>
      <c r="JD116" s="7"/>
      <c r="JE116" s="7"/>
      <c r="JF116" s="7"/>
      <c r="JG116" s="7"/>
      <c r="JH116" s="7"/>
      <c r="JI116" s="7"/>
      <c r="JJ116" s="7"/>
      <c r="JK116" s="7"/>
      <c r="JL116" s="7"/>
      <c r="JM116" s="7"/>
      <c r="JN116" s="7"/>
      <c r="JO116" s="7"/>
      <c r="JP116" s="7"/>
      <c r="JQ116" s="7"/>
      <c r="JR116" s="7"/>
      <c r="JS116" s="7"/>
      <c r="JT116" s="7"/>
      <c r="JU116" s="7"/>
      <c r="JV116" s="7"/>
      <c r="JW116" s="7"/>
      <c r="JX116" s="7"/>
      <c r="JY116" s="7"/>
      <c r="JZ116" s="7"/>
      <c r="KA116" s="7"/>
      <c r="KB116" s="7"/>
      <c r="KC116" s="7"/>
      <c r="KD116" s="7"/>
      <c r="KE116" s="7"/>
      <c r="KF116" s="7"/>
      <c r="KG116" s="7"/>
      <c r="KH116" s="7"/>
      <c r="KI116" s="7"/>
      <c r="KJ116" s="7"/>
      <c r="KK116" s="7"/>
      <c r="KL116" s="7"/>
      <c r="KM116" s="7"/>
      <c r="KN116" s="7"/>
      <c r="KO116" s="7"/>
      <c r="KP116" s="7"/>
      <c r="KQ116" s="7"/>
      <c r="KR116" s="7"/>
      <c r="KS116" s="7"/>
      <c r="KT116" s="7"/>
      <c r="KU116" s="7"/>
      <c r="KV116" s="7"/>
      <c r="KW116" s="7"/>
      <c r="KX116" s="7"/>
      <c r="KY116" s="7"/>
      <c r="KZ116" s="7"/>
      <c r="LA116" s="7"/>
      <c r="LB116" s="7"/>
      <c r="LC116" s="7"/>
      <c r="LD116" s="7"/>
      <c r="LE116" s="7"/>
      <c r="LF116" s="7"/>
      <c r="LG116" s="7"/>
      <c r="LH116" s="7"/>
      <c r="LI116" s="7"/>
      <c r="LJ116" s="7"/>
      <c r="LK116" s="7"/>
      <c r="LL116" s="7"/>
      <c r="LM116" s="7"/>
      <c r="LN116" s="7"/>
      <c r="LO116" s="7"/>
      <c r="LP116" s="7"/>
      <c r="LQ116" s="7"/>
      <c r="LR116" s="7"/>
      <c r="LS116" s="7"/>
      <c r="LT116" s="7"/>
      <c r="LU116" s="7"/>
      <c r="LV116" s="7"/>
      <c r="LW116" s="7"/>
      <c r="LX116" s="7"/>
      <c r="LY116" s="7"/>
      <c r="LZ116" s="7"/>
      <c r="MA116" s="7"/>
      <c r="MB116" s="7"/>
      <c r="MC116" s="7"/>
      <c r="MD116" s="7"/>
      <c r="ME116" s="7"/>
      <c r="MF116" s="7"/>
      <c r="MG116" s="7"/>
      <c r="MH116" s="7"/>
      <c r="MI116" s="7"/>
      <c r="MJ116" s="7"/>
      <c r="MK116" s="7"/>
      <c r="ML116" s="7"/>
      <c r="MM116" s="7"/>
      <c r="MN116" s="7"/>
      <c r="MO116" s="7"/>
      <c r="MP116" s="7"/>
      <c r="MQ116" s="7"/>
      <c r="MR116" s="7"/>
      <c r="MS116" s="7"/>
      <c r="MT116" s="7"/>
      <c r="MU116" s="7"/>
      <c r="MV116" s="7"/>
      <c r="MW116" s="7"/>
      <c r="MX116" s="7"/>
      <c r="MY116" s="7"/>
      <c r="MZ116" s="7"/>
      <c r="NA116" s="7"/>
      <c r="NB116" s="7"/>
      <c r="NC116" s="7"/>
      <c r="ND116" s="7"/>
      <c r="NE116" s="7"/>
      <c r="NF116" s="7"/>
      <c r="NG116" s="7"/>
      <c r="NH116" s="7"/>
      <c r="NI116" s="7"/>
      <c r="NJ116" s="7"/>
      <c r="NK116" s="7"/>
      <c r="NL116" s="7"/>
      <c r="NM116" s="7"/>
      <c r="NN116" s="7"/>
      <c r="NO116" s="7"/>
      <c r="NP116" s="7"/>
      <c r="NQ116" s="7"/>
      <c r="NR116" s="7"/>
      <c r="NS116" s="7"/>
      <c r="NT116" s="7"/>
      <c r="NU116" s="7"/>
      <c r="NV116" s="7"/>
      <c r="NW116" s="7"/>
      <c r="NX116" s="7"/>
      <c r="NY116" s="7"/>
      <c r="NZ116" s="7"/>
      <c r="OA116" s="7"/>
      <c r="OB116" s="7"/>
      <c r="OC116" s="7"/>
      <c r="OD116" s="7"/>
      <c r="OE116" s="7"/>
      <c r="OF116" s="7"/>
      <c r="OG116" s="7"/>
      <c r="OH116" s="7"/>
      <c r="OI116" s="7"/>
      <c r="OJ116" s="7"/>
      <c r="OK116" s="7"/>
      <c r="OL116" s="7"/>
      <c r="OM116" s="7"/>
      <c r="ON116" s="7"/>
      <c r="OO116" s="7"/>
      <c r="OP116" s="7"/>
      <c r="OQ116" s="7"/>
      <c r="OR116" s="7"/>
      <c r="OS116" s="7"/>
      <c r="OT116" s="7"/>
      <c r="OU116" s="7"/>
      <c r="OV116" s="7"/>
      <c r="OW116" s="7"/>
      <c r="OX116" s="7"/>
      <c r="OY116" s="7"/>
      <c r="OZ116" s="7"/>
      <c r="PA116" s="7"/>
      <c r="PB116" s="7"/>
      <c r="PC116" s="7"/>
      <c r="PD116" s="7"/>
      <c r="PE116" s="7"/>
      <c r="PF116" s="7"/>
      <c r="PG116" s="7"/>
      <c r="PH116" s="7"/>
      <c r="PI116" s="7"/>
      <c r="PJ116" s="7"/>
      <c r="PK116" s="7"/>
      <c r="PL116" s="7"/>
      <c r="PM116" s="7"/>
      <c r="PN116" s="7"/>
      <c r="PO116" s="7"/>
      <c r="PP116" s="7"/>
      <c r="PQ116" s="7"/>
      <c r="PR116" s="7"/>
      <c r="PS116" s="7"/>
      <c r="PT116" s="7"/>
      <c r="PU116" s="7"/>
      <c r="PV116" s="7"/>
      <c r="PW116" s="7"/>
      <c r="PX116" s="7"/>
      <c r="PY116" s="7"/>
      <c r="PZ116" s="7"/>
      <c r="QA116" s="7"/>
      <c r="QB116" s="7"/>
      <c r="QC116" s="7"/>
      <c r="QD116" s="7"/>
      <c r="QE116" s="7"/>
      <c r="QF116" s="7"/>
      <c r="QG116" s="7"/>
      <c r="QH116" s="7"/>
      <c r="QI116" s="7"/>
      <c r="QJ116" s="7"/>
      <c r="QK116" s="7"/>
      <c r="QL116" s="7"/>
      <c r="QM116" s="7"/>
      <c r="QN116" s="7"/>
      <c r="QO116" s="7"/>
      <c r="QP116" s="7"/>
      <c r="QQ116" s="7"/>
      <c r="QR116" s="7"/>
      <c r="QS116" s="7"/>
      <c r="QT116" s="7"/>
      <c r="QU116" s="7"/>
      <c r="QV116" s="7"/>
      <c r="QW116" s="7"/>
      <c r="QX116" s="7"/>
      <c r="QY116" s="7"/>
      <c r="QZ116" s="7"/>
      <c r="RA116" s="7"/>
      <c r="RB116" s="7"/>
      <c r="RC116" s="7"/>
      <c r="RD116" s="7"/>
      <c r="RE116" s="7"/>
      <c r="RF116" s="7"/>
      <c r="RG116" s="7"/>
      <c r="RH116" s="7"/>
      <c r="RI116" s="7"/>
      <c r="RJ116" s="7"/>
      <c r="RK116" s="7"/>
      <c r="RL116" s="7"/>
      <c r="RM116" s="7"/>
      <c r="RN116" s="7"/>
      <c r="RO116" s="7"/>
      <c r="RP116" s="7"/>
      <c r="RQ116" s="7"/>
      <c r="RR116" s="7"/>
      <c r="RS116" s="7"/>
      <c r="RT116" s="7"/>
      <c r="RU116" s="7"/>
      <c r="RV116" s="7"/>
      <c r="RW116" s="7"/>
      <c r="RX116" s="7"/>
      <c r="RY116" s="7"/>
      <c r="RZ116" s="7"/>
      <c r="SA116" s="7"/>
      <c r="SB116" s="7"/>
      <c r="SC116" s="7"/>
      <c r="SD116" s="7"/>
      <c r="SE116" s="7"/>
      <c r="SF116" s="7"/>
      <c r="SG116" s="7"/>
      <c r="SH116" s="7"/>
      <c r="SI116" s="7"/>
      <c r="SJ116" s="7"/>
      <c r="SK116" s="7"/>
      <c r="SL116" s="7"/>
      <c r="SM116" s="7"/>
      <c r="SN116" s="7"/>
      <c r="SO116" s="7"/>
      <c r="SP116" s="7"/>
      <c r="SQ116" s="7"/>
      <c r="SR116" s="7"/>
      <c r="SS116" s="7"/>
      <c r="ST116" s="7"/>
      <c r="SU116" s="7"/>
      <c r="SV116" s="7"/>
      <c r="SW116" s="7"/>
      <c r="SX116" s="7"/>
      <c r="SY116" s="7"/>
      <c r="SZ116" s="7"/>
      <c r="TA116" s="7"/>
      <c r="TB116" s="7"/>
      <c r="TC116" s="7"/>
      <c r="TD116" s="7"/>
      <c r="TE116" s="7"/>
      <c r="TF116" s="7"/>
      <c r="TG116" s="7"/>
      <c r="TH116" s="7"/>
      <c r="TI116" s="7"/>
      <c r="TJ116" s="7"/>
      <c r="TK116" s="7"/>
      <c r="TL116" s="7"/>
      <c r="TM116" s="7"/>
      <c r="TN116" s="7"/>
      <c r="TO116" s="7"/>
      <c r="TP116" s="7"/>
      <c r="TQ116" s="7"/>
      <c r="TR116" s="7"/>
      <c r="TS116" s="7"/>
      <c r="TT116" s="7"/>
      <c r="TU116" s="7"/>
      <c r="TV116" s="7"/>
      <c r="TW116" s="7"/>
      <c r="TX116" s="7"/>
      <c r="TY116" s="7"/>
      <c r="TZ116" s="7"/>
      <c r="UA116" s="7"/>
      <c r="UB116" s="7"/>
      <c r="UC116" s="7"/>
      <c r="UD116" s="7"/>
      <c r="UE116" s="7"/>
      <c r="UF116" s="7"/>
      <c r="UG116" s="7"/>
      <c r="UH116" s="7"/>
      <c r="UI116" s="7"/>
      <c r="UJ116" s="7"/>
      <c r="UK116" s="7"/>
      <c r="UL116" s="7"/>
      <c r="UM116" s="7"/>
      <c r="UN116" s="7"/>
      <c r="UO116" s="7"/>
      <c r="UP116" s="7"/>
      <c r="UQ116" s="7"/>
      <c r="UR116" s="7"/>
      <c r="US116" s="7"/>
      <c r="UT116" s="7"/>
      <c r="UU116" s="7"/>
      <c r="UV116" s="7"/>
      <c r="UW116" s="7"/>
      <c r="UX116" s="7"/>
      <c r="UY116" s="7"/>
      <c r="UZ116" s="7"/>
      <c r="VA116" s="7"/>
      <c r="VB116" s="7"/>
      <c r="VC116" s="7"/>
      <c r="VD116" s="7"/>
      <c r="VE116" s="7"/>
      <c r="VF116" s="7"/>
      <c r="VG116" s="7"/>
      <c r="VH116" s="7"/>
      <c r="VI116" s="7"/>
      <c r="VJ116" s="7"/>
      <c r="VK116" s="7"/>
      <c r="VL116" s="7"/>
      <c r="VM116" s="7"/>
      <c r="VN116" s="7"/>
      <c r="VO116" s="7"/>
      <c r="VP116" s="7"/>
      <c r="VQ116" s="7"/>
      <c r="VR116" s="7"/>
      <c r="VS116" s="7"/>
      <c r="VT116" s="7"/>
      <c r="VU116" s="7"/>
      <c r="VV116" s="7"/>
      <c r="VW116" s="7"/>
      <c r="VX116" s="7"/>
      <c r="VY116" s="7"/>
      <c r="VZ116" s="7"/>
      <c r="WA116" s="7"/>
      <c r="WB116" s="7"/>
      <c r="WC116" s="7"/>
      <c r="WD116" s="7"/>
      <c r="WE116" s="7"/>
      <c r="WF116" s="7"/>
      <c r="WG116" s="7"/>
      <c r="WH116" s="7"/>
      <c r="WI116" s="7"/>
      <c r="WJ116" s="7"/>
      <c r="WK116" s="7"/>
      <c r="WL116" s="7"/>
      <c r="WM116" s="7"/>
      <c r="WN116" s="7"/>
      <c r="WO116" s="7"/>
      <c r="WP116" s="7"/>
      <c r="WQ116" s="7"/>
      <c r="WR116" s="7"/>
      <c r="WS116" s="7"/>
      <c r="WT116" s="7"/>
      <c r="WU116" s="7"/>
      <c r="WV116" s="7"/>
      <c r="WW116" s="7"/>
      <c r="WX116" s="7"/>
      <c r="WY116" s="7"/>
      <c r="WZ116" s="7"/>
      <c r="XA116" s="7"/>
      <c r="XB116" s="7"/>
      <c r="XC116" s="7"/>
      <c r="XD116" s="7"/>
      <c r="XE116" s="7"/>
      <c r="XF116" s="7"/>
      <c r="XG116" s="7"/>
      <c r="XH116" s="7"/>
      <c r="XI116" s="7"/>
      <c r="XJ116" s="7"/>
      <c r="XK116" s="7"/>
      <c r="XL116" s="7"/>
      <c r="XM116" s="7"/>
      <c r="XN116" s="7"/>
      <c r="XO116" s="7"/>
      <c r="XP116" s="7"/>
      <c r="XQ116" s="7"/>
      <c r="XR116" s="7"/>
      <c r="XS116" s="7"/>
      <c r="XT116" s="7"/>
      <c r="XU116" s="7"/>
      <c r="XV116" s="7"/>
      <c r="XW116" s="7"/>
      <c r="XX116" s="7"/>
      <c r="XY116" s="7"/>
      <c r="XZ116" s="7"/>
      <c r="YA116" s="7"/>
      <c r="YB116" s="7"/>
      <c r="YC116" s="7"/>
      <c r="YD116" s="7"/>
      <c r="YE116" s="7"/>
      <c r="YF116" s="7"/>
      <c r="YG116" s="7"/>
      <c r="YH116" s="7"/>
      <c r="YI116" s="7"/>
      <c r="YJ116" s="7"/>
      <c r="YK116" s="7"/>
      <c r="YL116" s="7"/>
      <c r="YM116" s="7"/>
      <c r="YN116" s="7"/>
      <c r="YO116" s="7"/>
      <c r="YP116" s="7"/>
      <c r="YQ116" s="7"/>
      <c r="YR116" s="7"/>
      <c r="YS116" s="7"/>
      <c r="YT116" s="7"/>
      <c r="YU116" s="7"/>
      <c r="YV116" s="7"/>
      <c r="YW116" s="7"/>
      <c r="YX116" s="7"/>
      <c r="YY116" s="7"/>
      <c r="YZ116" s="7"/>
      <c r="ZA116" s="7"/>
      <c r="ZB116" s="7"/>
      <c r="ZC116" s="7"/>
      <c r="ZD116" s="7"/>
      <c r="ZE116" s="7"/>
      <c r="ZF116" s="7"/>
      <c r="ZG116" s="7"/>
      <c r="ZH116" s="7"/>
      <c r="ZI116" s="7"/>
      <c r="ZJ116" s="7"/>
      <c r="ZK116" s="7"/>
      <c r="ZL116" s="7"/>
      <c r="ZM116" s="7"/>
      <c r="ZN116" s="7"/>
      <c r="ZO116" s="7"/>
      <c r="ZP116" s="7"/>
      <c r="ZQ116" s="7"/>
      <c r="ZR116" s="7"/>
      <c r="ZS116" s="7"/>
      <c r="ZT116" s="7"/>
      <c r="ZU116" s="7"/>
      <c r="ZV116" s="7"/>
      <c r="ZW116" s="7"/>
      <c r="ZX116" s="7"/>
      <c r="ZY116" s="7"/>
      <c r="ZZ116" s="7"/>
      <c r="AAA116" s="7"/>
      <c r="AAB116" s="7"/>
      <c r="AAC116" s="7"/>
      <c r="AAD116" s="7"/>
      <c r="AAE116" s="7"/>
      <c r="AAF116" s="7"/>
      <c r="AAG116" s="7"/>
      <c r="AAH116" s="7"/>
      <c r="AAI116" s="7"/>
      <c r="AAJ116" s="7"/>
      <c r="AAK116" s="7"/>
      <c r="AAL116" s="7"/>
      <c r="AAM116" s="7"/>
      <c r="AAN116" s="7"/>
      <c r="AAO116" s="7"/>
      <c r="AAP116" s="7"/>
      <c r="AAQ116" s="7"/>
      <c r="AAR116" s="7"/>
      <c r="AAS116" s="7"/>
      <c r="AAT116" s="7"/>
      <c r="AAU116" s="7"/>
      <c r="AAV116" s="7"/>
      <c r="AAW116" s="7"/>
      <c r="AAX116" s="7"/>
      <c r="AAY116" s="7"/>
      <c r="AAZ116" s="7"/>
      <c r="ABA116" s="7"/>
      <c r="ABB116" s="7"/>
      <c r="ABC116" s="7"/>
      <c r="ABD116" s="7"/>
      <c r="ABE116" s="7"/>
      <c r="ABF116" s="7"/>
      <c r="ABG116" s="7"/>
      <c r="ABH116" s="7"/>
      <c r="ABI116" s="7"/>
      <c r="ABJ116" s="7"/>
      <c r="ABK116" s="7"/>
      <c r="ABL116" s="7"/>
      <c r="ABM116" s="7"/>
      <c r="ABN116" s="7"/>
      <c r="ABO116" s="7"/>
      <c r="ABP116" s="7"/>
      <c r="ABQ116" s="7"/>
      <c r="ABR116" s="7"/>
      <c r="ABS116" s="7"/>
      <c r="ABT116" s="7"/>
      <c r="ABU116" s="7"/>
      <c r="ABV116" s="7"/>
      <c r="ABW116" s="7"/>
      <c r="ABX116" s="7"/>
      <c r="ABY116" s="7"/>
      <c r="ABZ116" s="7"/>
      <c r="ACA116" s="7"/>
      <c r="ACB116" s="7"/>
      <c r="ACC116" s="7"/>
      <c r="ACD116" s="7"/>
      <c r="ACE116" s="7"/>
      <c r="ACF116" s="7"/>
      <c r="ACG116" s="7"/>
      <c r="ACH116" s="7"/>
      <c r="ACI116" s="7"/>
      <c r="ACJ116" s="7"/>
      <c r="ACK116" s="7"/>
      <c r="ACL116" s="7"/>
      <c r="ACM116" s="7"/>
      <c r="ACN116" s="7"/>
      <c r="ACO116" s="7"/>
      <c r="ACP116" s="7"/>
      <c r="ACQ116" s="7"/>
      <c r="ACR116" s="7"/>
      <c r="ACS116" s="7"/>
      <c r="ACT116" s="7"/>
      <c r="ACU116" s="7"/>
      <c r="ACV116" s="7"/>
      <c r="ACW116" s="7"/>
      <c r="ACX116" s="7"/>
      <c r="ACY116" s="7"/>
      <c r="ACZ116" s="7"/>
      <c r="ADA116" s="7"/>
      <c r="ADB116" s="7"/>
      <c r="ADC116" s="7"/>
      <c r="ADD116" s="7"/>
      <c r="ADE116" s="7"/>
      <c r="ADF116" s="7"/>
      <c r="ADG116" s="7"/>
      <c r="ADH116" s="7"/>
      <c r="ADI116" s="7"/>
      <c r="ADJ116" s="7"/>
      <c r="ADK116" s="7"/>
      <c r="ADL116" s="7"/>
      <c r="ADM116" s="7"/>
      <c r="ADN116" s="7"/>
      <c r="ADO116" s="7"/>
      <c r="ADP116" s="7"/>
      <c r="ADQ116" s="7"/>
      <c r="ADR116" s="7"/>
      <c r="ADS116" s="7"/>
      <c r="ADT116" s="7"/>
      <c r="ADU116" s="7"/>
      <c r="ADV116" s="7"/>
      <c r="ADW116" s="7"/>
      <c r="ADX116" s="7"/>
      <c r="ADY116" s="7"/>
      <c r="ADZ116" s="7"/>
      <c r="AEA116" s="7"/>
      <c r="AEB116" s="7"/>
      <c r="AEC116" s="7"/>
      <c r="AED116" s="7"/>
      <c r="AEE116" s="7"/>
      <c r="AEF116" s="7"/>
      <c r="AEG116" s="7"/>
      <c r="AEH116" s="7"/>
      <c r="AEI116" s="7"/>
      <c r="AEJ116" s="7"/>
      <c r="AEK116" s="7"/>
      <c r="AEL116" s="7"/>
      <c r="AEM116" s="7"/>
      <c r="AEN116" s="7"/>
      <c r="AEO116" s="7"/>
      <c r="AEP116" s="7"/>
      <c r="AEQ116" s="7"/>
      <c r="AER116" s="7"/>
      <c r="AES116" s="7"/>
      <c r="AET116" s="7"/>
      <c r="AEU116" s="7"/>
      <c r="AEV116" s="7"/>
      <c r="AEW116" s="7"/>
      <c r="AEX116" s="7"/>
      <c r="AEY116" s="7"/>
      <c r="AEZ116" s="7"/>
      <c r="AFA116" s="7"/>
      <c r="AFB116" s="7"/>
      <c r="AFC116" s="7"/>
      <c r="AFD116" s="7"/>
      <c r="AFE116" s="7"/>
      <c r="AFF116" s="7"/>
      <c r="AFG116" s="7"/>
      <c r="AFH116" s="7"/>
      <c r="AFI116" s="7"/>
      <c r="AFJ116" s="7"/>
      <c r="AFK116" s="7"/>
      <c r="AFL116" s="7"/>
      <c r="AFM116" s="7"/>
      <c r="AFN116" s="7"/>
      <c r="AFO116" s="7"/>
      <c r="AFP116" s="7"/>
      <c r="AFQ116" s="7"/>
      <c r="AFR116" s="7"/>
      <c r="AFS116" s="7"/>
      <c r="AFT116" s="7"/>
      <c r="AFU116" s="7"/>
      <c r="AFV116" s="7"/>
      <c r="AFW116" s="7"/>
      <c r="AFX116" s="7"/>
      <c r="AFY116" s="7"/>
      <c r="AFZ116" s="7"/>
      <c r="AGA116" s="7"/>
      <c r="AGB116" s="7"/>
      <c r="AGC116" s="7"/>
      <c r="AGD116" s="7"/>
      <c r="AGE116" s="7"/>
      <c r="AGF116" s="7"/>
      <c r="AGG116" s="7"/>
      <c r="AGH116" s="7"/>
      <c r="AGI116" s="7"/>
      <c r="AGJ116" s="7"/>
      <c r="AGK116" s="7"/>
      <c r="AGL116" s="7"/>
      <c r="AGM116" s="7"/>
      <c r="AGN116" s="7"/>
      <c r="AGO116" s="7"/>
      <c r="AGP116" s="7"/>
      <c r="AGQ116" s="7"/>
      <c r="AGR116" s="7"/>
      <c r="AGS116" s="7"/>
      <c r="AGT116" s="7"/>
      <c r="AGU116" s="7"/>
      <c r="AGV116" s="7"/>
      <c r="AGW116" s="7"/>
      <c r="AGX116" s="7"/>
      <c r="AGY116" s="7"/>
      <c r="AGZ116" s="7"/>
      <c r="AHA116" s="7"/>
      <c r="AHB116" s="7"/>
      <c r="AHC116" s="7"/>
      <c r="AHD116" s="7"/>
      <c r="AHE116" s="7"/>
      <c r="AHF116" s="7"/>
      <c r="AHG116" s="7"/>
      <c r="AHH116" s="7"/>
      <c r="AHI116" s="7"/>
      <c r="AHJ116" s="7"/>
      <c r="AHK116" s="7"/>
      <c r="AHL116" s="7"/>
      <c r="AHM116" s="7"/>
      <c r="AHN116" s="7"/>
      <c r="AHO116" s="7"/>
      <c r="AHP116" s="7"/>
      <c r="AHQ116" s="7"/>
      <c r="AHR116" s="7"/>
      <c r="AHS116" s="7"/>
      <c r="AHT116" s="7"/>
      <c r="AHU116" s="7"/>
      <c r="AHV116" s="7"/>
      <c r="AHW116" s="7"/>
      <c r="AHX116" s="7"/>
      <c r="AHY116" s="7"/>
      <c r="AHZ116" s="7"/>
      <c r="AIA116" s="7"/>
      <c r="AIB116" s="7"/>
      <c r="AIC116" s="7"/>
      <c r="AID116" s="7"/>
      <c r="AIE116" s="7"/>
      <c r="AIF116" s="7"/>
      <c r="AIG116" s="7"/>
      <c r="AIH116" s="7"/>
      <c r="AII116" s="7"/>
      <c r="AIJ116" s="7"/>
      <c r="AIK116" s="7"/>
      <c r="AIL116" s="7"/>
      <c r="AIM116" s="7"/>
      <c r="AIN116" s="7"/>
      <c r="AIO116" s="7"/>
      <c r="AIP116" s="7"/>
      <c r="AIQ116" s="7"/>
      <c r="AIR116" s="7"/>
      <c r="AIS116" s="7"/>
      <c r="AIT116" s="7"/>
      <c r="AIU116" s="7"/>
      <c r="AIV116" s="7"/>
      <c r="AIW116" s="7"/>
      <c r="AIX116" s="7"/>
      <c r="AIY116" s="7"/>
      <c r="AIZ116" s="7"/>
      <c r="AJA116" s="7"/>
      <c r="AJB116" s="7"/>
      <c r="AJC116" s="7"/>
      <c r="AJD116" s="7"/>
      <c r="AJE116" s="7"/>
      <c r="AJF116" s="7"/>
      <c r="AJG116" s="7"/>
      <c r="AJH116" s="7"/>
      <c r="AJI116" s="7"/>
      <c r="AJJ116" s="7"/>
      <c r="AJK116" s="7"/>
      <c r="AJL116" s="7"/>
      <c r="AJM116" s="7"/>
      <c r="AJN116" s="7"/>
      <c r="AJO116" s="7"/>
      <c r="AJP116" s="7"/>
      <c r="AJQ116" s="7"/>
      <c r="AJR116" s="7"/>
      <c r="AJS116" s="7"/>
      <c r="AJT116" s="7"/>
      <c r="AJU116" s="7"/>
      <c r="AJV116" s="7"/>
      <c r="AJW116" s="7"/>
      <c r="AJX116" s="7"/>
      <c r="AJY116" s="7"/>
      <c r="AJZ116" s="7"/>
      <c r="AKA116" s="7"/>
      <c r="AKB116" s="7"/>
      <c r="AKC116" s="7"/>
      <c r="AKD116" s="7"/>
      <c r="AKE116" s="7"/>
      <c r="AKF116" s="7"/>
      <c r="AKG116" s="7"/>
      <c r="AKH116" s="7"/>
      <c r="AKI116" s="7"/>
      <c r="AKJ116" s="7"/>
      <c r="AKK116" s="7"/>
      <c r="AKL116" s="7"/>
      <c r="AKM116" s="7"/>
      <c r="AKN116" s="7"/>
      <c r="AKO116" s="7"/>
      <c r="AKP116" s="7"/>
      <c r="AKQ116" s="7"/>
      <c r="AKR116" s="7"/>
      <c r="AKS116" s="7"/>
      <c r="AKT116" s="7"/>
      <c r="AKU116" s="7"/>
      <c r="AKV116" s="7"/>
      <c r="AKW116" s="7"/>
      <c r="AKX116" s="7"/>
      <c r="AKY116" s="7"/>
      <c r="AKZ116" s="7"/>
      <c r="ALA116" s="7"/>
      <c r="ALB116" s="7"/>
      <c r="ALC116" s="7"/>
      <c r="ALD116" s="7"/>
      <c r="ALE116" s="7"/>
      <c r="ALF116" s="7"/>
      <c r="ALG116" s="7"/>
      <c r="ALH116" s="7"/>
      <c r="ALI116" s="7"/>
      <c r="ALJ116" s="7"/>
      <c r="ALK116" s="7"/>
      <c r="ALL116" s="7"/>
      <c r="ALM116" s="7"/>
      <c r="ALN116" s="7"/>
      <c r="ALO116" s="7"/>
      <c r="ALP116" s="7"/>
      <c r="ALQ116" s="7"/>
      <c r="ALR116" s="7"/>
      <c r="ALS116" s="7"/>
      <c r="ALT116" s="7"/>
      <c r="ALU116" s="7"/>
      <c r="ALV116" s="7"/>
      <c r="ALW116" s="7"/>
      <c r="ALX116" s="7"/>
      <c r="ALY116" s="7"/>
      <c r="ALZ116" s="7"/>
      <c r="AMA116" s="7"/>
      <c r="AMB116" s="7"/>
      <c r="AMC116" s="7"/>
      <c r="AMD116" s="7"/>
      <c r="AME116" s="7"/>
      <c r="AMF116" s="7"/>
      <c r="AMG116" s="7"/>
      <c r="AMH116" s="7"/>
      <c r="AMI116" s="7"/>
      <c r="AMJ116" s="7"/>
      <c r="AMK116" s="7"/>
      <c r="AML116" s="7"/>
      <c r="AMM116" s="7"/>
    </row>
    <row r="117" spans="2:1027" ht="20.100000000000001" customHeight="1">
      <c r="B117" s="1"/>
      <c r="C117" s="41"/>
      <c r="D117" s="41"/>
      <c r="E117" s="41"/>
      <c r="F117" s="41"/>
      <c r="G117" s="41"/>
      <c r="H117" s="41"/>
      <c r="I117" s="41"/>
      <c r="J117" s="41"/>
      <c r="K117" s="41"/>
      <c r="L117" s="41"/>
      <c r="M117" s="41"/>
      <c r="N117" s="41"/>
      <c r="O117" s="41"/>
      <c r="P117" s="41"/>
      <c r="Q117" s="41"/>
      <c r="R117" s="41"/>
      <c r="S117" s="40"/>
      <c r="T117" s="40"/>
      <c r="U117" s="40"/>
      <c r="V117" s="40"/>
      <c r="W117" s="40"/>
      <c r="X117" s="40"/>
      <c r="Y117" s="40"/>
      <c r="Z117" s="40"/>
      <c r="AA117" s="40"/>
      <c r="AB117" s="40"/>
      <c r="AC117" s="40"/>
      <c r="AD117" s="40"/>
      <c r="AE117" s="40"/>
      <c r="AF117" s="40"/>
      <c r="AG117" s="40"/>
      <c r="AH117" s="40"/>
      <c r="AI117" s="40"/>
      <c r="AJ117" s="40"/>
      <c r="AK117" s="36"/>
      <c r="AL117" s="31"/>
      <c r="AM117" s="31"/>
      <c r="AN117" s="31"/>
      <c r="AO117" s="31"/>
      <c r="AP117" s="31"/>
      <c r="AQ117" s="31"/>
      <c r="AR117" s="31"/>
      <c r="AS117" s="31"/>
      <c r="AT117" s="31"/>
      <c r="AU117" s="31"/>
      <c r="AV117" s="31"/>
      <c r="AW117" s="31"/>
      <c r="AX117" s="31"/>
      <c r="AY117" s="31"/>
      <c r="AZ117" s="31"/>
      <c r="BA117" s="31"/>
      <c r="BB117" s="31"/>
      <c r="BC117" s="31"/>
      <c r="BD117" s="31"/>
      <c r="BE117" s="31"/>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c r="IW117" s="7"/>
      <c r="IX117" s="7"/>
      <c r="IY117" s="7"/>
      <c r="IZ117" s="7"/>
      <c r="JA117" s="7"/>
      <c r="JB117" s="7"/>
      <c r="JC117" s="7"/>
      <c r="JD117" s="7"/>
      <c r="JE117" s="7"/>
      <c r="JF117" s="7"/>
      <c r="JG117" s="7"/>
      <c r="JH117" s="7"/>
      <c r="JI117" s="7"/>
      <c r="JJ117" s="7"/>
      <c r="JK117" s="7"/>
      <c r="JL117" s="7"/>
      <c r="JM117" s="7"/>
      <c r="JN117" s="7"/>
      <c r="JO117" s="7"/>
      <c r="JP117" s="7"/>
      <c r="JQ117" s="7"/>
      <c r="JR117" s="7"/>
      <c r="JS117" s="7"/>
      <c r="JT117" s="7"/>
      <c r="JU117" s="7"/>
      <c r="JV117" s="7"/>
      <c r="JW117" s="7"/>
      <c r="JX117" s="7"/>
      <c r="JY117" s="7"/>
      <c r="JZ117" s="7"/>
      <c r="KA117" s="7"/>
      <c r="KB117" s="7"/>
      <c r="KC117" s="7"/>
      <c r="KD117" s="7"/>
      <c r="KE117" s="7"/>
      <c r="KF117" s="7"/>
      <c r="KG117" s="7"/>
      <c r="KH117" s="7"/>
      <c r="KI117" s="7"/>
      <c r="KJ117" s="7"/>
      <c r="KK117" s="7"/>
      <c r="KL117" s="7"/>
      <c r="KM117" s="7"/>
      <c r="KN117" s="7"/>
      <c r="KO117" s="7"/>
      <c r="KP117" s="7"/>
      <c r="KQ117" s="7"/>
      <c r="KR117" s="7"/>
      <c r="KS117" s="7"/>
      <c r="KT117" s="7"/>
      <c r="KU117" s="7"/>
      <c r="KV117" s="7"/>
      <c r="KW117" s="7"/>
      <c r="KX117" s="7"/>
      <c r="KY117" s="7"/>
      <c r="KZ117" s="7"/>
      <c r="LA117" s="7"/>
      <c r="LB117" s="7"/>
      <c r="LC117" s="7"/>
      <c r="LD117" s="7"/>
      <c r="LE117" s="7"/>
      <c r="LF117" s="7"/>
      <c r="LG117" s="7"/>
      <c r="LH117" s="7"/>
      <c r="LI117" s="7"/>
      <c r="LJ117" s="7"/>
      <c r="LK117" s="7"/>
      <c r="LL117" s="7"/>
      <c r="LM117" s="7"/>
      <c r="LN117" s="7"/>
      <c r="LO117" s="7"/>
      <c r="LP117" s="7"/>
      <c r="LQ117" s="7"/>
      <c r="LR117" s="7"/>
      <c r="LS117" s="7"/>
      <c r="LT117" s="7"/>
      <c r="LU117" s="7"/>
      <c r="LV117" s="7"/>
      <c r="LW117" s="7"/>
      <c r="LX117" s="7"/>
      <c r="LY117" s="7"/>
      <c r="LZ117" s="7"/>
      <c r="MA117" s="7"/>
      <c r="MB117" s="7"/>
      <c r="MC117" s="7"/>
      <c r="MD117" s="7"/>
      <c r="ME117" s="7"/>
      <c r="MF117" s="7"/>
      <c r="MG117" s="7"/>
      <c r="MH117" s="7"/>
      <c r="MI117" s="7"/>
      <c r="MJ117" s="7"/>
      <c r="MK117" s="7"/>
      <c r="ML117" s="7"/>
      <c r="MM117" s="7"/>
      <c r="MN117" s="7"/>
      <c r="MO117" s="7"/>
      <c r="MP117" s="7"/>
      <c r="MQ117" s="7"/>
      <c r="MR117" s="7"/>
      <c r="MS117" s="7"/>
      <c r="MT117" s="7"/>
      <c r="MU117" s="7"/>
      <c r="MV117" s="7"/>
      <c r="MW117" s="7"/>
      <c r="MX117" s="7"/>
      <c r="MY117" s="7"/>
      <c r="MZ117" s="7"/>
      <c r="NA117" s="7"/>
      <c r="NB117" s="7"/>
      <c r="NC117" s="7"/>
      <c r="ND117" s="7"/>
      <c r="NE117" s="7"/>
      <c r="NF117" s="7"/>
      <c r="NG117" s="7"/>
      <c r="NH117" s="7"/>
      <c r="NI117" s="7"/>
      <c r="NJ117" s="7"/>
      <c r="NK117" s="7"/>
      <c r="NL117" s="7"/>
      <c r="NM117" s="7"/>
      <c r="NN117" s="7"/>
      <c r="NO117" s="7"/>
      <c r="NP117" s="7"/>
      <c r="NQ117" s="7"/>
      <c r="NR117" s="7"/>
      <c r="NS117" s="7"/>
      <c r="NT117" s="7"/>
      <c r="NU117" s="7"/>
      <c r="NV117" s="7"/>
      <c r="NW117" s="7"/>
      <c r="NX117" s="7"/>
      <c r="NY117" s="7"/>
      <c r="NZ117" s="7"/>
      <c r="OA117" s="7"/>
      <c r="OB117" s="7"/>
      <c r="OC117" s="7"/>
      <c r="OD117" s="7"/>
      <c r="OE117" s="7"/>
      <c r="OF117" s="7"/>
      <c r="OG117" s="7"/>
      <c r="OH117" s="7"/>
      <c r="OI117" s="7"/>
      <c r="OJ117" s="7"/>
      <c r="OK117" s="7"/>
      <c r="OL117" s="7"/>
      <c r="OM117" s="7"/>
      <c r="ON117" s="7"/>
      <c r="OO117" s="7"/>
      <c r="OP117" s="7"/>
      <c r="OQ117" s="7"/>
      <c r="OR117" s="7"/>
      <c r="OS117" s="7"/>
      <c r="OT117" s="7"/>
      <c r="OU117" s="7"/>
      <c r="OV117" s="7"/>
      <c r="OW117" s="7"/>
      <c r="OX117" s="7"/>
      <c r="OY117" s="7"/>
      <c r="OZ117" s="7"/>
      <c r="PA117" s="7"/>
      <c r="PB117" s="7"/>
      <c r="PC117" s="7"/>
      <c r="PD117" s="7"/>
      <c r="PE117" s="7"/>
      <c r="PF117" s="7"/>
      <c r="PG117" s="7"/>
      <c r="PH117" s="7"/>
      <c r="PI117" s="7"/>
      <c r="PJ117" s="7"/>
      <c r="PK117" s="7"/>
      <c r="PL117" s="7"/>
      <c r="PM117" s="7"/>
      <c r="PN117" s="7"/>
      <c r="PO117" s="7"/>
      <c r="PP117" s="7"/>
      <c r="PQ117" s="7"/>
      <c r="PR117" s="7"/>
      <c r="PS117" s="7"/>
      <c r="PT117" s="7"/>
      <c r="PU117" s="7"/>
      <c r="PV117" s="7"/>
      <c r="PW117" s="7"/>
      <c r="PX117" s="7"/>
      <c r="PY117" s="7"/>
      <c r="PZ117" s="7"/>
      <c r="QA117" s="7"/>
      <c r="QB117" s="7"/>
      <c r="QC117" s="7"/>
      <c r="QD117" s="7"/>
      <c r="QE117" s="7"/>
      <c r="QF117" s="7"/>
      <c r="QG117" s="7"/>
      <c r="QH117" s="7"/>
      <c r="QI117" s="7"/>
      <c r="QJ117" s="7"/>
      <c r="QK117" s="7"/>
      <c r="QL117" s="7"/>
      <c r="QM117" s="7"/>
      <c r="QN117" s="7"/>
      <c r="QO117" s="7"/>
      <c r="QP117" s="7"/>
      <c r="QQ117" s="7"/>
      <c r="QR117" s="7"/>
      <c r="QS117" s="7"/>
      <c r="QT117" s="7"/>
      <c r="QU117" s="7"/>
      <c r="QV117" s="7"/>
      <c r="QW117" s="7"/>
      <c r="QX117" s="7"/>
      <c r="QY117" s="7"/>
      <c r="QZ117" s="7"/>
      <c r="RA117" s="7"/>
      <c r="RB117" s="7"/>
      <c r="RC117" s="7"/>
      <c r="RD117" s="7"/>
      <c r="RE117" s="7"/>
      <c r="RF117" s="7"/>
      <c r="RG117" s="7"/>
      <c r="RH117" s="7"/>
      <c r="RI117" s="7"/>
      <c r="RJ117" s="7"/>
      <c r="RK117" s="7"/>
      <c r="RL117" s="7"/>
      <c r="RM117" s="7"/>
      <c r="RN117" s="7"/>
      <c r="RO117" s="7"/>
      <c r="RP117" s="7"/>
      <c r="RQ117" s="7"/>
      <c r="RR117" s="7"/>
      <c r="RS117" s="7"/>
      <c r="RT117" s="7"/>
      <c r="RU117" s="7"/>
      <c r="RV117" s="7"/>
      <c r="RW117" s="7"/>
      <c r="RX117" s="7"/>
      <c r="RY117" s="7"/>
      <c r="RZ117" s="7"/>
      <c r="SA117" s="7"/>
      <c r="SB117" s="7"/>
      <c r="SC117" s="7"/>
      <c r="SD117" s="7"/>
      <c r="SE117" s="7"/>
      <c r="SF117" s="7"/>
      <c r="SG117" s="7"/>
      <c r="SH117" s="7"/>
      <c r="SI117" s="7"/>
      <c r="SJ117" s="7"/>
      <c r="SK117" s="7"/>
      <c r="SL117" s="7"/>
      <c r="SM117" s="7"/>
      <c r="SN117" s="7"/>
      <c r="SO117" s="7"/>
      <c r="SP117" s="7"/>
      <c r="SQ117" s="7"/>
      <c r="SR117" s="7"/>
      <c r="SS117" s="7"/>
      <c r="ST117" s="7"/>
      <c r="SU117" s="7"/>
      <c r="SV117" s="7"/>
      <c r="SW117" s="7"/>
      <c r="SX117" s="7"/>
      <c r="SY117" s="7"/>
      <c r="SZ117" s="7"/>
      <c r="TA117" s="7"/>
      <c r="TB117" s="7"/>
      <c r="TC117" s="7"/>
      <c r="TD117" s="7"/>
      <c r="TE117" s="7"/>
      <c r="TF117" s="7"/>
      <c r="TG117" s="7"/>
      <c r="TH117" s="7"/>
      <c r="TI117" s="7"/>
      <c r="TJ117" s="7"/>
      <c r="TK117" s="7"/>
      <c r="TL117" s="7"/>
      <c r="TM117" s="7"/>
      <c r="TN117" s="7"/>
      <c r="TO117" s="7"/>
      <c r="TP117" s="7"/>
      <c r="TQ117" s="7"/>
      <c r="TR117" s="7"/>
      <c r="TS117" s="7"/>
      <c r="TT117" s="7"/>
      <c r="TU117" s="7"/>
      <c r="TV117" s="7"/>
      <c r="TW117" s="7"/>
      <c r="TX117" s="7"/>
      <c r="TY117" s="7"/>
      <c r="TZ117" s="7"/>
      <c r="UA117" s="7"/>
      <c r="UB117" s="7"/>
      <c r="UC117" s="7"/>
      <c r="UD117" s="7"/>
      <c r="UE117" s="7"/>
      <c r="UF117" s="7"/>
      <c r="UG117" s="7"/>
      <c r="UH117" s="7"/>
      <c r="UI117" s="7"/>
      <c r="UJ117" s="7"/>
      <c r="UK117" s="7"/>
      <c r="UL117" s="7"/>
      <c r="UM117" s="7"/>
      <c r="UN117" s="7"/>
      <c r="UO117" s="7"/>
      <c r="UP117" s="7"/>
      <c r="UQ117" s="7"/>
      <c r="UR117" s="7"/>
      <c r="US117" s="7"/>
      <c r="UT117" s="7"/>
      <c r="UU117" s="7"/>
      <c r="UV117" s="7"/>
      <c r="UW117" s="7"/>
      <c r="UX117" s="7"/>
      <c r="UY117" s="7"/>
      <c r="UZ117" s="7"/>
      <c r="VA117" s="7"/>
      <c r="VB117" s="7"/>
      <c r="VC117" s="7"/>
      <c r="VD117" s="7"/>
      <c r="VE117" s="7"/>
      <c r="VF117" s="7"/>
      <c r="VG117" s="7"/>
      <c r="VH117" s="7"/>
      <c r="VI117" s="7"/>
      <c r="VJ117" s="7"/>
      <c r="VK117" s="7"/>
      <c r="VL117" s="7"/>
      <c r="VM117" s="7"/>
      <c r="VN117" s="7"/>
      <c r="VO117" s="7"/>
      <c r="VP117" s="7"/>
      <c r="VQ117" s="7"/>
      <c r="VR117" s="7"/>
      <c r="VS117" s="7"/>
      <c r="VT117" s="7"/>
      <c r="VU117" s="7"/>
      <c r="VV117" s="7"/>
      <c r="VW117" s="7"/>
      <c r="VX117" s="7"/>
      <c r="VY117" s="7"/>
      <c r="VZ117" s="7"/>
      <c r="WA117" s="7"/>
      <c r="WB117" s="7"/>
      <c r="WC117" s="7"/>
      <c r="WD117" s="7"/>
      <c r="WE117" s="7"/>
      <c r="WF117" s="7"/>
      <c r="WG117" s="7"/>
      <c r="WH117" s="7"/>
      <c r="WI117" s="7"/>
      <c r="WJ117" s="7"/>
      <c r="WK117" s="7"/>
      <c r="WL117" s="7"/>
      <c r="WM117" s="7"/>
      <c r="WN117" s="7"/>
      <c r="WO117" s="7"/>
      <c r="WP117" s="7"/>
      <c r="WQ117" s="7"/>
      <c r="WR117" s="7"/>
      <c r="WS117" s="7"/>
      <c r="WT117" s="7"/>
      <c r="WU117" s="7"/>
      <c r="WV117" s="7"/>
      <c r="WW117" s="7"/>
      <c r="WX117" s="7"/>
      <c r="WY117" s="7"/>
      <c r="WZ117" s="7"/>
      <c r="XA117" s="7"/>
      <c r="XB117" s="7"/>
      <c r="XC117" s="7"/>
      <c r="XD117" s="7"/>
      <c r="XE117" s="7"/>
      <c r="XF117" s="7"/>
      <c r="XG117" s="7"/>
      <c r="XH117" s="7"/>
      <c r="XI117" s="7"/>
      <c r="XJ117" s="7"/>
      <c r="XK117" s="7"/>
      <c r="XL117" s="7"/>
      <c r="XM117" s="7"/>
      <c r="XN117" s="7"/>
      <c r="XO117" s="7"/>
      <c r="XP117" s="7"/>
      <c r="XQ117" s="7"/>
      <c r="XR117" s="7"/>
      <c r="XS117" s="7"/>
      <c r="XT117" s="7"/>
      <c r="XU117" s="7"/>
      <c r="XV117" s="7"/>
      <c r="XW117" s="7"/>
      <c r="XX117" s="7"/>
      <c r="XY117" s="7"/>
      <c r="XZ117" s="7"/>
      <c r="YA117" s="7"/>
      <c r="YB117" s="7"/>
      <c r="YC117" s="7"/>
      <c r="YD117" s="7"/>
      <c r="YE117" s="7"/>
      <c r="YF117" s="7"/>
      <c r="YG117" s="7"/>
      <c r="YH117" s="7"/>
      <c r="YI117" s="7"/>
      <c r="YJ117" s="7"/>
      <c r="YK117" s="7"/>
      <c r="YL117" s="7"/>
      <c r="YM117" s="7"/>
      <c r="YN117" s="7"/>
      <c r="YO117" s="7"/>
      <c r="YP117" s="7"/>
      <c r="YQ117" s="7"/>
      <c r="YR117" s="7"/>
      <c r="YS117" s="7"/>
      <c r="YT117" s="7"/>
      <c r="YU117" s="7"/>
      <c r="YV117" s="7"/>
      <c r="YW117" s="7"/>
      <c r="YX117" s="7"/>
      <c r="YY117" s="7"/>
      <c r="YZ117" s="7"/>
      <c r="ZA117" s="7"/>
      <c r="ZB117" s="7"/>
      <c r="ZC117" s="7"/>
      <c r="ZD117" s="7"/>
      <c r="ZE117" s="7"/>
      <c r="ZF117" s="7"/>
      <c r="ZG117" s="7"/>
      <c r="ZH117" s="7"/>
      <c r="ZI117" s="7"/>
      <c r="ZJ117" s="7"/>
      <c r="ZK117" s="7"/>
      <c r="ZL117" s="7"/>
      <c r="ZM117" s="7"/>
      <c r="ZN117" s="7"/>
      <c r="ZO117" s="7"/>
      <c r="ZP117" s="7"/>
      <c r="ZQ117" s="7"/>
      <c r="ZR117" s="7"/>
      <c r="ZS117" s="7"/>
      <c r="ZT117" s="7"/>
      <c r="ZU117" s="7"/>
      <c r="ZV117" s="7"/>
      <c r="ZW117" s="7"/>
      <c r="ZX117" s="7"/>
      <c r="ZY117" s="7"/>
      <c r="ZZ117" s="7"/>
      <c r="AAA117" s="7"/>
      <c r="AAB117" s="7"/>
      <c r="AAC117" s="7"/>
      <c r="AAD117" s="7"/>
      <c r="AAE117" s="7"/>
      <c r="AAF117" s="7"/>
      <c r="AAG117" s="7"/>
      <c r="AAH117" s="7"/>
      <c r="AAI117" s="7"/>
      <c r="AAJ117" s="7"/>
      <c r="AAK117" s="7"/>
      <c r="AAL117" s="7"/>
      <c r="AAM117" s="7"/>
      <c r="AAN117" s="7"/>
      <c r="AAO117" s="7"/>
      <c r="AAP117" s="7"/>
      <c r="AAQ117" s="7"/>
      <c r="AAR117" s="7"/>
      <c r="AAS117" s="7"/>
      <c r="AAT117" s="7"/>
      <c r="AAU117" s="7"/>
      <c r="AAV117" s="7"/>
      <c r="AAW117" s="7"/>
      <c r="AAX117" s="7"/>
      <c r="AAY117" s="7"/>
      <c r="AAZ117" s="7"/>
      <c r="ABA117" s="7"/>
      <c r="ABB117" s="7"/>
      <c r="ABC117" s="7"/>
      <c r="ABD117" s="7"/>
      <c r="ABE117" s="7"/>
      <c r="ABF117" s="7"/>
      <c r="ABG117" s="7"/>
      <c r="ABH117" s="7"/>
      <c r="ABI117" s="7"/>
      <c r="ABJ117" s="7"/>
      <c r="ABK117" s="7"/>
      <c r="ABL117" s="7"/>
      <c r="ABM117" s="7"/>
      <c r="ABN117" s="7"/>
      <c r="ABO117" s="7"/>
      <c r="ABP117" s="7"/>
      <c r="ABQ117" s="7"/>
      <c r="ABR117" s="7"/>
      <c r="ABS117" s="7"/>
      <c r="ABT117" s="7"/>
      <c r="ABU117" s="7"/>
      <c r="ABV117" s="7"/>
      <c r="ABW117" s="7"/>
      <c r="ABX117" s="7"/>
      <c r="ABY117" s="7"/>
      <c r="ABZ117" s="7"/>
      <c r="ACA117" s="7"/>
      <c r="ACB117" s="7"/>
      <c r="ACC117" s="7"/>
      <c r="ACD117" s="7"/>
      <c r="ACE117" s="7"/>
      <c r="ACF117" s="7"/>
      <c r="ACG117" s="7"/>
      <c r="ACH117" s="7"/>
      <c r="ACI117" s="7"/>
      <c r="ACJ117" s="7"/>
      <c r="ACK117" s="7"/>
      <c r="ACL117" s="7"/>
      <c r="ACM117" s="7"/>
      <c r="ACN117" s="7"/>
      <c r="ACO117" s="7"/>
      <c r="ACP117" s="7"/>
      <c r="ACQ117" s="7"/>
      <c r="ACR117" s="7"/>
      <c r="ACS117" s="7"/>
      <c r="ACT117" s="7"/>
      <c r="ACU117" s="7"/>
      <c r="ACV117" s="7"/>
      <c r="ACW117" s="7"/>
      <c r="ACX117" s="7"/>
      <c r="ACY117" s="7"/>
      <c r="ACZ117" s="7"/>
      <c r="ADA117" s="7"/>
      <c r="ADB117" s="7"/>
      <c r="ADC117" s="7"/>
      <c r="ADD117" s="7"/>
      <c r="ADE117" s="7"/>
      <c r="ADF117" s="7"/>
      <c r="ADG117" s="7"/>
      <c r="ADH117" s="7"/>
      <c r="ADI117" s="7"/>
      <c r="ADJ117" s="7"/>
      <c r="ADK117" s="7"/>
      <c r="ADL117" s="7"/>
      <c r="ADM117" s="7"/>
      <c r="ADN117" s="7"/>
      <c r="ADO117" s="7"/>
      <c r="ADP117" s="7"/>
      <c r="ADQ117" s="7"/>
      <c r="ADR117" s="7"/>
      <c r="ADS117" s="7"/>
      <c r="ADT117" s="7"/>
      <c r="ADU117" s="7"/>
      <c r="ADV117" s="7"/>
      <c r="ADW117" s="7"/>
      <c r="ADX117" s="7"/>
      <c r="ADY117" s="7"/>
      <c r="ADZ117" s="7"/>
      <c r="AEA117" s="7"/>
      <c r="AEB117" s="7"/>
      <c r="AEC117" s="7"/>
      <c r="AED117" s="7"/>
      <c r="AEE117" s="7"/>
      <c r="AEF117" s="7"/>
      <c r="AEG117" s="7"/>
      <c r="AEH117" s="7"/>
      <c r="AEI117" s="7"/>
      <c r="AEJ117" s="7"/>
      <c r="AEK117" s="7"/>
      <c r="AEL117" s="7"/>
      <c r="AEM117" s="7"/>
      <c r="AEN117" s="7"/>
      <c r="AEO117" s="7"/>
      <c r="AEP117" s="7"/>
      <c r="AEQ117" s="7"/>
      <c r="AER117" s="7"/>
      <c r="AES117" s="7"/>
      <c r="AET117" s="7"/>
      <c r="AEU117" s="7"/>
      <c r="AEV117" s="7"/>
      <c r="AEW117" s="7"/>
      <c r="AEX117" s="7"/>
      <c r="AEY117" s="7"/>
      <c r="AEZ117" s="7"/>
      <c r="AFA117" s="7"/>
      <c r="AFB117" s="7"/>
      <c r="AFC117" s="7"/>
      <c r="AFD117" s="7"/>
      <c r="AFE117" s="7"/>
      <c r="AFF117" s="7"/>
      <c r="AFG117" s="7"/>
      <c r="AFH117" s="7"/>
      <c r="AFI117" s="7"/>
      <c r="AFJ117" s="7"/>
      <c r="AFK117" s="7"/>
      <c r="AFL117" s="7"/>
      <c r="AFM117" s="7"/>
      <c r="AFN117" s="7"/>
      <c r="AFO117" s="7"/>
      <c r="AFP117" s="7"/>
      <c r="AFQ117" s="7"/>
      <c r="AFR117" s="7"/>
      <c r="AFS117" s="7"/>
      <c r="AFT117" s="7"/>
      <c r="AFU117" s="7"/>
      <c r="AFV117" s="7"/>
      <c r="AFW117" s="7"/>
      <c r="AFX117" s="7"/>
      <c r="AFY117" s="7"/>
      <c r="AFZ117" s="7"/>
      <c r="AGA117" s="7"/>
      <c r="AGB117" s="7"/>
      <c r="AGC117" s="7"/>
      <c r="AGD117" s="7"/>
      <c r="AGE117" s="7"/>
      <c r="AGF117" s="7"/>
      <c r="AGG117" s="7"/>
      <c r="AGH117" s="7"/>
      <c r="AGI117" s="7"/>
      <c r="AGJ117" s="7"/>
      <c r="AGK117" s="7"/>
      <c r="AGL117" s="7"/>
      <c r="AGM117" s="7"/>
      <c r="AGN117" s="7"/>
      <c r="AGO117" s="7"/>
      <c r="AGP117" s="7"/>
      <c r="AGQ117" s="7"/>
      <c r="AGR117" s="7"/>
      <c r="AGS117" s="7"/>
      <c r="AGT117" s="7"/>
      <c r="AGU117" s="7"/>
      <c r="AGV117" s="7"/>
      <c r="AGW117" s="7"/>
      <c r="AGX117" s="7"/>
      <c r="AGY117" s="7"/>
      <c r="AGZ117" s="7"/>
      <c r="AHA117" s="7"/>
      <c r="AHB117" s="7"/>
      <c r="AHC117" s="7"/>
      <c r="AHD117" s="7"/>
      <c r="AHE117" s="7"/>
      <c r="AHF117" s="7"/>
      <c r="AHG117" s="7"/>
      <c r="AHH117" s="7"/>
      <c r="AHI117" s="7"/>
      <c r="AHJ117" s="7"/>
      <c r="AHK117" s="7"/>
      <c r="AHL117" s="7"/>
      <c r="AHM117" s="7"/>
      <c r="AHN117" s="7"/>
      <c r="AHO117" s="7"/>
      <c r="AHP117" s="7"/>
      <c r="AHQ117" s="7"/>
      <c r="AHR117" s="7"/>
      <c r="AHS117" s="7"/>
      <c r="AHT117" s="7"/>
      <c r="AHU117" s="7"/>
      <c r="AHV117" s="7"/>
      <c r="AHW117" s="7"/>
      <c r="AHX117" s="7"/>
      <c r="AHY117" s="7"/>
      <c r="AHZ117" s="7"/>
      <c r="AIA117" s="7"/>
      <c r="AIB117" s="7"/>
      <c r="AIC117" s="7"/>
      <c r="AID117" s="7"/>
      <c r="AIE117" s="7"/>
      <c r="AIF117" s="7"/>
      <c r="AIG117" s="7"/>
      <c r="AIH117" s="7"/>
      <c r="AII117" s="7"/>
      <c r="AIJ117" s="7"/>
      <c r="AIK117" s="7"/>
      <c r="AIL117" s="7"/>
      <c r="AIM117" s="7"/>
      <c r="AIN117" s="7"/>
      <c r="AIO117" s="7"/>
      <c r="AIP117" s="7"/>
      <c r="AIQ117" s="7"/>
      <c r="AIR117" s="7"/>
      <c r="AIS117" s="7"/>
      <c r="AIT117" s="7"/>
      <c r="AIU117" s="7"/>
      <c r="AIV117" s="7"/>
      <c r="AIW117" s="7"/>
      <c r="AIX117" s="7"/>
      <c r="AIY117" s="7"/>
      <c r="AIZ117" s="7"/>
      <c r="AJA117" s="7"/>
      <c r="AJB117" s="7"/>
      <c r="AJC117" s="7"/>
      <c r="AJD117" s="7"/>
      <c r="AJE117" s="7"/>
      <c r="AJF117" s="7"/>
      <c r="AJG117" s="7"/>
      <c r="AJH117" s="7"/>
      <c r="AJI117" s="7"/>
      <c r="AJJ117" s="7"/>
      <c r="AJK117" s="7"/>
      <c r="AJL117" s="7"/>
      <c r="AJM117" s="7"/>
      <c r="AJN117" s="7"/>
      <c r="AJO117" s="7"/>
      <c r="AJP117" s="7"/>
      <c r="AJQ117" s="7"/>
      <c r="AJR117" s="7"/>
      <c r="AJS117" s="7"/>
      <c r="AJT117" s="7"/>
      <c r="AJU117" s="7"/>
      <c r="AJV117" s="7"/>
      <c r="AJW117" s="7"/>
      <c r="AJX117" s="7"/>
      <c r="AJY117" s="7"/>
      <c r="AJZ117" s="7"/>
      <c r="AKA117" s="7"/>
      <c r="AKB117" s="7"/>
      <c r="AKC117" s="7"/>
      <c r="AKD117" s="7"/>
      <c r="AKE117" s="7"/>
      <c r="AKF117" s="7"/>
      <c r="AKG117" s="7"/>
      <c r="AKH117" s="7"/>
      <c r="AKI117" s="7"/>
      <c r="AKJ117" s="7"/>
      <c r="AKK117" s="7"/>
      <c r="AKL117" s="7"/>
      <c r="AKM117" s="7"/>
      <c r="AKN117" s="7"/>
      <c r="AKO117" s="7"/>
      <c r="AKP117" s="7"/>
      <c r="AKQ117" s="7"/>
      <c r="AKR117" s="7"/>
      <c r="AKS117" s="7"/>
      <c r="AKT117" s="7"/>
      <c r="AKU117" s="7"/>
      <c r="AKV117" s="7"/>
      <c r="AKW117" s="7"/>
      <c r="AKX117" s="7"/>
      <c r="AKY117" s="7"/>
      <c r="AKZ117" s="7"/>
      <c r="ALA117" s="7"/>
      <c r="ALB117" s="7"/>
      <c r="ALC117" s="7"/>
      <c r="ALD117" s="7"/>
      <c r="ALE117" s="7"/>
      <c r="ALF117" s="7"/>
      <c r="ALG117" s="7"/>
      <c r="ALH117" s="7"/>
      <c r="ALI117" s="7"/>
      <c r="ALJ117" s="7"/>
      <c r="ALK117" s="7"/>
      <c r="ALL117" s="7"/>
      <c r="ALM117" s="7"/>
      <c r="ALN117" s="7"/>
      <c r="ALO117" s="7"/>
      <c r="ALP117" s="7"/>
      <c r="ALQ117" s="7"/>
      <c r="ALR117" s="7"/>
      <c r="ALS117" s="7"/>
      <c r="ALT117" s="7"/>
      <c r="ALU117" s="7"/>
      <c r="ALV117" s="7"/>
      <c r="ALW117" s="7"/>
      <c r="ALX117" s="7"/>
      <c r="ALY117" s="7"/>
      <c r="ALZ117" s="7"/>
      <c r="AMA117" s="7"/>
      <c r="AMB117" s="7"/>
      <c r="AMC117" s="7"/>
      <c r="AMD117" s="7"/>
      <c r="AME117" s="7"/>
      <c r="AMF117" s="7"/>
      <c r="AMG117" s="7"/>
      <c r="AMH117" s="7"/>
      <c r="AMI117" s="7"/>
      <c r="AMJ117" s="7"/>
      <c r="AMK117" s="7"/>
      <c r="AML117" s="7"/>
      <c r="AMM117" s="7"/>
    </row>
    <row r="118" spans="2:1027" ht="20.100000000000001" customHeight="1">
      <c r="B118" s="1"/>
      <c r="C118" s="1"/>
      <c r="D118" s="1"/>
      <c r="E118" s="1"/>
      <c r="F118" s="1"/>
      <c r="G118" s="1"/>
      <c r="H118" s="1"/>
      <c r="I118" s="1"/>
      <c r="J118" s="1"/>
      <c r="K118" s="1"/>
      <c r="L118" s="1"/>
      <c r="M118" s="1"/>
      <c r="N118" s="1"/>
      <c r="O118" s="1"/>
      <c r="P118" s="1"/>
      <c r="Q118" s="1"/>
      <c r="R118" s="267"/>
      <c r="S118" s="35"/>
      <c r="T118" s="35"/>
      <c r="U118" s="35"/>
      <c r="V118" s="35"/>
      <c r="W118" s="35"/>
      <c r="X118" s="35"/>
      <c r="Y118" s="35"/>
      <c r="Z118" s="35"/>
      <c r="AA118" s="35"/>
      <c r="AB118" s="35"/>
      <c r="AC118" s="35"/>
      <c r="AD118" s="35"/>
      <c r="AE118" s="35"/>
      <c r="AF118" s="35"/>
      <c r="AG118" s="35"/>
      <c r="AH118" s="35"/>
      <c r="AI118" s="174"/>
      <c r="AJ118" s="268"/>
      <c r="AK118" s="36"/>
      <c r="AL118" s="31"/>
      <c r="AM118" s="31"/>
      <c r="AN118" s="31"/>
      <c r="AO118" s="31"/>
      <c r="AP118" s="31"/>
      <c r="AQ118" s="31"/>
      <c r="AR118" s="31"/>
      <c r="AS118" s="31"/>
      <c r="AT118" s="31"/>
      <c r="AU118" s="31"/>
      <c r="AV118" s="31"/>
      <c r="AW118" s="31"/>
      <c r="AX118" s="31"/>
      <c r="AY118" s="31"/>
      <c r="AZ118" s="31"/>
      <c r="BA118" s="31"/>
      <c r="BB118" s="31"/>
      <c r="BC118" s="31"/>
      <c r="BD118" s="31"/>
      <c r="BE118" s="31"/>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c r="IW118" s="7"/>
      <c r="IX118" s="7"/>
      <c r="IY118" s="7"/>
      <c r="IZ118" s="7"/>
      <c r="JA118" s="7"/>
      <c r="JB118" s="7"/>
      <c r="JC118" s="7"/>
      <c r="JD118" s="7"/>
      <c r="JE118" s="7"/>
      <c r="JF118" s="7"/>
      <c r="JG118" s="7"/>
      <c r="JH118" s="7"/>
      <c r="JI118" s="7"/>
      <c r="JJ118" s="7"/>
      <c r="JK118" s="7"/>
      <c r="JL118" s="7"/>
      <c r="JM118" s="7"/>
      <c r="JN118" s="7"/>
      <c r="JO118" s="7"/>
      <c r="JP118" s="7"/>
      <c r="JQ118" s="7"/>
      <c r="JR118" s="7"/>
      <c r="JS118" s="7"/>
      <c r="JT118" s="7"/>
      <c r="JU118" s="7"/>
      <c r="JV118" s="7"/>
      <c r="JW118" s="7"/>
      <c r="JX118" s="7"/>
      <c r="JY118" s="7"/>
      <c r="JZ118" s="7"/>
      <c r="KA118" s="7"/>
      <c r="KB118" s="7"/>
      <c r="KC118" s="7"/>
      <c r="KD118" s="7"/>
      <c r="KE118" s="7"/>
      <c r="KF118" s="7"/>
      <c r="KG118" s="7"/>
      <c r="KH118" s="7"/>
      <c r="KI118" s="7"/>
      <c r="KJ118" s="7"/>
      <c r="KK118" s="7"/>
      <c r="KL118" s="7"/>
      <c r="KM118" s="7"/>
      <c r="KN118" s="7"/>
      <c r="KO118" s="7"/>
      <c r="KP118" s="7"/>
      <c r="KQ118" s="7"/>
      <c r="KR118" s="7"/>
      <c r="KS118" s="7"/>
      <c r="KT118" s="7"/>
      <c r="KU118" s="7"/>
      <c r="KV118" s="7"/>
      <c r="KW118" s="7"/>
      <c r="KX118" s="7"/>
      <c r="KY118" s="7"/>
      <c r="KZ118" s="7"/>
      <c r="LA118" s="7"/>
      <c r="LB118" s="7"/>
      <c r="LC118" s="7"/>
      <c r="LD118" s="7"/>
      <c r="LE118" s="7"/>
      <c r="LF118" s="7"/>
      <c r="LG118" s="7"/>
      <c r="LH118" s="7"/>
      <c r="LI118" s="7"/>
      <c r="LJ118" s="7"/>
      <c r="LK118" s="7"/>
      <c r="LL118" s="7"/>
      <c r="LM118" s="7"/>
      <c r="LN118" s="7"/>
      <c r="LO118" s="7"/>
      <c r="LP118" s="7"/>
      <c r="LQ118" s="7"/>
      <c r="LR118" s="7"/>
      <c r="LS118" s="7"/>
      <c r="LT118" s="7"/>
      <c r="LU118" s="7"/>
      <c r="LV118" s="7"/>
      <c r="LW118" s="7"/>
      <c r="LX118" s="7"/>
      <c r="LY118" s="7"/>
      <c r="LZ118" s="7"/>
      <c r="MA118" s="7"/>
      <c r="MB118" s="7"/>
      <c r="MC118" s="7"/>
      <c r="MD118" s="7"/>
      <c r="ME118" s="7"/>
      <c r="MF118" s="7"/>
      <c r="MG118" s="7"/>
      <c r="MH118" s="7"/>
      <c r="MI118" s="7"/>
      <c r="MJ118" s="7"/>
      <c r="MK118" s="7"/>
      <c r="ML118" s="7"/>
      <c r="MM118" s="7"/>
      <c r="MN118" s="7"/>
      <c r="MO118" s="7"/>
      <c r="MP118" s="7"/>
      <c r="MQ118" s="7"/>
      <c r="MR118" s="7"/>
      <c r="MS118" s="7"/>
      <c r="MT118" s="7"/>
      <c r="MU118" s="7"/>
      <c r="MV118" s="7"/>
      <c r="MW118" s="7"/>
      <c r="MX118" s="7"/>
      <c r="MY118" s="7"/>
      <c r="MZ118" s="7"/>
      <c r="NA118" s="7"/>
      <c r="NB118" s="7"/>
      <c r="NC118" s="7"/>
      <c r="ND118" s="7"/>
      <c r="NE118" s="7"/>
      <c r="NF118" s="7"/>
      <c r="NG118" s="7"/>
      <c r="NH118" s="7"/>
      <c r="NI118" s="7"/>
      <c r="NJ118" s="7"/>
      <c r="NK118" s="7"/>
      <c r="NL118" s="7"/>
      <c r="NM118" s="7"/>
      <c r="NN118" s="7"/>
      <c r="NO118" s="7"/>
      <c r="NP118" s="7"/>
      <c r="NQ118" s="7"/>
      <c r="NR118" s="7"/>
      <c r="NS118" s="7"/>
      <c r="NT118" s="7"/>
      <c r="NU118" s="7"/>
      <c r="NV118" s="7"/>
      <c r="NW118" s="7"/>
      <c r="NX118" s="7"/>
      <c r="NY118" s="7"/>
      <c r="NZ118" s="7"/>
      <c r="OA118" s="7"/>
      <c r="OB118" s="7"/>
      <c r="OC118" s="7"/>
      <c r="OD118" s="7"/>
      <c r="OE118" s="7"/>
      <c r="OF118" s="7"/>
      <c r="OG118" s="7"/>
      <c r="OH118" s="7"/>
      <c r="OI118" s="7"/>
      <c r="OJ118" s="7"/>
      <c r="OK118" s="7"/>
      <c r="OL118" s="7"/>
      <c r="OM118" s="7"/>
      <c r="ON118" s="7"/>
      <c r="OO118" s="7"/>
      <c r="OP118" s="7"/>
      <c r="OQ118" s="7"/>
      <c r="OR118" s="7"/>
      <c r="OS118" s="7"/>
      <c r="OT118" s="7"/>
      <c r="OU118" s="7"/>
      <c r="OV118" s="7"/>
      <c r="OW118" s="7"/>
      <c r="OX118" s="7"/>
      <c r="OY118" s="7"/>
      <c r="OZ118" s="7"/>
      <c r="PA118" s="7"/>
      <c r="PB118" s="7"/>
      <c r="PC118" s="7"/>
      <c r="PD118" s="7"/>
      <c r="PE118" s="7"/>
      <c r="PF118" s="7"/>
      <c r="PG118" s="7"/>
      <c r="PH118" s="7"/>
      <c r="PI118" s="7"/>
      <c r="PJ118" s="7"/>
      <c r="PK118" s="7"/>
      <c r="PL118" s="7"/>
      <c r="PM118" s="7"/>
      <c r="PN118" s="7"/>
      <c r="PO118" s="7"/>
      <c r="PP118" s="7"/>
      <c r="PQ118" s="7"/>
      <c r="PR118" s="7"/>
      <c r="PS118" s="7"/>
      <c r="PT118" s="7"/>
      <c r="PU118" s="7"/>
      <c r="PV118" s="7"/>
      <c r="PW118" s="7"/>
      <c r="PX118" s="7"/>
      <c r="PY118" s="7"/>
      <c r="PZ118" s="7"/>
      <c r="QA118" s="7"/>
      <c r="QB118" s="7"/>
      <c r="QC118" s="7"/>
      <c r="QD118" s="7"/>
      <c r="QE118" s="7"/>
      <c r="QF118" s="7"/>
      <c r="QG118" s="7"/>
      <c r="QH118" s="7"/>
      <c r="QI118" s="7"/>
      <c r="QJ118" s="7"/>
      <c r="QK118" s="7"/>
      <c r="QL118" s="7"/>
      <c r="QM118" s="7"/>
      <c r="QN118" s="7"/>
      <c r="QO118" s="7"/>
      <c r="QP118" s="7"/>
      <c r="QQ118" s="7"/>
      <c r="QR118" s="7"/>
      <c r="QS118" s="7"/>
      <c r="QT118" s="7"/>
      <c r="QU118" s="7"/>
      <c r="QV118" s="7"/>
      <c r="QW118" s="7"/>
      <c r="QX118" s="7"/>
      <c r="QY118" s="7"/>
      <c r="QZ118" s="7"/>
      <c r="RA118" s="7"/>
      <c r="RB118" s="7"/>
      <c r="RC118" s="7"/>
      <c r="RD118" s="7"/>
      <c r="RE118" s="7"/>
      <c r="RF118" s="7"/>
      <c r="RG118" s="7"/>
      <c r="RH118" s="7"/>
      <c r="RI118" s="7"/>
      <c r="RJ118" s="7"/>
      <c r="RK118" s="7"/>
      <c r="RL118" s="7"/>
      <c r="RM118" s="7"/>
      <c r="RN118" s="7"/>
      <c r="RO118" s="7"/>
      <c r="RP118" s="7"/>
      <c r="RQ118" s="7"/>
      <c r="RR118" s="7"/>
      <c r="RS118" s="7"/>
      <c r="RT118" s="7"/>
      <c r="RU118" s="7"/>
      <c r="RV118" s="7"/>
      <c r="RW118" s="7"/>
      <c r="RX118" s="7"/>
      <c r="RY118" s="7"/>
      <c r="RZ118" s="7"/>
      <c r="SA118" s="7"/>
      <c r="SB118" s="7"/>
      <c r="SC118" s="7"/>
      <c r="SD118" s="7"/>
      <c r="SE118" s="7"/>
      <c r="SF118" s="7"/>
      <c r="SG118" s="7"/>
      <c r="SH118" s="7"/>
      <c r="SI118" s="7"/>
      <c r="SJ118" s="7"/>
      <c r="SK118" s="7"/>
      <c r="SL118" s="7"/>
      <c r="SM118" s="7"/>
      <c r="SN118" s="7"/>
      <c r="SO118" s="7"/>
      <c r="SP118" s="7"/>
      <c r="SQ118" s="7"/>
      <c r="SR118" s="7"/>
      <c r="SS118" s="7"/>
      <c r="ST118" s="7"/>
      <c r="SU118" s="7"/>
      <c r="SV118" s="7"/>
      <c r="SW118" s="7"/>
      <c r="SX118" s="7"/>
      <c r="SY118" s="7"/>
      <c r="SZ118" s="7"/>
      <c r="TA118" s="7"/>
      <c r="TB118" s="7"/>
      <c r="TC118" s="7"/>
      <c r="TD118" s="7"/>
      <c r="TE118" s="7"/>
      <c r="TF118" s="7"/>
      <c r="TG118" s="7"/>
      <c r="TH118" s="7"/>
      <c r="TI118" s="7"/>
      <c r="TJ118" s="7"/>
      <c r="TK118" s="7"/>
      <c r="TL118" s="7"/>
      <c r="TM118" s="7"/>
      <c r="TN118" s="7"/>
      <c r="TO118" s="7"/>
      <c r="TP118" s="7"/>
      <c r="TQ118" s="7"/>
      <c r="TR118" s="7"/>
      <c r="TS118" s="7"/>
      <c r="TT118" s="7"/>
      <c r="TU118" s="7"/>
      <c r="TV118" s="7"/>
      <c r="TW118" s="7"/>
      <c r="TX118" s="7"/>
      <c r="TY118" s="7"/>
      <c r="TZ118" s="7"/>
      <c r="UA118" s="7"/>
      <c r="UB118" s="7"/>
      <c r="UC118" s="7"/>
      <c r="UD118" s="7"/>
      <c r="UE118" s="7"/>
      <c r="UF118" s="7"/>
      <c r="UG118" s="7"/>
      <c r="UH118" s="7"/>
      <c r="UI118" s="7"/>
      <c r="UJ118" s="7"/>
      <c r="UK118" s="7"/>
      <c r="UL118" s="7"/>
      <c r="UM118" s="7"/>
      <c r="UN118" s="7"/>
      <c r="UO118" s="7"/>
      <c r="UP118" s="7"/>
      <c r="UQ118" s="7"/>
      <c r="UR118" s="7"/>
      <c r="US118" s="7"/>
      <c r="UT118" s="7"/>
      <c r="UU118" s="7"/>
      <c r="UV118" s="7"/>
      <c r="UW118" s="7"/>
      <c r="UX118" s="7"/>
      <c r="UY118" s="7"/>
      <c r="UZ118" s="7"/>
      <c r="VA118" s="7"/>
      <c r="VB118" s="7"/>
      <c r="VC118" s="7"/>
      <c r="VD118" s="7"/>
      <c r="VE118" s="7"/>
      <c r="VF118" s="7"/>
      <c r="VG118" s="7"/>
      <c r="VH118" s="7"/>
      <c r="VI118" s="7"/>
      <c r="VJ118" s="7"/>
      <c r="VK118" s="7"/>
      <c r="VL118" s="7"/>
      <c r="VM118" s="7"/>
      <c r="VN118" s="7"/>
      <c r="VO118" s="7"/>
      <c r="VP118" s="7"/>
      <c r="VQ118" s="7"/>
      <c r="VR118" s="7"/>
      <c r="VS118" s="7"/>
      <c r="VT118" s="7"/>
      <c r="VU118" s="7"/>
      <c r="VV118" s="7"/>
      <c r="VW118" s="7"/>
      <c r="VX118" s="7"/>
      <c r="VY118" s="7"/>
      <c r="VZ118" s="7"/>
      <c r="WA118" s="7"/>
      <c r="WB118" s="7"/>
      <c r="WC118" s="7"/>
      <c r="WD118" s="7"/>
      <c r="WE118" s="7"/>
      <c r="WF118" s="7"/>
      <c r="WG118" s="7"/>
      <c r="WH118" s="7"/>
      <c r="WI118" s="7"/>
      <c r="WJ118" s="7"/>
      <c r="WK118" s="7"/>
      <c r="WL118" s="7"/>
      <c r="WM118" s="7"/>
      <c r="WN118" s="7"/>
      <c r="WO118" s="7"/>
      <c r="WP118" s="7"/>
      <c r="WQ118" s="7"/>
      <c r="WR118" s="7"/>
      <c r="WS118" s="7"/>
      <c r="WT118" s="7"/>
      <c r="WU118" s="7"/>
      <c r="WV118" s="7"/>
      <c r="WW118" s="7"/>
      <c r="WX118" s="7"/>
      <c r="WY118" s="7"/>
      <c r="WZ118" s="7"/>
      <c r="XA118" s="7"/>
      <c r="XB118" s="7"/>
      <c r="XC118" s="7"/>
      <c r="XD118" s="7"/>
      <c r="XE118" s="7"/>
      <c r="XF118" s="7"/>
      <c r="XG118" s="7"/>
      <c r="XH118" s="7"/>
      <c r="XI118" s="7"/>
      <c r="XJ118" s="7"/>
      <c r="XK118" s="7"/>
      <c r="XL118" s="7"/>
      <c r="XM118" s="7"/>
      <c r="XN118" s="7"/>
      <c r="XO118" s="7"/>
      <c r="XP118" s="7"/>
      <c r="XQ118" s="7"/>
      <c r="XR118" s="7"/>
      <c r="XS118" s="7"/>
      <c r="XT118" s="7"/>
      <c r="XU118" s="7"/>
      <c r="XV118" s="7"/>
      <c r="XW118" s="7"/>
      <c r="XX118" s="7"/>
      <c r="XY118" s="7"/>
      <c r="XZ118" s="7"/>
      <c r="YA118" s="7"/>
      <c r="YB118" s="7"/>
      <c r="YC118" s="7"/>
      <c r="YD118" s="7"/>
      <c r="YE118" s="7"/>
      <c r="YF118" s="7"/>
      <c r="YG118" s="7"/>
      <c r="YH118" s="7"/>
      <c r="YI118" s="7"/>
      <c r="YJ118" s="7"/>
      <c r="YK118" s="7"/>
      <c r="YL118" s="7"/>
      <c r="YM118" s="7"/>
      <c r="YN118" s="7"/>
      <c r="YO118" s="7"/>
      <c r="YP118" s="7"/>
      <c r="YQ118" s="7"/>
      <c r="YR118" s="7"/>
      <c r="YS118" s="7"/>
      <c r="YT118" s="7"/>
      <c r="YU118" s="7"/>
      <c r="YV118" s="7"/>
      <c r="YW118" s="7"/>
      <c r="YX118" s="7"/>
      <c r="YY118" s="7"/>
      <c r="YZ118" s="7"/>
      <c r="ZA118" s="7"/>
      <c r="ZB118" s="7"/>
      <c r="ZC118" s="7"/>
      <c r="ZD118" s="7"/>
      <c r="ZE118" s="7"/>
      <c r="ZF118" s="7"/>
      <c r="ZG118" s="7"/>
      <c r="ZH118" s="7"/>
      <c r="ZI118" s="7"/>
      <c r="ZJ118" s="7"/>
      <c r="ZK118" s="7"/>
      <c r="ZL118" s="7"/>
      <c r="ZM118" s="7"/>
      <c r="ZN118" s="7"/>
      <c r="ZO118" s="7"/>
      <c r="ZP118" s="7"/>
      <c r="ZQ118" s="7"/>
      <c r="ZR118" s="7"/>
      <c r="ZS118" s="7"/>
      <c r="ZT118" s="7"/>
      <c r="ZU118" s="7"/>
      <c r="ZV118" s="7"/>
      <c r="ZW118" s="7"/>
      <c r="ZX118" s="7"/>
      <c r="ZY118" s="7"/>
      <c r="ZZ118" s="7"/>
      <c r="AAA118" s="7"/>
      <c r="AAB118" s="7"/>
      <c r="AAC118" s="7"/>
      <c r="AAD118" s="7"/>
      <c r="AAE118" s="7"/>
      <c r="AAF118" s="7"/>
      <c r="AAG118" s="7"/>
      <c r="AAH118" s="7"/>
      <c r="AAI118" s="7"/>
      <c r="AAJ118" s="7"/>
      <c r="AAK118" s="7"/>
      <c r="AAL118" s="7"/>
      <c r="AAM118" s="7"/>
      <c r="AAN118" s="7"/>
      <c r="AAO118" s="7"/>
      <c r="AAP118" s="7"/>
      <c r="AAQ118" s="7"/>
      <c r="AAR118" s="7"/>
      <c r="AAS118" s="7"/>
      <c r="AAT118" s="7"/>
      <c r="AAU118" s="7"/>
      <c r="AAV118" s="7"/>
      <c r="AAW118" s="7"/>
      <c r="AAX118" s="7"/>
      <c r="AAY118" s="7"/>
      <c r="AAZ118" s="7"/>
      <c r="ABA118" s="7"/>
      <c r="ABB118" s="7"/>
      <c r="ABC118" s="7"/>
      <c r="ABD118" s="7"/>
      <c r="ABE118" s="7"/>
      <c r="ABF118" s="7"/>
      <c r="ABG118" s="7"/>
      <c r="ABH118" s="7"/>
      <c r="ABI118" s="7"/>
      <c r="ABJ118" s="7"/>
      <c r="ABK118" s="7"/>
      <c r="ABL118" s="7"/>
      <c r="ABM118" s="7"/>
      <c r="ABN118" s="7"/>
      <c r="ABO118" s="7"/>
      <c r="ABP118" s="7"/>
      <c r="ABQ118" s="7"/>
      <c r="ABR118" s="7"/>
      <c r="ABS118" s="7"/>
      <c r="ABT118" s="7"/>
      <c r="ABU118" s="7"/>
      <c r="ABV118" s="7"/>
      <c r="ABW118" s="7"/>
      <c r="ABX118" s="7"/>
      <c r="ABY118" s="7"/>
      <c r="ABZ118" s="7"/>
      <c r="ACA118" s="7"/>
      <c r="ACB118" s="7"/>
      <c r="ACC118" s="7"/>
      <c r="ACD118" s="7"/>
      <c r="ACE118" s="7"/>
      <c r="ACF118" s="7"/>
      <c r="ACG118" s="7"/>
      <c r="ACH118" s="7"/>
      <c r="ACI118" s="7"/>
      <c r="ACJ118" s="7"/>
      <c r="ACK118" s="7"/>
      <c r="ACL118" s="7"/>
      <c r="ACM118" s="7"/>
      <c r="ACN118" s="7"/>
      <c r="ACO118" s="7"/>
      <c r="ACP118" s="7"/>
      <c r="ACQ118" s="7"/>
      <c r="ACR118" s="7"/>
      <c r="ACS118" s="7"/>
      <c r="ACT118" s="7"/>
      <c r="ACU118" s="7"/>
      <c r="ACV118" s="7"/>
      <c r="ACW118" s="7"/>
      <c r="ACX118" s="7"/>
      <c r="ACY118" s="7"/>
      <c r="ACZ118" s="7"/>
      <c r="ADA118" s="7"/>
      <c r="ADB118" s="7"/>
      <c r="ADC118" s="7"/>
      <c r="ADD118" s="7"/>
      <c r="ADE118" s="7"/>
      <c r="ADF118" s="7"/>
      <c r="ADG118" s="7"/>
      <c r="ADH118" s="7"/>
      <c r="ADI118" s="7"/>
      <c r="ADJ118" s="7"/>
      <c r="ADK118" s="7"/>
      <c r="ADL118" s="7"/>
      <c r="ADM118" s="7"/>
      <c r="ADN118" s="7"/>
      <c r="ADO118" s="7"/>
      <c r="ADP118" s="7"/>
      <c r="ADQ118" s="7"/>
      <c r="ADR118" s="7"/>
      <c r="ADS118" s="7"/>
      <c r="ADT118" s="7"/>
      <c r="ADU118" s="7"/>
      <c r="ADV118" s="7"/>
      <c r="ADW118" s="7"/>
      <c r="ADX118" s="7"/>
      <c r="ADY118" s="7"/>
      <c r="ADZ118" s="7"/>
      <c r="AEA118" s="7"/>
      <c r="AEB118" s="7"/>
      <c r="AEC118" s="7"/>
      <c r="AED118" s="7"/>
      <c r="AEE118" s="7"/>
      <c r="AEF118" s="7"/>
      <c r="AEG118" s="7"/>
      <c r="AEH118" s="7"/>
      <c r="AEI118" s="7"/>
      <c r="AEJ118" s="7"/>
      <c r="AEK118" s="7"/>
      <c r="AEL118" s="7"/>
      <c r="AEM118" s="7"/>
      <c r="AEN118" s="7"/>
      <c r="AEO118" s="7"/>
      <c r="AEP118" s="7"/>
      <c r="AEQ118" s="7"/>
      <c r="AER118" s="7"/>
      <c r="AES118" s="7"/>
      <c r="AET118" s="7"/>
      <c r="AEU118" s="7"/>
      <c r="AEV118" s="7"/>
      <c r="AEW118" s="7"/>
      <c r="AEX118" s="7"/>
      <c r="AEY118" s="7"/>
      <c r="AEZ118" s="7"/>
      <c r="AFA118" s="7"/>
      <c r="AFB118" s="7"/>
      <c r="AFC118" s="7"/>
      <c r="AFD118" s="7"/>
      <c r="AFE118" s="7"/>
      <c r="AFF118" s="7"/>
      <c r="AFG118" s="7"/>
      <c r="AFH118" s="7"/>
      <c r="AFI118" s="7"/>
      <c r="AFJ118" s="7"/>
      <c r="AFK118" s="7"/>
      <c r="AFL118" s="7"/>
      <c r="AFM118" s="7"/>
      <c r="AFN118" s="7"/>
      <c r="AFO118" s="7"/>
      <c r="AFP118" s="7"/>
      <c r="AFQ118" s="7"/>
      <c r="AFR118" s="7"/>
      <c r="AFS118" s="7"/>
      <c r="AFT118" s="7"/>
      <c r="AFU118" s="7"/>
      <c r="AFV118" s="7"/>
      <c r="AFW118" s="7"/>
      <c r="AFX118" s="7"/>
      <c r="AFY118" s="7"/>
      <c r="AFZ118" s="7"/>
      <c r="AGA118" s="7"/>
      <c r="AGB118" s="7"/>
      <c r="AGC118" s="7"/>
      <c r="AGD118" s="7"/>
      <c r="AGE118" s="7"/>
      <c r="AGF118" s="7"/>
      <c r="AGG118" s="7"/>
      <c r="AGH118" s="7"/>
      <c r="AGI118" s="7"/>
      <c r="AGJ118" s="7"/>
      <c r="AGK118" s="7"/>
      <c r="AGL118" s="7"/>
      <c r="AGM118" s="7"/>
      <c r="AGN118" s="7"/>
      <c r="AGO118" s="7"/>
      <c r="AGP118" s="7"/>
      <c r="AGQ118" s="7"/>
      <c r="AGR118" s="7"/>
      <c r="AGS118" s="7"/>
      <c r="AGT118" s="7"/>
      <c r="AGU118" s="7"/>
      <c r="AGV118" s="7"/>
      <c r="AGW118" s="7"/>
      <c r="AGX118" s="7"/>
      <c r="AGY118" s="7"/>
      <c r="AGZ118" s="7"/>
      <c r="AHA118" s="7"/>
      <c r="AHB118" s="7"/>
      <c r="AHC118" s="7"/>
      <c r="AHD118" s="7"/>
      <c r="AHE118" s="7"/>
      <c r="AHF118" s="7"/>
      <c r="AHG118" s="7"/>
      <c r="AHH118" s="7"/>
      <c r="AHI118" s="7"/>
      <c r="AHJ118" s="7"/>
      <c r="AHK118" s="7"/>
      <c r="AHL118" s="7"/>
      <c r="AHM118" s="7"/>
      <c r="AHN118" s="7"/>
      <c r="AHO118" s="7"/>
      <c r="AHP118" s="7"/>
      <c r="AHQ118" s="7"/>
      <c r="AHR118" s="7"/>
      <c r="AHS118" s="7"/>
      <c r="AHT118" s="7"/>
      <c r="AHU118" s="7"/>
      <c r="AHV118" s="7"/>
      <c r="AHW118" s="7"/>
      <c r="AHX118" s="7"/>
      <c r="AHY118" s="7"/>
      <c r="AHZ118" s="7"/>
      <c r="AIA118" s="7"/>
      <c r="AIB118" s="7"/>
      <c r="AIC118" s="7"/>
      <c r="AID118" s="7"/>
      <c r="AIE118" s="7"/>
      <c r="AIF118" s="7"/>
      <c r="AIG118" s="7"/>
      <c r="AIH118" s="7"/>
      <c r="AII118" s="7"/>
      <c r="AIJ118" s="7"/>
      <c r="AIK118" s="7"/>
      <c r="AIL118" s="7"/>
      <c r="AIM118" s="7"/>
      <c r="AIN118" s="7"/>
      <c r="AIO118" s="7"/>
      <c r="AIP118" s="7"/>
      <c r="AIQ118" s="7"/>
      <c r="AIR118" s="7"/>
      <c r="AIS118" s="7"/>
      <c r="AIT118" s="7"/>
      <c r="AIU118" s="7"/>
      <c r="AIV118" s="7"/>
      <c r="AIW118" s="7"/>
      <c r="AIX118" s="7"/>
      <c r="AIY118" s="7"/>
      <c r="AIZ118" s="7"/>
      <c r="AJA118" s="7"/>
      <c r="AJB118" s="7"/>
      <c r="AJC118" s="7"/>
      <c r="AJD118" s="7"/>
      <c r="AJE118" s="7"/>
      <c r="AJF118" s="7"/>
      <c r="AJG118" s="7"/>
      <c r="AJH118" s="7"/>
      <c r="AJI118" s="7"/>
      <c r="AJJ118" s="7"/>
      <c r="AJK118" s="7"/>
      <c r="AJL118" s="7"/>
      <c r="AJM118" s="7"/>
      <c r="AJN118" s="7"/>
      <c r="AJO118" s="7"/>
      <c r="AJP118" s="7"/>
      <c r="AJQ118" s="7"/>
      <c r="AJR118" s="7"/>
      <c r="AJS118" s="7"/>
      <c r="AJT118" s="7"/>
      <c r="AJU118" s="7"/>
      <c r="AJV118" s="7"/>
      <c r="AJW118" s="7"/>
      <c r="AJX118" s="7"/>
      <c r="AJY118" s="7"/>
      <c r="AJZ118" s="7"/>
      <c r="AKA118" s="7"/>
      <c r="AKB118" s="7"/>
      <c r="AKC118" s="7"/>
      <c r="AKD118" s="7"/>
      <c r="AKE118" s="7"/>
      <c r="AKF118" s="7"/>
      <c r="AKG118" s="7"/>
      <c r="AKH118" s="7"/>
      <c r="AKI118" s="7"/>
      <c r="AKJ118" s="7"/>
      <c r="AKK118" s="7"/>
      <c r="AKL118" s="7"/>
      <c r="AKM118" s="7"/>
      <c r="AKN118" s="7"/>
      <c r="AKO118" s="7"/>
      <c r="AKP118" s="7"/>
      <c r="AKQ118" s="7"/>
      <c r="AKR118" s="7"/>
      <c r="AKS118" s="7"/>
      <c r="AKT118" s="7"/>
      <c r="AKU118" s="7"/>
      <c r="AKV118" s="7"/>
      <c r="AKW118" s="7"/>
      <c r="AKX118" s="7"/>
      <c r="AKY118" s="7"/>
      <c r="AKZ118" s="7"/>
      <c r="ALA118" s="7"/>
      <c r="ALB118" s="7"/>
      <c r="ALC118" s="7"/>
      <c r="ALD118" s="7"/>
      <c r="ALE118" s="7"/>
      <c r="ALF118" s="7"/>
      <c r="ALG118" s="7"/>
      <c r="ALH118" s="7"/>
      <c r="ALI118" s="7"/>
      <c r="ALJ118" s="7"/>
      <c r="ALK118" s="7"/>
      <c r="ALL118" s="7"/>
      <c r="ALM118" s="7"/>
      <c r="ALN118" s="7"/>
      <c r="ALO118" s="7"/>
      <c r="ALP118" s="7"/>
      <c r="ALQ118" s="7"/>
      <c r="ALR118" s="7"/>
      <c r="ALS118" s="7"/>
      <c r="ALT118" s="7"/>
      <c r="ALU118" s="7"/>
      <c r="ALV118" s="7"/>
      <c r="ALW118" s="7"/>
      <c r="ALX118" s="7"/>
      <c r="ALY118" s="7"/>
      <c r="ALZ118" s="7"/>
      <c r="AMA118" s="7"/>
      <c r="AMB118" s="7"/>
      <c r="AMC118" s="7"/>
      <c r="AMD118" s="7"/>
      <c r="AME118" s="7"/>
      <c r="AMF118" s="7"/>
      <c r="AMG118" s="7"/>
      <c r="AMH118" s="7"/>
      <c r="AMI118" s="7"/>
      <c r="AMJ118" s="7"/>
      <c r="AMK118" s="7"/>
      <c r="AML118" s="7"/>
      <c r="AMM118" s="7"/>
    </row>
    <row r="119" spans="2:1027" ht="20.100000000000001" customHeight="1">
      <c r="B119" s="1"/>
      <c r="C119" s="1"/>
      <c r="D119" s="1"/>
      <c r="E119" s="1"/>
      <c r="F119" s="1"/>
      <c r="G119" s="1"/>
      <c r="H119" s="1"/>
      <c r="I119" s="1"/>
      <c r="J119" s="1"/>
      <c r="K119" s="1"/>
      <c r="L119" s="1"/>
      <c r="M119" s="1"/>
      <c r="N119" s="1"/>
      <c r="O119" s="1"/>
      <c r="P119" s="1"/>
      <c r="Q119" s="1"/>
      <c r="R119" s="267"/>
      <c r="S119" s="35"/>
      <c r="T119" s="35"/>
      <c r="U119" s="35"/>
      <c r="V119" s="35"/>
      <c r="W119" s="35"/>
      <c r="X119" s="35"/>
      <c r="Y119" s="35"/>
      <c r="Z119" s="35"/>
      <c r="AA119" s="35"/>
      <c r="AB119" s="35"/>
      <c r="AC119" s="35"/>
      <c r="AD119" s="35"/>
      <c r="AE119" s="35"/>
      <c r="AF119" s="35"/>
      <c r="AG119" s="35"/>
      <c r="AH119" s="35"/>
      <c r="AI119" s="174"/>
      <c r="AJ119" s="268"/>
      <c r="AK119" s="36"/>
      <c r="AL119" s="31"/>
      <c r="AM119" s="31"/>
      <c r="AN119" s="31"/>
      <c r="AO119" s="31"/>
      <c r="AP119" s="31"/>
      <c r="AQ119" s="31"/>
      <c r="AR119" s="31"/>
      <c r="AS119" s="31"/>
      <c r="AT119" s="31"/>
      <c r="AU119" s="31"/>
      <c r="AV119" s="31"/>
      <c r="AW119" s="31"/>
      <c r="AX119" s="31"/>
      <c r="AY119" s="31"/>
      <c r="AZ119" s="31"/>
      <c r="BA119" s="31"/>
      <c r="BB119" s="31"/>
      <c r="BC119" s="31"/>
      <c r="BD119" s="31"/>
      <c r="BE119" s="31"/>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c r="IW119" s="7"/>
      <c r="IX119" s="7"/>
      <c r="IY119" s="7"/>
      <c r="IZ119" s="7"/>
      <c r="JA119" s="7"/>
      <c r="JB119" s="7"/>
      <c r="JC119" s="7"/>
      <c r="JD119" s="7"/>
      <c r="JE119" s="7"/>
      <c r="JF119" s="7"/>
      <c r="JG119" s="7"/>
      <c r="JH119" s="7"/>
      <c r="JI119" s="7"/>
      <c r="JJ119" s="7"/>
      <c r="JK119" s="7"/>
      <c r="JL119" s="7"/>
      <c r="JM119" s="7"/>
      <c r="JN119" s="7"/>
      <c r="JO119" s="7"/>
      <c r="JP119" s="7"/>
      <c r="JQ119" s="7"/>
      <c r="JR119" s="7"/>
      <c r="JS119" s="7"/>
      <c r="JT119" s="7"/>
      <c r="JU119" s="7"/>
      <c r="JV119" s="7"/>
      <c r="JW119" s="7"/>
      <c r="JX119" s="7"/>
      <c r="JY119" s="7"/>
      <c r="JZ119" s="7"/>
      <c r="KA119" s="7"/>
      <c r="KB119" s="7"/>
      <c r="KC119" s="7"/>
      <c r="KD119" s="7"/>
      <c r="KE119" s="7"/>
      <c r="KF119" s="7"/>
      <c r="KG119" s="7"/>
      <c r="KH119" s="7"/>
      <c r="KI119" s="7"/>
      <c r="KJ119" s="7"/>
      <c r="KK119" s="7"/>
      <c r="KL119" s="7"/>
      <c r="KM119" s="7"/>
      <c r="KN119" s="7"/>
      <c r="KO119" s="7"/>
      <c r="KP119" s="7"/>
      <c r="KQ119" s="7"/>
      <c r="KR119" s="7"/>
      <c r="KS119" s="7"/>
      <c r="KT119" s="7"/>
      <c r="KU119" s="7"/>
      <c r="KV119" s="7"/>
      <c r="KW119" s="7"/>
      <c r="KX119" s="7"/>
      <c r="KY119" s="7"/>
      <c r="KZ119" s="7"/>
      <c r="LA119" s="7"/>
      <c r="LB119" s="7"/>
      <c r="LC119" s="7"/>
      <c r="LD119" s="7"/>
      <c r="LE119" s="7"/>
      <c r="LF119" s="7"/>
      <c r="LG119" s="7"/>
      <c r="LH119" s="7"/>
      <c r="LI119" s="7"/>
      <c r="LJ119" s="7"/>
      <c r="LK119" s="7"/>
      <c r="LL119" s="7"/>
      <c r="LM119" s="7"/>
      <c r="LN119" s="7"/>
      <c r="LO119" s="7"/>
      <c r="LP119" s="7"/>
      <c r="LQ119" s="7"/>
      <c r="LR119" s="7"/>
      <c r="LS119" s="7"/>
      <c r="LT119" s="7"/>
      <c r="LU119" s="7"/>
      <c r="LV119" s="7"/>
      <c r="LW119" s="7"/>
      <c r="LX119" s="7"/>
      <c r="LY119" s="7"/>
      <c r="LZ119" s="7"/>
      <c r="MA119" s="7"/>
      <c r="MB119" s="7"/>
      <c r="MC119" s="7"/>
      <c r="MD119" s="7"/>
      <c r="ME119" s="7"/>
      <c r="MF119" s="7"/>
      <c r="MG119" s="7"/>
      <c r="MH119" s="7"/>
      <c r="MI119" s="7"/>
      <c r="MJ119" s="7"/>
      <c r="MK119" s="7"/>
      <c r="ML119" s="7"/>
      <c r="MM119" s="7"/>
      <c r="MN119" s="7"/>
      <c r="MO119" s="7"/>
      <c r="MP119" s="7"/>
      <c r="MQ119" s="7"/>
      <c r="MR119" s="7"/>
      <c r="MS119" s="7"/>
      <c r="MT119" s="7"/>
      <c r="MU119" s="7"/>
      <c r="MV119" s="7"/>
      <c r="MW119" s="7"/>
      <c r="MX119" s="7"/>
      <c r="MY119" s="7"/>
      <c r="MZ119" s="7"/>
      <c r="NA119" s="7"/>
      <c r="NB119" s="7"/>
      <c r="NC119" s="7"/>
      <c r="ND119" s="7"/>
      <c r="NE119" s="7"/>
      <c r="NF119" s="7"/>
      <c r="NG119" s="7"/>
      <c r="NH119" s="7"/>
      <c r="NI119" s="7"/>
      <c r="NJ119" s="7"/>
      <c r="NK119" s="7"/>
      <c r="NL119" s="7"/>
      <c r="NM119" s="7"/>
      <c r="NN119" s="7"/>
      <c r="NO119" s="7"/>
      <c r="NP119" s="7"/>
      <c r="NQ119" s="7"/>
      <c r="NR119" s="7"/>
      <c r="NS119" s="7"/>
      <c r="NT119" s="7"/>
      <c r="NU119" s="7"/>
      <c r="NV119" s="7"/>
      <c r="NW119" s="7"/>
      <c r="NX119" s="7"/>
      <c r="NY119" s="7"/>
      <c r="NZ119" s="7"/>
      <c r="OA119" s="7"/>
      <c r="OB119" s="7"/>
      <c r="OC119" s="7"/>
      <c r="OD119" s="7"/>
      <c r="OE119" s="7"/>
      <c r="OF119" s="7"/>
      <c r="OG119" s="7"/>
      <c r="OH119" s="7"/>
      <c r="OI119" s="7"/>
      <c r="OJ119" s="7"/>
      <c r="OK119" s="7"/>
      <c r="OL119" s="7"/>
      <c r="OM119" s="7"/>
      <c r="ON119" s="7"/>
      <c r="OO119" s="7"/>
      <c r="OP119" s="7"/>
      <c r="OQ119" s="7"/>
      <c r="OR119" s="7"/>
      <c r="OS119" s="7"/>
      <c r="OT119" s="7"/>
      <c r="OU119" s="7"/>
      <c r="OV119" s="7"/>
      <c r="OW119" s="7"/>
      <c r="OX119" s="7"/>
      <c r="OY119" s="7"/>
      <c r="OZ119" s="7"/>
      <c r="PA119" s="7"/>
      <c r="PB119" s="7"/>
      <c r="PC119" s="7"/>
      <c r="PD119" s="7"/>
      <c r="PE119" s="7"/>
      <c r="PF119" s="7"/>
      <c r="PG119" s="7"/>
      <c r="PH119" s="7"/>
      <c r="PI119" s="7"/>
      <c r="PJ119" s="7"/>
      <c r="PK119" s="7"/>
      <c r="PL119" s="7"/>
      <c r="PM119" s="7"/>
      <c r="PN119" s="7"/>
      <c r="PO119" s="7"/>
      <c r="PP119" s="7"/>
      <c r="PQ119" s="7"/>
      <c r="PR119" s="7"/>
      <c r="PS119" s="7"/>
      <c r="PT119" s="7"/>
      <c r="PU119" s="7"/>
      <c r="PV119" s="7"/>
      <c r="PW119" s="7"/>
      <c r="PX119" s="7"/>
      <c r="PY119" s="7"/>
      <c r="PZ119" s="7"/>
      <c r="QA119" s="7"/>
      <c r="QB119" s="7"/>
      <c r="QC119" s="7"/>
      <c r="QD119" s="7"/>
      <c r="QE119" s="7"/>
      <c r="QF119" s="7"/>
      <c r="QG119" s="7"/>
      <c r="QH119" s="7"/>
      <c r="QI119" s="7"/>
      <c r="QJ119" s="7"/>
      <c r="QK119" s="7"/>
      <c r="QL119" s="7"/>
      <c r="QM119" s="7"/>
      <c r="QN119" s="7"/>
      <c r="QO119" s="7"/>
      <c r="QP119" s="7"/>
      <c r="QQ119" s="7"/>
      <c r="QR119" s="7"/>
      <c r="QS119" s="7"/>
      <c r="QT119" s="7"/>
      <c r="QU119" s="7"/>
      <c r="QV119" s="7"/>
      <c r="QW119" s="7"/>
      <c r="QX119" s="7"/>
      <c r="QY119" s="7"/>
      <c r="QZ119" s="7"/>
      <c r="RA119" s="7"/>
      <c r="RB119" s="7"/>
      <c r="RC119" s="7"/>
      <c r="RD119" s="7"/>
      <c r="RE119" s="7"/>
      <c r="RF119" s="7"/>
      <c r="RG119" s="7"/>
      <c r="RH119" s="7"/>
      <c r="RI119" s="7"/>
      <c r="RJ119" s="7"/>
      <c r="RK119" s="7"/>
      <c r="RL119" s="7"/>
      <c r="RM119" s="7"/>
      <c r="RN119" s="7"/>
      <c r="RO119" s="7"/>
      <c r="RP119" s="7"/>
      <c r="RQ119" s="7"/>
      <c r="RR119" s="7"/>
      <c r="RS119" s="7"/>
      <c r="RT119" s="7"/>
      <c r="RU119" s="7"/>
      <c r="RV119" s="7"/>
      <c r="RW119" s="7"/>
      <c r="RX119" s="7"/>
      <c r="RY119" s="7"/>
      <c r="RZ119" s="7"/>
      <c r="SA119" s="7"/>
      <c r="SB119" s="7"/>
      <c r="SC119" s="7"/>
      <c r="SD119" s="7"/>
      <c r="SE119" s="7"/>
      <c r="SF119" s="7"/>
      <c r="SG119" s="7"/>
      <c r="SH119" s="7"/>
      <c r="SI119" s="7"/>
      <c r="SJ119" s="7"/>
      <c r="SK119" s="7"/>
      <c r="SL119" s="7"/>
      <c r="SM119" s="7"/>
      <c r="SN119" s="7"/>
      <c r="SO119" s="7"/>
      <c r="SP119" s="7"/>
      <c r="SQ119" s="7"/>
      <c r="SR119" s="7"/>
      <c r="SS119" s="7"/>
      <c r="ST119" s="7"/>
      <c r="SU119" s="7"/>
      <c r="SV119" s="7"/>
      <c r="SW119" s="7"/>
      <c r="SX119" s="7"/>
      <c r="SY119" s="7"/>
      <c r="SZ119" s="7"/>
      <c r="TA119" s="7"/>
      <c r="TB119" s="7"/>
      <c r="TC119" s="7"/>
      <c r="TD119" s="7"/>
      <c r="TE119" s="7"/>
      <c r="TF119" s="7"/>
      <c r="TG119" s="7"/>
      <c r="TH119" s="7"/>
      <c r="TI119" s="7"/>
      <c r="TJ119" s="7"/>
      <c r="TK119" s="7"/>
      <c r="TL119" s="7"/>
      <c r="TM119" s="7"/>
      <c r="TN119" s="7"/>
      <c r="TO119" s="7"/>
      <c r="TP119" s="7"/>
      <c r="TQ119" s="7"/>
      <c r="TR119" s="7"/>
      <c r="TS119" s="7"/>
      <c r="TT119" s="7"/>
      <c r="TU119" s="7"/>
      <c r="TV119" s="7"/>
      <c r="TW119" s="7"/>
      <c r="TX119" s="7"/>
      <c r="TY119" s="7"/>
      <c r="TZ119" s="7"/>
      <c r="UA119" s="7"/>
      <c r="UB119" s="7"/>
      <c r="UC119" s="7"/>
      <c r="UD119" s="7"/>
      <c r="UE119" s="7"/>
      <c r="UF119" s="7"/>
      <c r="UG119" s="7"/>
      <c r="UH119" s="7"/>
      <c r="UI119" s="7"/>
      <c r="UJ119" s="7"/>
      <c r="UK119" s="7"/>
      <c r="UL119" s="7"/>
      <c r="UM119" s="7"/>
      <c r="UN119" s="7"/>
      <c r="UO119" s="7"/>
      <c r="UP119" s="7"/>
      <c r="UQ119" s="7"/>
      <c r="UR119" s="7"/>
      <c r="US119" s="7"/>
      <c r="UT119" s="7"/>
      <c r="UU119" s="7"/>
      <c r="UV119" s="7"/>
      <c r="UW119" s="7"/>
      <c r="UX119" s="7"/>
      <c r="UY119" s="7"/>
      <c r="UZ119" s="7"/>
      <c r="VA119" s="7"/>
      <c r="VB119" s="7"/>
      <c r="VC119" s="7"/>
      <c r="VD119" s="7"/>
      <c r="VE119" s="7"/>
      <c r="VF119" s="7"/>
      <c r="VG119" s="7"/>
      <c r="VH119" s="7"/>
      <c r="VI119" s="7"/>
      <c r="VJ119" s="7"/>
      <c r="VK119" s="7"/>
      <c r="VL119" s="7"/>
      <c r="VM119" s="7"/>
      <c r="VN119" s="7"/>
      <c r="VO119" s="7"/>
      <c r="VP119" s="7"/>
      <c r="VQ119" s="7"/>
      <c r="VR119" s="7"/>
      <c r="VS119" s="7"/>
      <c r="VT119" s="7"/>
      <c r="VU119" s="7"/>
      <c r="VV119" s="7"/>
      <c r="VW119" s="7"/>
      <c r="VX119" s="7"/>
      <c r="VY119" s="7"/>
      <c r="VZ119" s="7"/>
      <c r="WA119" s="7"/>
      <c r="WB119" s="7"/>
      <c r="WC119" s="7"/>
      <c r="WD119" s="7"/>
      <c r="WE119" s="7"/>
      <c r="WF119" s="7"/>
      <c r="WG119" s="7"/>
      <c r="WH119" s="7"/>
      <c r="WI119" s="7"/>
      <c r="WJ119" s="7"/>
      <c r="WK119" s="7"/>
      <c r="WL119" s="7"/>
      <c r="WM119" s="7"/>
      <c r="WN119" s="7"/>
      <c r="WO119" s="7"/>
      <c r="WP119" s="7"/>
      <c r="WQ119" s="7"/>
      <c r="WR119" s="7"/>
      <c r="WS119" s="7"/>
      <c r="WT119" s="7"/>
      <c r="WU119" s="7"/>
      <c r="WV119" s="7"/>
      <c r="WW119" s="7"/>
      <c r="WX119" s="7"/>
      <c r="WY119" s="7"/>
      <c r="WZ119" s="7"/>
      <c r="XA119" s="7"/>
      <c r="XB119" s="7"/>
      <c r="XC119" s="7"/>
      <c r="XD119" s="7"/>
      <c r="XE119" s="7"/>
      <c r="XF119" s="7"/>
      <c r="XG119" s="7"/>
      <c r="XH119" s="7"/>
      <c r="XI119" s="7"/>
      <c r="XJ119" s="7"/>
      <c r="XK119" s="7"/>
      <c r="XL119" s="7"/>
      <c r="XM119" s="7"/>
      <c r="XN119" s="7"/>
      <c r="XO119" s="7"/>
      <c r="XP119" s="7"/>
      <c r="XQ119" s="7"/>
      <c r="XR119" s="7"/>
      <c r="XS119" s="7"/>
      <c r="XT119" s="7"/>
      <c r="XU119" s="7"/>
      <c r="XV119" s="7"/>
      <c r="XW119" s="7"/>
      <c r="XX119" s="7"/>
      <c r="XY119" s="7"/>
      <c r="XZ119" s="7"/>
      <c r="YA119" s="7"/>
      <c r="YB119" s="7"/>
      <c r="YC119" s="7"/>
      <c r="YD119" s="7"/>
      <c r="YE119" s="7"/>
      <c r="YF119" s="7"/>
      <c r="YG119" s="7"/>
      <c r="YH119" s="7"/>
      <c r="YI119" s="7"/>
      <c r="YJ119" s="7"/>
      <c r="YK119" s="7"/>
      <c r="YL119" s="7"/>
      <c r="YM119" s="7"/>
      <c r="YN119" s="7"/>
      <c r="YO119" s="7"/>
      <c r="YP119" s="7"/>
      <c r="YQ119" s="7"/>
      <c r="YR119" s="7"/>
      <c r="YS119" s="7"/>
      <c r="YT119" s="7"/>
      <c r="YU119" s="7"/>
      <c r="YV119" s="7"/>
      <c r="YW119" s="7"/>
      <c r="YX119" s="7"/>
      <c r="YY119" s="7"/>
      <c r="YZ119" s="7"/>
      <c r="ZA119" s="7"/>
      <c r="ZB119" s="7"/>
      <c r="ZC119" s="7"/>
      <c r="ZD119" s="7"/>
      <c r="ZE119" s="7"/>
      <c r="ZF119" s="7"/>
      <c r="ZG119" s="7"/>
      <c r="ZH119" s="7"/>
      <c r="ZI119" s="7"/>
      <c r="ZJ119" s="7"/>
      <c r="ZK119" s="7"/>
      <c r="ZL119" s="7"/>
      <c r="ZM119" s="7"/>
      <c r="ZN119" s="7"/>
      <c r="ZO119" s="7"/>
      <c r="ZP119" s="7"/>
      <c r="ZQ119" s="7"/>
      <c r="ZR119" s="7"/>
      <c r="ZS119" s="7"/>
      <c r="ZT119" s="7"/>
      <c r="ZU119" s="7"/>
      <c r="ZV119" s="7"/>
      <c r="ZW119" s="7"/>
      <c r="ZX119" s="7"/>
      <c r="ZY119" s="7"/>
      <c r="ZZ119" s="7"/>
      <c r="AAA119" s="7"/>
      <c r="AAB119" s="7"/>
      <c r="AAC119" s="7"/>
      <c r="AAD119" s="7"/>
      <c r="AAE119" s="7"/>
      <c r="AAF119" s="7"/>
      <c r="AAG119" s="7"/>
      <c r="AAH119" s="7"/>
      <c r="AAI119" s="7"/>
      <c r="AAJ119" s="7"/>
      <c r="AAK119" s="7"/>
      <c r="AAL119" s="7"/>
      <c r="AAM119" s="7"/>
      <c r="AAN119" s="7"/>
      <c r="AAO119" s="7"/>
      <c r="AAP119" s="7"/>
      <c r="AAQ119" s="7"/>
      <c r="AAR119" s="7"/>
      <c r="AAS119" s="7"/>
      <c r="AAT119" s="7"/>
      <c r="AAU119" s="7"/>
      <c r="AAV119" s="7"/>
      <c r="AAW119" s="7"/>
      <c r="AAX119" s="7"/>
      <c r="AAY119" s="7"/>
      <c r="AAZ119" s="7"/>
      <c r="ABA119" s="7"/>
      <c r="ABB119" s="7"/>
      <c r="ABC119" s="7"/>
      <c r="ABD119" s="7"/>
      <c r="ABE119" s="7"/>
      <c r="ABF119" s="7"/>
      <c r="ABG119" s="7"/>
      <c r="ABH119" s="7"/>
      <c r="ABI119" s="7"/>
      <c r="ABJ119" s="7"/>
      <c r="ABK119" s="7"/>
      <c r="ABL119" s="7"/>
      <c r="ABM119" s="7"/>
      <c r="ABN119" s="7"/>
      <c r="ABO119" s="7"/>
      <c r="ABP119" s="7"/>
      <c r="ABQ119" s="7"/>
      <c r="ABR119" s="7"/>
      <c r="ABS119" s="7"/>
      <c r="ABT119" s="7"/>
      <c r="ABU119" s="7"/>
      <c r="ABV119" s="7"/>
      <c r="ABW119" s="7"/>
      <c r="ABX119" s="7"/>
      <c r="ABY119" s="7"/>
      <c r="ABZ119" s="7"/>
      <c r="ACA119" s="7"/>
      <c r="ACB119" s="7"/>
      <c r="ACC119" s="7"/>
      <c r="ACD119" s="7"/>
      <c r="ACE119" s="7"/>
      <c r="ACF119" s="7"/>
      <c r="ACG119" s="7"/>
      <c r="ACH119" s="7"/>
      <c r="ACI119" s="7"/>
      <c r="ACJ119" s="7"/>
      <c r="ACK119" s="7"/>
      <c r="ACL119" s="7"/>
      <c r="ACM119" s="7"/>
      <c r="ACN119" s="7"/>
      <c r="ACO119" s="7"/>
      <c r="ACP119" s="7"/>
      <c r="ACQ119" s="7"/>
      <c r="ACR119" s="7"/>
      <c r="ACS119" s="7"/>
      <c r="ACT119" s="7"/>
      <c r="ACU119" s="7"/>
      <c r="ACV119" s="7"/>
      <c r="ACW119" s="7"/>
      <c r="ACX119" s="7"/>
      <c r="ACY119" s="7"/>
      <c r="ACZ119" s="7"/>
      <c r="ADA119" s="7"/>
      <c r="ADB119" s="7"/>
      <c r="ADC119" s="7"/>
      <c r="ADD119" s="7"/>
      <c r="ADE119" s="7"/>
      <c r="ADF119" s="7"/>
      <c r="ADG119" s="7"/>
      <c r="ADH119" s="7"/>
      <c r="ADI119" s="7"/>
      <c r="ADJ119" s="7"/>
      <c r="ADK119" s="7"/>
      <c r="ADL119" s="7"/>
      <c r="ADM119" s="7"/>
      <c r="ADN119" s="7"/>
      <c r="ADO119" s="7"/>
      <c r="ADP119" s="7"/>
      <c r="ADQ119" s="7"/>
      <c r="ADR119" s="7"/>
      <c r="ADS119" s="7"/>
      <c r="ADT119" s="7"/>
      <c r="ADU119" s="7"/>
      <c r="ADV119" s="7"/>
      <c r="ADW119" s="7"/>
      <c r="ADX119" s="7"/>
      <c r="ADY119" s="7"/>
      <c r="ADZ119" s="7"/>
      <c r="AEA119" s="7"/>
      <c r="AEB119" s="7"/>
      <c r="AEC119" s="7"/>
      <c r="AED119" s="7"/>
      <c r="AEE119" s="7"/>
      <c r="AEF119" s="7"/>
      <c r="AEG119" s="7"/>
      <c r="AEH119" s="7"/>
      <c r="AEI119" s="7"/>
      <c r="AEJ119" s="7"/>
      <c r="AEK119" s="7"/>
      <c r="AEL119" s="7"/>
      <c r="AEM119" s="7"/>
      <c r="AEN119" s="7"/>
      <c r="AEO119" s="7"/>
      <c r="AEP119" s="7"/>
      <c r="AEQ119" s="7"/>
      <c r="AER119" s="7"/>
      <c r="AES119" s="7"/>
      <c r="AET119" s="7"/>
      <c r="AEU119" s="7"/>
      <c r="AEV119" s="7"/>
      <c r="AEW119" s="7"/>
      <c r="AEX119" s="7"/>
      <c r="AEY119" s="7"/>
      <c r="AEZ119" s="7"/>
      <c r="AFA119" s="7"/>
      <c r="AFB119" s="7"/>
      <c r="AFC119" s="7"/>
      <c r="AFD119" s="7"/>
      <c r="AFE119" s="7"/>
      <c r="AFF119" s="7"/>
      <c r="AFG119" s="7"/>
      <c r="AFH119" s="7"/>
      <c r="AFI119" s="7"/>
      <c r="AFJ119" s="7"/>
      <c r="AFK119" s="7"/>
      <c r="AFL119" s="7"/>
      <c r="AFM119" s="7"/>
      <c r="AFN119" s="7"/>
      <c r="AFO119" s="7"/>
      <c r="AFP119" s="7"/>
      <c r="AFQ119" s="7"/>
      <c r="AFR119" s="7"/>
      <c r="AFS119" s="7"/>
      <c r="AFT119" s="7"/>
      <c r="AFU119" s="7"/>
      <c r="AFV119" s="7"/>
      <c r="AFW119" s="7"/>
      <c r="AFX119" s="7"/>
      <c r="AFY119" s="7"/>
      <c r="AFZ119" s="7"/>
      <c r="AGA119" s="7"/>
      <c r="AGB119" s="7"/>
      <c r="AGC119" s="7"/>
      <c r="AGD119" s="7"/>
      <c r="AGE119" s="7"/>
      <c r="AGF119" s="7"/>
      <c r="AGG119" s="7"/>
      <c r="AGH119" s="7"/>
      <c r="AGI119" s="7"/>
      <c r="AGJ119" s="7"/>
      <c r="AGK119" s="7"/>
      <c r="AGL119" s="7"/>
      <c r="AGM119" s="7"/>
      <c r="AGN119" s="7"/>
      <c r="AGO119" s="7"/>
      <c r="AGP119" s="7"/>
      <c r="AGQ119" s="7"/>
      <c r="AGR119" s="7"/>
      <c r="AGS119" s="7"/>
      <c r="AGT119" s="7"/>
      <c r="AGU119" s="7"/>
      <c r="AGV119" s="7"/>
      <c r="AGW119" s="7"/>
      <c r="AGX119" s="7"/>
      <c r="AGY119" s="7"/>
      <c r="AGZ119" s="7"/>
      <c r="AHA119" s="7"/>
      <c r="AHB119" s="7"/>
      <c r="AHC119" s="7"/>
      <c r="AHD119" s="7"/>
      <c r="AHE119" s="7"/>
      <c r="AHF119" s="7"/>
      <c r="AHG119" s="7"/>
      <c r="AHH119" s="7"/>
      <c r="AHI119" s="7"/>
      <c r="AHJ119" s="7"/>
      <c r="AHK119" s="7"/>
      <c r="AHL119" s="7"/>
      <c r="AHM119" s="7"/>
      <c r="AHN119" s="7"/>
      <c r="AHO119" s="7"/>
      <c r="AHP119" s="7"/>
      <c r="AHQ119" s="7"/>
      <c r="AHR119" s="7"/>
      <c r="AHS119" s="7"/>
      <c r="AHT119" s="7"/>
      <c r="AHU119" s="7"/>
      <c r="AHV119" s="7"/>
      <c r="AHW119" s="7"/>
      <c r="AHX119" s="7"/>
      <c r="AHY119" s="7"/>
      <c r="AHZ119" s="7"/>
      <c r="AIA119" s="7"/>
      <c r="AIB119" s="7"/>
      <c r="AIC119" s="7"/>
      <c r="AID119" s="7"/>
      <c r="AIE119" s="7"/>
      <c r="AIF119" s="7"/>
      <c r="AIG119" s="7"/>
      <c r="AIH119" s="7"/>
      <c r="AII119" s="7"/>
      <c r="AIJ119" s="7"/>
      <c r="AIK119" s="7"/>
      <c r="AIL119" s="7"/>
      <c r="AIM119" s="7"/>
      <c r="AIN119" s="7"/>
      <c r="AIO119" s="7"/>
      <c r="AIP119" s="7"/>
      <c r="AIQ119" s="7"/>
      <c r="AIR119" s="7"/>
      <c r="AIS119" s="7"/>
      <c r="AIT119" s="7"/>
      <c r="AIU119" s="7"/>
      <c r="AIV119" s="7"/>
      <c r="AIW119" s="7"/>
      <c r="AIX119" s="7"/>
      <c r="AIY119" s="7"/>
      <c r="AIZ119" s="7"/>
      <c r="AJA119" s="7"/>
      <c r="AJB119" s="7"/>
      <c r="AJC119" s="7"/>
      <c r="AJD119" s="7"/>
      <c r="AJE119" s="7"/>
      <c r="AJF119" s="7"/>
      <c r="AJG119" s="7"/>
      <c r="AJH119" s="7"/>
      <c r="AJI119" s="7"/>
      <c r="AJJ119" s="7"/>
      <c r="AJK119" s="7"/>
      <c r="AJL119" s="7"/>
      <c r="AJM119" s="7"/>
      <c r="AJN119" s="7"/>
      <c r="AJO119" s="7"/>
      <c r="AJP119" s="7"/>
      <c r="AJQ119" s="7"/>
      <c r="AJR119" s="7"/>
      <c r="AJS119" s="7"/>
      <c r="AJT119" s="7"/>
      <c r="AJU119" s="7"/>
      <c r="AJV119" s="7"/>
      <c r="AJW119" s="7"/>
      <c r="AJX119" s="7"/>
      <c r="AJY119" s="7"/>
      <c r="AJZ119" s="7"/>
      <c r="AKA119" s="7"/>
      <c r="AKB119" s="7"/>
      <c r="AKC119" s="7"/>
      <c r="AKD119" s="7"/>
      <c r="AKE119" s="7"/>
      <c r="AKF119" s="7"/>
      <c r="AKG119" s="7"/>
      <c r="AKH119" s="7"/>
      <c r="AKI119" s="7"/>
      <c r="AKJ119" s="7"/>
      <c r="AKK119" s="7"/>
      <c r="AKL119" s="7"/>
      <c r="AKM119" s="7"/>
      <c r="AKN119" s="7"/>
      <c r="AKO119" s="7"/>
      <c r="AKP119" s="7"/>
      <c r="AKQ119" s="7"/>
      <c r="AKR119" s="7"/>
      <c r="AKS119" s="7"/>
      <c r="AKT119" s="7"/>
      <c r="AKU119" s="7"/>
      <c r="AKV119" s="7"/>
      <c r="AKW119" s="7"/>
      <c r="AKX119" s="7"/>
      <c r="AKY119" s="7"/>
      <c r="AKZ119" s="7"/>
      <c r="ALA119" s="7"/>
      <c r="ALB119" s="7"/>
      <c r="ALC119" s="7"/>
      <c r="ALD119" s="7"/>
      <c r="ALE119" s="7"/>
      <c r="ALF119" s="7"/>
      <c r="ALG119" s="7"/>
      <c r="ALH119" s="7"/>
      <c r="ALI119" s="7"/>
      <c r="ALJ119" s="7"/>
      <c r="ALK119" s="7"/>
      <c r="ALL119" s="7"/>
      <c r="ALM119" s="7"/>
      <c r="ALN119" s="7"/>
      <c r="ALO119" s="7"/>
      <c r="ALP119" s="7"/>
      <c r="ALQ119" s="7"/>
      <c r="ALR119" s="7"/>
      <c r="ALS119" s="7"/>
      <c r="ALT119" s="7"/>
      <c r="ALU119" s="7"/>
      <c r="ALV119" s="7"/>
      <c r="ALW119" s="7"/>
      <c r="ALX119" s="7"/>
      <c r="ALY119" s="7"/>
      <c r="ALZ119" s="7"/>
      <c r="AMA119" s="7"/>
      <c r="AMB119" s="7"/>
      <c r="AMC119" s="7"/>
      <c r="AMD119" s="7"/>
      <c r="AME119" s="7"/>
      <c r="AMF119" s="7"/>
      <c r="AMG119" s="7"/>
      <c r="AMH119" s="7"/>
      <c r="AMI119" s="7"/>
      <c r="AMJ119" s="7"/>
      <c r="AMK119" s="7"/>
      <c r="AML119" s="7"/>
      <c r="AMM119" s="7"/>
    </row>
  </sheetData>
  <mergeCells count="136">
    <mergeCell ref="B62:O67"/>
    <mergeCell ref="B68:O73"/>
    <mergeCell ref="B80:J80"/>
    <mergeCell ref="I28:J28"/>
    <mergeCell ref="K28:O28"/>
    <mergeCell ref="I29:O39"/>
    <mergeCell ref="E32:F32"/>
    <mergeCell ref="G32:H32"/>
    <mergeCell ref="B31:D31"/>
    <mergeCell ref="B33:D33"/>
    <mergeCell ref="B32:D32"/>
    <mergeCell ref="B40:J40"/>
    <mergeCell ref="E29:F29"/>
    <mergeCell ref="G29:H29"/>
    <mergeCell ref="B59:E59"/>
    <mergeCell ref="E31:H31"/>
    <mergeCell ref="B36:H36"/>
    <mergeCell ref="B37:H37"/>
    <mergeCell ref="F51:G51"/>
    <mergeCell ref="B53:E53"/>
    <mergeCell ref="F53:G53"/>
    <mergeCell ref="B56:E56"/>
    <mergeCell ref="F56:G56"/>
    <mergeCell ref="B57:E57"/>
    <mergeCell ref="AK18:AQ19"/>
    <mergeCell ref="B24:D24"/>
    <mergeCell ref="E24:F24"/>
    <mergeCell ref="G24:H24"/>
    <mergeCell ref="G25:H25"/>
    <mergeCell ref="K24:O24"/>
    <mergeCell ref="K25:O25"/>
    <mergeCell ref="I24:J24"/>
    <mergeCell ref="I25:J25"/>
    <mergeCell ref="B25:D25"/>
    <mergeCell ref="E25:F25"/>
    <mergeCell ref="B13:B19"/>
    <mergeCell ref="E19:F19"/>
    <mergeCell ref="L17:N17"/>
    <mergeCell ref="E17:F17"/>
    <mergeCell ref="E18:F18"/>
    <mergeCell ref="G27:H27"/>
    <mergeCell ref="I27:J27"/>
    <mergeCell ref="E27:F27"/>
    <mergeCell ref="K21:M21"/>
    <mergeCell ref="K23:M23"/>
    <mergeCell ref="I22:J22"/>
    <mergeCell ref="K22:M22"/>
    <mergeCell ref="B21:D21"/>
    <mergeCell ref="B22:D22"/>
    <mergeCell ref="B23:D23"/>
    <mergeCell ref="E23:H23"/>
    <mergeCell ref="I23:J23"/>
    <mergeCell ref="V6:X6"/>
    <mergeCell ref="E11:F11"/>
    <mergeCell ref="E12:F12"/>
    <mergeCell ref="E13:F13"/>
    <mergeCell ref="E14:F14"/>
    <mergeCell ref="E16:F16"/>
    <mergeCell ref="L12:N12"/>
    <mergeCell ref="L11:N11"/>
    <mergeCell ref="L13:N13"/>
    <mergeCell ref="E15:F15"/>
    <mergeCell ref="E10:F10"/>
    <mergeCell ref="L14:N14"/>
    <mergeCell ref="L15:N15"/>
    <mergeCell ref="L16:N16"/>
    <mergeCell ref="R7:R8"/>
    <mergeCell ref="S7:S8"/>
    <mergeCell ref="E9:F9"/>
    <mergeCell ref="R6:T6"/>
    <mergeCell ref="T7:T8"/>
    <mergeCell ref="L9:N9"/>
    <mergeCell ref="L8:N8"/>
    <mergeCell ref="L10:N10"/>
    <mergeCell ref="I2:K2"/>
    <mergeCell ref="G2:H2"/>
    <mergeCell ref="D2:F2"/>
    <mergeCell ref="K6:K7"/>
    <mergeCell ref="O6:O7"/>
    <mergeCell ref="L6:N7"/>
    <mergeCell ref="L2:O4"/>
    <mergeCell ref="D6:D7"/>
    <mergeCell ref="H6:H7"/>
    <mergeCell ref="I6:I7"/>
    <mergeCell ref="J6:J7"/>
    <mergeCell ref="E6:G7"/>
    <mergeCell ref="D3:K3"/>
    <mergeCell ref="D4:K4"/>
    <mergeCell ref="F52:G52"/>
    <mergeCell ref="I42:K42"/>
    <mergeCell ref="L42:O44"/>
    <mergeCell ref="D43:K43"/>
    <mergeCell ref="D44:K44"/>
    <mergeCell ref="B6:B7"/>
    <mergeCell ref="C6:C7"/>
    <mergeCell ref="E22:H22"/>
    <mergeCell ref="B26:D26"/>
    <mergeCell ref="B27:D27"/>
    <mergeCell ref="B28:D28"/>
    <mergeCell ref="B29:D29"/>
    <mergeCell ref="B30:D30"/>
    <mergeCell ref="K27:O27"/>
    <mergeCell ref="K26:O26"/>
    <mergeCell ref="E26:H26"/>
    <mergeCell ref="E30:H30"/>
    <mergeCell ref="E28:F28"/>
    <mergeCell ref="G28:H28"/>
    <mergeCell ref="L18:N18"/>
    <mergeCell ref="L19:N19"/>
    <mergeCell ref="E21:H21"/>
    <mergeCell ref="I21:J21"/>
    <mergeCell ref="I26:J26"/>
    <mergeCell ref="B60:E60"/>
    <mergeCell ref="F60:G60"/>
    <mergeCell ref="E33:H33"/>
    <mergeCell ref="E34:H34"/>
    <mergeCell ref="B34:D34"/>
    <mergeCell ref="B35:H35"/>
    <mergeCell ref="B38:H38"/>
    <mergeCell ref="B39:H39"/>
    <mergeCell ref="F59:G59"/>
    <mergeCell ref="B47:E47"/>
    <mergeCell ref="F47:G47"/>
    <mergeCell ref="D42:F42"/>
    <mergeCell ref="G42:H42"/>
    <mergeCell ref="B48:E48"/>
    <mergeCell ref="F48:G48"/>
    <mergeCell ref="B49:E49"/>
    <mergeCell ref="F49:G49"/>
    <mergeCell ref="B50:E50"/>
    <mergeCell ref="F50:G50"/>
    <mergeCell ref="B51:E51"/>
    <mergeCell ref="F57:G57"/>
    <mergeCell ref="B58:E58"/>
    <mergeCell ref="F58:G58"/>
    <mergeCell ref="B52:E52"/>
  </mergeCells>
  <conditionalFormatting sqref="F47:F53">
    <cfRule type="beginsWith" dxfId="160" priority="193" operator="beginsWith" text="ENTER">
      <formula>LEFT(F47,LEN("ENTER"))="ENTER"</formula>
    </cfRule>
  </conditionalFormatting>
  <conditionalFormatting sqref="F56:F60">
    <cfRule type="beginsWith" dxfId="159" priority="192" operator="beginsWith" text="ENTER">
      <formula>LEFT(F56,LEN("ENTER"))="ENTER"</formula>
    </cfRule>
  </conditionalFormatting>
  <conditionalFormatting sqref="H11:I11">
    <cfRule type="expression" dxfId="158" priority="132">
      <formula>OR($G11="NA",MID($I11,1,2)="NA")</formula>
    </cfRule>
  </conditionalFormatting>
  <conditionalFormatting sqref="I2 I42">
    <cfRule type="cellIs" dxfId="157" priority="433" operator="equal">
      <formula>$R$23</formula>
    </cfRule>
  </conditionalFormatting>
  <conditionalFormatting sqref="G9:G19">
    <cfRule type="cellIs" dxfId="156" priority="435" operator="equal">
      <formula>$T$23</formula>
    </cfRule>
  </conditionalFormatting>
  <conditionalFormatting sqref="E9:E19">
    <cfRule type="cellIs" dxfId="155" priority="436" operator="equal">
      <formula>$S$23</formula>
    </cfRule>
  </conditionalFormatting>
  <conditionalFormatting sqref="E21:H21">
    <cfRule type="cellIs" dxfId="154" priority="60" operator="equal">
      <formula>$U$23</formula>
    </cfRule>
    <cfRule type="cellIs" dxfId="153" priority="437" operator="equal">
      <formula>#REF!</formula>
    </cfRule>
    <cfRule type="cellIs" dxfId="152" priority="438" operator="equal">
      <formula>#REF!</formula>
    </cfRule>
  </conditionalFormatting>
  <conditionalFormatting sqref="H17:I17">
    <cfRule type="expression" dxfId="151" priority="61">
      <formula>OR($G17="NA",MID($I17,1,2)="NA")</formula>
    </cfRule>
  </conditionalFormatting>
  <conditionalFormatting sqref="H10:I10">
    <cfRule type="expression" dxfId="150" priority="74">
      <formula>OR($G10="NA",MID($I10,1,2)="NA")</formula>
    </cfRule>
  </conditionalFormatting>
  <conditionalFormatting sqref="H9:I9">
    <cfRule type="expression" dxfId="149" priority="70">
      <formula>OR($G9="NA",MID($I9,1,2)="NA")</formula>
    </cfRule>
  </conditionalFormatting>
  <conditionalFormatting sqref="H14:I14">
    <cfRule type="expression" dxfId="148" priority="69">
      <formula>OR($G14="NA",MID($I14,1,2)="NA")</formula>
    </cfRule>
  </conditionalFormatting>
  <conditionalFormatting sqref="H13:N13">
    <cfRule type="expression" dxfId="147" priority="68">
      <formula>AND(OR($G13="NA",MID($I13,1,2)="NA"),MID($I$2,1,3)&lt;&gt;"LFR")</formula>
    </cfRule>
  </conditionalFormatting>
  <conditionalFormatting sqref="H12:I19">
    <cfRule type="expression" dxfId="146" priority="67">
      <formula>OR($G12="NA",MID($I12,1,2)="NA")</formula>
    </cfRule>
  </conditionalFormatting>
  <conditionalFormatting sqref="H19:I19">
    <cfRule type="expression" dxfId="145" priority="63">
      <formula>OR($G19="NA",MID($I19,1,2)="NA")</formula>
    </cfRule>
  </conditionalFormatting>
  <conditionalFormatting sqref="H16:I16">
    <cfRule type="expression" dxfId="144" priority="65">
      <formula>OR($G16="NA",MID($I16,1,2)="NA")</formula>
    </cfRule>
  </conditionalFormatting>
  <conditionalFormatting sqref="H15:I15">
    <cfRule type="expression" dxfId="143" priority="64">
      <formula>OR($G15="NA",MID($I15,1,2)="NA")</formula>
    </cfRule>
  </conditionalFormatting>
  <conditionalFormatting sqref="H18:I18">
    <cfRule type="expression" dxfId="142" priority="62">
      <formula>OR($G18="NA",MID($I18,1,2)="NA")</formula>
    </cfRule>
  </conditionalFormatting>
  <conditionalFormatting sqref="E27:F27">
    <cfRule type="cellIs" dxfId="141" priority="454" operator="equal">
      <formula>$AA$25</formula>
    </cfRule>
  </conditionalFormatting>
  <conditionalFormatting sqref="E28:F28">
    <cfRule type="cellIs" dxfId="140" priority="455" operator="equal">
      <formula>$AB$25</formula>
    </cfRule>
  </conditionalFormatting>
  <conditionalFormatting sqref="E30:H30">
    <cfRule type="cellIs" dxfId="139" priority="456" operator="equal">
      <formula>$AD$23</formula>
    </cfRule>
  </conditionalFormatting>
  <conditionalFormatting sqref="G32:H32">
    <cfRule type="cellIs" dxfId="138" priority="457" operator="equal">
      <formula>$AG$23</formula>
    </cfRule>
  </conditionalFormatting>
  <conditionalFormatting sqref="E31:H31">
    <cfRule type="cellIs" dxfId="137" priority="458" operator="equal">
      <formula>$AE$23</formula>
    </cfRule>
  </conditionalFormatting>
  <conditionalFormatting sqref="E32:F32">
    <cfRule type="cellIs" dxfId="136" priority="459" operator="equal">
      <formula>$AF$23</formula>
    </cfRule>
  </conditionalFormatting>
  <conditionalFormatting sqref="E26:H26">
    <cfRule type="cellIs" dxfId="135" priority="461" operator="equal">
      <formula>$Z$23</formula>
    </cfRule>
  </conditionalFormatting>
  <conditionalFormatting sqref="E29:F29">
    <cfRule type="cellIs" dxfId="134" priority="462" operator="equal">
      <formula>$AC$25</formula>
    </cfRule>
  </conditionalFormatting>
  <conditionalFormatting sqref="E33:H33">
    <cfRule type="cellIs" dxfId="133" priority="2" operator="equal">
      <formula>"Design or Construction"</formula>
    </cfRule>
    <cfRule type="cellIs" dxfId="132" priority="463" operator="equal">
      <formula>$AH$23</formula>
    </cfRule>
  </conditionalFormatting>
  <conditionalFormatting sqref="E22:H22">
    <cfRule type="cellIs" dxfId="131" priority="59" operator="equal">
      <formula>$V$23</formula>
    </cfRule>
    <cfRule type="cellIs" dxfId="130" priority="465" operator="equal">
      <formula>$V$23</formula>
    </cfRule>
    <cfRule type="cellIs" dxfId="129" priority="466" operator="equal">
      <formula>#REF!</formula>
    </cfRule>
  </conditionalFormatting>
  <conditionalFormatting sqref="E23:H23">
    <cfRule type="cellIs" dxfId="128" priority="56" operator="equal">
      <formula>$W$23</formula>
    </cfRule>
  </conditionalFormatting>
  <conditionalFormatting sqref="E24:F24">
    <cfRule type="cellIs" dxfId="127" priority="55" operator="equal">
      <formula>$X$23</formula>
    </cfRule>
  </conditionalFormatting>
  <conditionalFormatting sqref="E25:F25">
    <cfRule type="cellIs" dxfId="126" priority="54" operator="equal">
      <formula>$Y$23</formula>
    </cfRule>
  </conditionalFormatting>
  <conditionalFormatting sqref="E34:H34">
    <cfRule type="cellIs" dxfId="125" priority="51" operator="equal">
      <formula>$AI$24</formula>
    </cfRule>
  </conditionalFormatting>
  <conditionalFormatting sqref="D2:F2">
    <cfRule type="expression" dxfId="124" priority="49">
      <formula>IF(D2="Enter Bridge No.",1,0)</formula>
    </cfRule>
  </conditionalFormatting>
  <conditionalFormatting sqref="O23">
    <cfRule type="expression" dxfId="123" priority="35">
      <formula>ISBLANK(O23)</formula>
    </cfRule>
  </conditionalFormatting>
  <conditionalFormatting sqref="D3">
    <cfRule type="expression" dxfId="122" priority="48">
      <formula>IF(D3="Enter Facility and Intersection (i.e. 'I-95 over SR44')",1,0)</formula>
    </cfRule>
  </conditionalFormatting>
  <conditionalFormatting sqref="D4">
    <cfRule type="expression" dxfId="121" priority="47">
      <formula>IF(D4="Enter Description (i.e. 'Prestressed 4 Spans: 40-85-85-40 feet)'",1,0)</formula>
    </cfRule>
  </conditionalFormatting>
  <conditionalFormatting sqref="O22">
    <cfRule type="expression" dxfId="120" priority="45">
      <formula>ISBLANK(O22)</formula>
    </cfRule>
  </conditionalFormatting>
  <conditionalFormatting sqref="K21">
    <cfRule type="expression" dxfId="119" priority="43">
      <formula>ISBLANK(K21)</formula>
    </cfRule>
  </conditionalFormatting>
  <conditionalFormatting sqref="K22">
    <cfRule type="expression" dxfId="118" priority="42">
      <formula>ISBLANK(K22)</formula>
    </cfRule>
  </conditionalFormatting>
  <conditionalFormatting sqref="K23">
    <cfRule type="expression" dxfId="117" priority="41">
      <formula>ISBLANK(K23)</formula>
    </cfRule>
  </conditionalFormatting>
  <conditionalFormatting sqref="K24">
    <cfRule type="expression" dxfId="116" priority="40">
      <formula>ISBLANK(K24)</formula>
    </cfRule>
  </conditionalFormatting>
  <conditionalFormatting sqref="K25">
    <cfRule type="expression" dxfId="115" priority="39">
      <formula>ISBLANK(K25)</formula>
    </cfRule>
  </conditionalFormatting>
  <conditionalFormatting sqref="K26">
    <cfRule type="expression" dxfId="114" priority="38">
      <formula>ISBLANK(K26)</formula>
    </cfRule>
  </conditionalFormatting>
  <conditionalFormatting sqref="K27">
    <cfRule type="expression" dxfId="113" priority="37">
      <formula>ISBLANK(K27)</formula>
    </cfRule>
  </conditionalFormatting>
  <conditionalFormatting sqref="K28">
    <cfRule type="expression" dxfId="112" priority="36">
      <formula>ISBLANK(K28)</formula>
    </cfRule>
  </conditionalFormatting>
  <conditionalFormatting sqref="O21">
    <cfRule type="expression" dxfId="111" priority="34">
      <formula>ISBLANK(O21)</formula>
    </cfRule>
  </conditionalFormatting>
  <conditionalFormatting sqref="I29:O39">
    <cfRule type="cellIs" dxfId="110" priority="32" operator="equal">
      <formula>""""""</formula>
    </cfRule>
  </conditionalFormatting>
  <conditionalFormatting sqref="B36:H36">
    <cfRule type="cellIs" dxfId="109" priority="30" operator="equal">
      <formula>"Contents: summary, narrative, plans, calcs, check."</formula>
    </cfRule>
  </conditionalFormatting>
  <conditionalFormatting sqref="J9:N12">
    <cfRule type="expression" dxfId="108" priority="19">
      <formula>$I$2="Type"</formula>
    </cfRule>
  </conditionalFormatting>
  <conditionalFormatting sqref="J11:N11">
    <cfRule type="expression" dxfId="107" priority="18">
      <formula>$I$2&lt;&gt;"LRFR-LRFD"</formula>
    </cfRule>
  </conditionalFormatting>
  <conditionalFormatting sqref="J14:N14">
    <cfRule type="expression" dxfId="106" priority="17">
      <formula>AND(OR($G14="NA",MID($I14,1,2)="NA"),MID($I$2,1,3)&lt;&gt;"LFR")</formula>
    </cfRule>
  </conditionalFormatting>
  <conditionalFormatting sqref="J19:N19">
    <cfRule type="expression" dxfId="105" priority="12">
      <formula>AND(OR($G19="NA",MID($I19,1,2)="NA"),MID($I$2,1,3)&lt;&gt;"LFR")</formula>
    </cfRule>
  </conditionalFormatting>
  <conditionalFormatting sqref="J15:N15">
    <cfRule type="expression" dxfId="104" priority="16">
      <formula>AND(OR($G15="NA",MID($I15,1,2)="NA"),MID($I$2,1,3)&lt;&gt;"LFR")</formula>
    </cfRule>
  </conditionalFormatting>
  <conditionalFormatting sqref="J16:N16">
    <cfRule type="expression" dxfId="103" priority="15">
      <formula>AND(OR($G16="NA",MID($I16,1,2)="NA"),MID($I$2,1,3)&lt;&gt;"LFR")</formula>
    </cfRule>
  </conditionalFormatting>
  <conditionalFormatting sqref="J17:N17">
    <cfRule type="expression" dxfId="102" priority="14">
      <formula>AND(OR($G17="NA",MID($I17,1,2)="NA"),MID($I$2,1,3)&lt;&gt;"LFR")</formula>
    </cfRule>
  </conditionalFormatting>
  <conditionalFormatting sqref="J18:N18">
    <cfRule type="expression" dxfId="101" priority="13">
      <formula>AND(OR($G18="NA",MID($I18,1,2)="NA"),MID($I$2,1,3)&lt;&gt;"LFR")</formula>
    </cfRule>
  </conditionalFormatting>
  <conditionalFormatting sqref="A74:P79 A62:B62 A41:P61 A63:A73 P62:P73">
    <cfRule type="expression" dxfId="100" priority="11">
      <formula>$V$8=40</formula>
    </cfRule>
  </conditionalFormatting>
  <conditionalFormatting sqref="F47:G53">
    <cfRule type="cellIs" dxfId="99" priority="10" operator="equal">
      <formula>"ENTER DATA"</formula>
    </cfRule>
  </conditionalFormatting>
  <conditionalFormatting sqref="F57:G59">
    <cfRule type="cellIs" dxfId="98" priority="4" operator="equal">
      <formula>"ENTER DATA"</formula>
    </cfRule>
  </conditionalFormatting>
  <conditionalFormatting sqref="F56">
    <cfRule type="beginsWith" dxfId="97" priority="9" operator="beginsWith" text="ENTER">
      <formula>LEFT(F56,LEN("ENTER"))="ENTER"</formula>
    </cfRule>
  </conditionalFormatting>
  <conditionalFormatting sqref="F56:G56">
    <cfRule type="cellIs" dxfId="96" priority="8" operator="equal">
      <formula>"ENTER DATA"</formula>
    </cfRule>
  </conditionalFormatting>
  <conditionalFormatting sqref="F60">
    <cfRule type="beginsWith" dxfId="95" priority="7" operator="beginsWith" text="ENTER">
      <formula>LEFT(F60,LEN("ENTER"))="ENTER"</formula>
    </cfRule>
  </conditionalFormatting>
  <conditionalFormatting sqref="F60:G60">
    <cfRule type="cellIs" dxfId="94" priority="6" operator="equal">
      <formula>"ENTER DATA"</formula>
    </cfRule>
  </conditionalFormatting>
  <conditionalFormatting sqref="F57:F59">
    <cfRule type="beginsWith" dxfId="93" priority="5" operator="beginsWith" text="ENTER">
      <formula>LEFT(F57,LEN("ENTER"))="ENTER"</formula>
    </cfRule>
  </conditionalFormatting>
  <conditionalFormatting sqref="B68">
    <cfRule type="expression" dxfId="92" priority="3">
      <formula>$V$8=40</formula>
    </cfRule>
  </conditionalFormatting>
  <conditionalFormatting sqref="A80:B80 K80:P80">
    <cfRule type="expression" dxfId="91" priority="1">
      <formula>$V$8=40</formula>
    </cfRule>
  </conditionalFormatting>
  <dataValidations count="19">
    <dataValidation type="list" errorStyle="warning" allowBlank="1" showInputMessage="1" showErrorMessage="1" errorTitle="CHOOSE LFR/LRFD" error="CODING GUIDES THIS TABLE!" sqref="I2:K2">
      <formula1>$R$23:$R$26</formula1>
    </dataValidation>
    <dataValidation type="list" errorStyle="warning" allowBlank="1" showInputMessage="1" showErrorMessage="1" errorTitle="Beam NA" error="Manually enter factors" sqref="E9:E19">
      <formula1>$S$23:$S$30</formula1>
    </dataValidation>
    <dataValidation type="list" errorStyle="warning" allowBlank="1" showInputMessage="1" showErrorMessage="1" errorTitle="Err" error="Manually input limit state and associated load factors" sqref="G9:G19">
      <formula1>$T$23:$T$28</formula1>
    </dataValidation>
    <dataValidation type="list" errorStyle="warning" allowBlank="1" showInputMessage="1" showErrorMessage="1" sqref="E21:H21">
      <formula1>$U$23:$U$36</formula1>
    </dataValidation>
    <dataValidation type="list" allowBlank="1" showInputMessage="1" sqref="E25:F25">
      <formula1>$Y$23</formula1>
    </dataValidation>
    <dataValidation type="list" allowBlank="1" showInputMessage="1" sqref="E24:F24">
      <formula1>$X$23</formula1>
    </dataValidation>
    <dataValidation type="list" allowBlank="1" showInputMessage="1" sqref="E29:F29">
      <formula1>$AC$24:$AC$25</formula1>
    </dataValidation>
    <dataValidation type="list" allowBlank="1" showInputMessage="1" sqref="E28:F28">
      <formula1>$AB$24:$AB$25</formula1>
    </dataValidation>
    <dataValidation type="list" allowBlank="1" showInputMessage="1" sqref="E27:F27">
      <formula1>$AA$24:$AA$25</formula1>
    </dataValidation>
    <dataValidation type="list" errorStyle="warning" allowBlank="1" showInputMessage="1" showErrorMessage="1" sqref="E31:H31">
      <formula1>$AE$23:$AE$25</formula1>
    </dataValidation>
    <dataValidation type="list" errorStyle="warning" allowBlank="1" showInputMessage="1" showErrorMessage="1" sqref="E30:H30">
      <formula1>$AD$23:$AD$25</formula1>
    </dataValidation>
    <dataValidation type="list" errorStyle="warning" allowBlank="1" showInputMessage="1" showErrorMessage="1" sqref="E26:H26">
      <formula1>$Z$23:$Z$29</formula1>
    </dataValidation>
    <dataValidation type="list" errorStyle="warning" allowBlank="1" showInputMessage="1" showErrorMessage="1" sqref="E23:H23">
      <formula1>$W$23:$W$28</formula1>
    </dataValidation>
    <dataValidation type="list" errorStyle="warning" allowBlank="1" showInputMessage="1" showErrorMessage="1" sqref="E22:H22">
      <formula1>$V$23:$V$29</formula1>
    </dataValidation>
    <dataValidation type="list" errorStyle="warning" allowBlank="1" showInputMessage="1" showErrorMessage="1" errorTitle="FIN No." error="Thanks for entering the FIN No." sqref="E32:F32">
      <formula1>$AF$23:$AF$25</formula1>
    </dataValidation>
    <dataValidation type="list" errorStyle="warning" allowBlank="1" showInputMessage="1" showErrorMessage="1" sqref="E33:H33">
      <formula1>$AH$23:$AH$26</formula1>
    </dataValidation>
    <dataValidation type="list" errorStyle="information" allowBlank="1" showInputMessage="1" sqref="E34:H34">
      <formula1>$AI$24</formula1>
    </dataValidation>
    <dataValidation type="custom" errorStyle="warning" allowBlank="1" showInputMessage="1" showErrorMessage="1" errorTitle="METHOD" error="Use the method from cell I2.  Apply the same method throughout the entire bridge." sqref="I42:K42">
      <formula1>I2</formula1>
    </dataValidation>
    <dataValidation type="list" allowBlank="1" showInputMessage="1" showErrorMessage="1" sqref="G32:H32">
      <formula1>$AG$23:$AG$30</formula1>
    </dataValidation>
  </dataValidations>
  <printOptions horizontalCentered="1" verticalCentered="1"/>
  <pageMargins left="0" right="0" top="0" bottom="0" header="0" footer="0"/>
  <pageSetup fitToHeight="0" orientation="portrait" verticalDpi="4" r:id="rId1"/>
  <rowBreaks count="1" manualBreakCount="1">
    <brk id="40"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82"/>
  <sheetViews>
    <sheetView showGridLines="0" zoomScaleNormal="100" zoomScaleSheetLayoutView="100" workbookViewId="0">
      <pane xSplit="2" topLeftCell="C1" activePane="topRight" state="frozen"/>
      <selection activeCell="A190" sqref="A190"/>
      <selection pane="topRight" activeCell="B1" sqref="B1"/>
    </sheetView>
  </sheetViews>
  <sheetFormatPr defaultColWidth="10.7109375" defaultRowHeight="24.95" customHeight="1"/>
  <cols>
    <col min="1" max="1" width="0.42578125" style="69" customWidth="1"/>
    <col min="2" max="12" width="12.7109375" style="69" customWidth="1"/>
    <col min="13" max="14" width="11.28515625" style="69" customWidth="1"/>
    <col min="15" max="29" width="10.7109375" style="69"/>
    <col min="30" max="30" width="12.42578125" style="69" bestFit="1" customWidth="1"/>
    <col min="31" max="16384" width="10.7109375" style="69"/>
  </cols>
  <sheetData>
    <row r="1" spans="1:26" ht="24.95" customHeight="1">
      <c r="B1" s="190" t="s">
        <v>251</v>
      </c>
      <c r="C1" s="189"/>
      <c r="D1" s="189"/>
      <c r="E1" s="189"/>
      <c r="F1" s="189"/>
      <c r="G1" s="189"/>
      <c r="H1" s="189"/>
      <c r="M1" s="202" t="s">
        <v>262</v>
      </c>
      <c r="N1" s="139"/>
      <c r="O1" s="139"/>
      <c r="P1" s="139"/>
      <c r="Q1" s="202"/>
      <c r="R1" s="202"/>
      <c r="S1" s="202"/>
      <c r="T1" s="202"/>
      <c r="U1" s="202"/>
      <c r="W1" s="451" t="s">
        <v>343</v>
      </c>
    </row>
    <row r="2" spans="1:26" s="75" customFormat="1" ht="2.1" customHeight="1" thickBot="1">
      <c r="A2" s="102"/>
      <c r="B2" s="101"/>
      <c r="C2" s="101"/>
      <c r="D2" s="101"/>
      <c r="E2" s="101"/>
      <c r="F2" s="101"/>
      <c r="G2" s="101"/>
      <c r="H2" s="101"/>
      <c r="M2" s="139"/>
      <c r="N2" s="139"/>
      <c r="O2" s="139"/>
      <c r="P2" s="139"/>
      <c r="Q2" s="139"/>
      <c r="R2" s="139"/>
      <c r="S2" s="139"/>
      <c r="T2" s="139"/>
      <c r="U2" s="139"/>
    </row>
    <row r="3" spans="1:26" ht="20.100000000000001" customHeight="1">
      <c r="A3" s="103"/>
      <c r="B3" s="722" t="s">
        <v>134</v>
      </c>
      <c r="C3" s="708" t="s">
        <v>112</v>
      </c>
      <c r="D3" s="710" t="s">
        <v>456</v>
      </c>
      <c r="E3" s="92" t="s">
        <v>0</v>
      </c>
      <c r="F3" s="92" t="s">
        <v>0</v>
      </c>
      <c r="G3" s="92" t="s">
        <v>0</v>
      </c>
      <c r="H3" s="78" t="s">
        <v>0</v>
      </c>
      <c r="M3" s="788" t="s">
        <v>231</v>
      </c>
      <c r="N3" s="789"/>
      <c r="O3" s="778" t="s">
        <v>231</v>
      </c>
      <c r="P3" s="780" t="s">
        <v>259</v>
      </c>
      <c r="Q3" s="218" t="s">
        <v>261</v>
      </c>
      <c r="R3" s="209">
        <v>0</v>
      </c>
      <c r="S3" s="209">
        <v>1</v>
      </c>
      <c r="T3" s="209">
        <v>2</v>
      </c>
      <c r="U3" s="219">
        <v>3</v>
      </c>
      <c r="V3" s="196"/>
      <c r="W3" s="139" t="s">
        <v>266</v>
      </c>
      <c r="X3" s="139"/>
      <c r="Y3" s="139"/>
      <c r="Z3" s="139"/>
    </row>
    <row r="4" spans="1:26" ht="20.100000000000001" customHeight="1" thickBot="1">
      <c r="A4" s="103"/>
      <c r="B4" s="723"/>
      <c r="C4" s="709"/>
      <c r="D4" s="711"/>
      <c r="E4" s="76" t="s">
        <v>128</v>
      </c>
      <c r="F4" s="76" t="s">
        <v>129</v>
      </c>
      <c r="G4" s="76" t="s">
        <v>23</v>
      </c>
      <c r="H4" s="77" t="s">
        <v>110</v>
      </c>
      <c r="M4" s="790"/>
      <c r="N4" s="791"/>
      <c r="O4" s="779"/>
      <c r="P4" s="781"/>
      <c r="Q4" s="198" t="s">
        <v>260</v>
      </c>
      <c r="R4" s="198" t="s">
        <v>128</v>
      </c>
      <c r="S4" s="198" t="s">
        <v>129</v>
      </c>
      <c r="T4" s="198" t="s">
        <v>23</v>
      </c>
      <c r="U4" s="195" t="s">
        <v>24</v>
      </c>
      <c r="V4" s="196"/>
      <c r="W4" s="139" t="s">
        <v>161</v>
      </c>
      <c r="X4" s="139"/>
      <c r="Y4" s="139"/>
      <c r="Z4" s="139"/>
    </row>
    <row r="5" spans="1:26" ht="24.95" customHeight="1">
      <c r="A5" s="103"/>
      <c r="B5" s="712" t="s">
        <v>212</v>
      </c>
      <c r="C5" s="80" t="s">
        <v>198</v>
      </c>
      <c r="D5" s="71" t="s">
        <v>206</v>
      </c>
      <c r="E5" s="72">
        <v>1.75</v>
      </c>
      <c r="F5" s="72">
        <v>1.35</v>
      </c>
      <c r="G5" s="72">
        <v>1.35</v>
      </c>
      <c r="H5" s="73">
        <v>1.35</v>
      </c>
      <c r="M5" s="786" t="s">
        <v>212</v>
      </c>
      <c r="N5" s="298" t="s">
        <v>198</v>
      </c>
      <c r="O5" s="212" t="str">
        <f>"LRFR"&amp;MID(B5,1,3)&amp;MID(C5,1,3)</f>
        <v>LRFRSteStr</v>
      </c>
      <c r="P5" s="201">
        <v>0</v>
      </c>
      <c r="Q5" s="199" t="str">
        <f t="shared" ref="Q5:U9" si="0">D5</f>
        <v>1.25/0.90</v>
      </c>
      <c r="R5" s="199">
        <f t="shared" si="0"/>
        <v>1.75</v>
      </c>
      <c r="S5" s="199">
        <f t="shared" si="0"/>
        <v>1.35</v>
      </c>
      <c r="T5" s="199">
        <f t="shared" si="0"/>
        <v>1.35</v>
      </c>
      <c r="U5" s="213">
        <f t="shared" si="0"/>
        <v>1.35</v>
      </c>
      <c r="V5" s="196"/>
      <c r="W5" s="139" t="s">
        <v>218</v>
      </c>
      <c r="X5" s="139"/>
      <c r="Y5" s="139"/>
      <c r="Z5" s="139"/>
    </row>
    <row r="6" spans="1:26" ht="24.95" customHeight="1" thickBot="1">
      <c r="A6" s="103"/>
      <c r="B6" s="713"/>
      <c r="C6" s="81" t="s">
        <v>452</v>
      </c>
      <c r="D6" s="93">
        <v>1</v>
      </c>
      <c r="E6" s="94">
        <v>1.3</v>
      </c>
      <c r="F6" s="94">
        <v>1</v>
      </c>
      <c r="G6" s="94">
        <v>1.3</v>
      </c>
      <c r="H6" s="96">
        <v>0.9</v>
      </c>
      <c r="M6" s="787"/>
      <c r="N6" s="299" t="s">
        <v>199</v>
      </c>
      <c r="O6" s="212" t="str">
        <f>"LRFR"&amp;MID(B5,1,3)&amp;MID(C6,1,3)</f>
        <v>LRFRSteSer</v>
      </c>
      <c r="P6" s="201">
        <f>P5+1</f>
        <v>1</v>
      </c>
      <c r="Q6" s="199">
        <f t="shared" si="0"/>
        <v>1</v>
      </c>
      <c r="R6" s="199">
        <f t="shared" si="0"/>
        <v>1.3</v>
      </c>
      <c r="S6" s="199">
        <f t="shared" si="0"/>
        <v>1</v>
      </c>
      <c r="T6" s="199">
        <f t="shared" si="0"/>
        <v>1.3</v>
      </c>
      <c r="U6" s="213">
        <f t="shared" si="0"/>
        <v>0.9</v>
      </c>
      <c r="V6" s="196"/>
      <c r="W6" s="196"/>
    </row>
    <row r="7" spans="1:26" ht="24.95" customHeight="1">
      <c r="A7" s="103"/>
      <c r="B7" s="712" t="s">
        <v>434</v>
      </c>
      <c r="C7" s="80" t="s">
        <v>198</v>
      </c>
      <c r="D7" s="71" t="s">
        <v>206</v>
      </c>
      <c r="E7" s="72">
        <v>1.75</v>
      </c>
      <c r="F7" s="72">
        <v>1.35</v>
      </c>
      <c r="G7" s="72">
        <v>1.35</v>
      </c>
      <c r="H7" s="73">
        <v>1.35</v>
      </c>
      <c r="M7" s="786" t="s">
        <v>135</v>
      </c>
      <c r="N7" s="298" t="s">
        <v>198</v>
      </c>
      <c r="O7" s="212" t="str">
        <f>"LRFR"&amp;MID(B7,1,3)&amp;MID(C7,1,3)</f>
        <v>LRFRReiStr</v>
      </c>
      <c r="P7" s="201">
        <f t="shared" ref="P7:P55" si="1">P6+1</f>
        <v>2</v>
      </c>
      <c r="Q7" s="199" t="str">
        <f t="shared" si="0"/>
        <v>1.25/0.90</v>
      </c>
      <c r="R7" s="199">
        <f t="shared" si="0"/>
        <v>1.75</v>
      </c>
      <c r="S7" s="199">
        <f t="shared" si="0"/>
        <v>1.35</v>
      </c>
      <c r="T7" s="199">
        <f t="shared" si="0"/>
        <v>1.35</v>
      </c>
      <c r="U7" s="213">
        <f t="shared" si="0"/>
        <v>1.35</v>
      </c>
      <c r="V7" s="196"/>
      <c r="W7" s="196"/>
    </row>
    <row r="8" spans="1:26" ht="24.95" customHeight="1" thickBot="1">
      <c r="A8" s="103"/>
      <c r="B8" s="713"/>
      <c r="C8" s="81" t="s">
        <v>453</v>
      </c>
      <c r="D8" s="138" t="s">
        <v>22</v>
      </c>
      <c r="E8" s="136" t="s">
        <v>22</v>
      </c>
      <c r="F8" s="136" t="s">
        <v>22</v>
      </c>
      <c r="G8" s="136" t="s">
        <v>22</v>
      </c>
      <c r="H8" s="137" t="s">
        <v>22</v>
      </c>
      <c r="M8" s="787"/>
      <c r="N8" s="299" t="s">
        <v>199</v>
      </c>
      <c r="O8" s="212" t="str">
        <f>"LRFR"&amp;MID(B7,1,3)&amp;MID(C8,1,3)</f>
        <v>LRFRReiSer</v>
      </c>
      <c r="P8" s="201">
        <f t="shared" si="1"/>
        <v>3</v>
      </c>
      <c r="Q8" s="199" t="str">
        <f t="shared" si="0"/>
        <v>NA</v>
      </c>
      <c r="R8" s="199" t="str">
        <f t="shared" si="0"/>
        <v>NA</v>
      </c>
      <c r="S8" s="199" t="str">
        <f t="shared" si="0"/>
        <v>NA</v>
      </c>
      <c r="T8" s="199" t="str">
        <f t="shared" si="0"/>
        <v>NA</v>
      </c>
      <c r="U8" s="213" t="str">
        <f t="shared" si="0"/>
        <v>NA</v>
      </c>
      <c r="V8" s="196"/>
      <c r="W8" s="196"/>
    </row>
    <row r="9" spans="1:26" ht="24.95" customHeight="1">
      <c r="A9" s="103"/>
      <c r="B9" s="712" t="s">
        <v>168</v>
      </c>
      <c r="C9" s="80" t="s">
        <v>198</v>
      </c>
      <c r="D9" s="71" t="s">
        <v>206</v>
      </c>
      <c r="E9" s="72">
        <v>1.75</v>
      </c>
      <c r="F9" s="72">
        <v>1.35</v>
      </c>
      <c r="G9" s="72">
        <v>1.35</v>
      </c>
      <c r="H9" s="73">
        <v>1.35</v>
      </c>
      <c r="M9" s="786" t="s">
        <v>213</v>
      </c>
      <c r="N9" s="298" t="s">
        <v>198</v>
      </c>
      <c r="O9" s="212" t="str">
        <f>"LRFR"&amp;MID(B9,1,3)&amp;MID(C9,1,3)</f>
        <v>LRFRPreStr</v>
      </c>
      <c r="P9" s="201">
        <f t="shared" si="1"/>
        <v>4</v>
      </c>
      <c r="Q9" s="199" t="str">
        <f t="shared" si="0"/>
        <v>1.25/0.90</v>
      </c>
      <c r="R9" s="199">
        <f t="shared" si="0"/>
        <v>1.75</v>
      </c>
      <c r="S9" s="199">
        <f t="shared" si="0"/>
        <v>1.35</v>
      </c>
      <c r="T9" s="199">
        <f t="shared" si="0"/>
        <v>1.35</v>
      </c>
      <c r="U9" s="213">
        <f t="shared" si="0"/>
        <v>1.35</v>
      </c>
      <c r="V9" s="196"/>
      <c r="W9" s="196"/>
    </row>
    <row r="10" spans="1:26" ht="24.95" customHeight="1" thickBot="1">
      <c r="A10" s="103"/>
      <c r="B10" s="713"/>
      <c r="C10" s="81" t="s">
        <v>454</v>
      </c>
      <c r="D10" s="93">
        <v>1</v>
      </c>
      <c r="E10" s="94">
        <v>0.8</v>
      </c>
      <c r="F10" s="136" t="s">
        <v>436</v>
      </c>
      <c r="G10" s="136" t="s">
        <v>436</v>
      </c>
      <c r="H10" s="137" t="s">
        <v>437</v>
      </c>
      <c r="M10" s="787"/>
      <c r="N10" s="299" t="s">
        <v>199</v>
      </c>
      <c r="O10" s="212" t="str">
        <f>"LRFR"&amp;MID(B9,1,3)&amp;MID(C10,1,3)</f>
        <v>LRFRPreSer</v>
      </c>
      <c r="P10" s="201">
        <f t="shared" si="1"/>
        <v>5</v>
      </c>
      <c r="Q10" s="199">
        <f t="shared" ref="Q10:R14" si="2">D10</f>
        <v>1</v>
      </c>
      <c r="R10" s="199">
        <f t="shared" si="2"/>
        <v>0.8</v>
      </c>
      <c r="S10" s="241" t="str">
        <f>MID(F10,1,2)&amp;": good cond."</f>
        <v>NA: good cond.</v>
      </c>
      <c r="T10" s="241" t="str">
        <f>MID(G10,1,2)&amp;": good cond."</f>
        <v>NA: good cond.</v>
      </c>
      <c r="U10" s="242" t="str">
        <f>MID(H10,1,2)&amp;": good cond."</f>
        <v>NA: good cond.</v>
      </c>
      <c r="V10" s="196"/>
      <c r="W10" s="196"/>
    </row>
    <row r="11" spans="1:26" ht="24.95" customHeight="1">
      <c r="A11" s="103"/>
      <c r="B11" s="712" t="s">
        <v>435</v>
      </c>
      <c r="C11" s="80" t="s">
        <v>198</v>
      </c>
      <c r="D11" s="71" t="s">
        <v>206</v>
      </c>
      <c r="E11" s="72">
        <v>1.75</v>
      </c>
      <c r="F11" s="72">
        <v>1.35</v>
      </c>
      <c r="G11" s="72">
        <v>1.35</v>
      </c>
      <c r="H11" s="73">
        <v>1.35</v>
      </c>
      <c r="M11" s="786" t="s">
        <v>214</v>
      </c>
      <c r="N11" s="298" t="s">
        <v>198</v>
      </c>
      <c r="O11" s="212" t="str">
        <f>"LRFR"&amp;MID(B11,1,3)&amp;MID(C11,1,3)</f>
        <v>LRFRPosStr</v>
      </c>
      <c r="P11" s="201">
        <f t="shared" si="1"/>
        <v>6</v>
      </c>
      <c r="Q11" s="199" t="str">
        <f t="shared" si="2"/>
        <v>1.25/0.90</v>
      </c>
      <c r="R11" s="199">
        <f t="shared" si="2"/>
        <v>1.75</v>
      </c>
      <c r="S11" s="199">
        <f t="shared" ref="S11:U14" si="3">F11</f>
        <v>1.35</v>
      </c>
      <c r="T11" s="199">
        <f t="shared" si="3"/>
        <v>1.35</v>
      </c>
      <c r="U11" s="213">
        <f t="shared" si="3"/>
        <v>1.35</v>
      </c>
      <c r="V11" s="196"/>
      <c r="W11" s="196"/>
    </row>
    <row r="12" spans="1:26" ht="24.95" customHeight="1" thickBot="1">
      <c r="A12" s="103"/>
      <c r="B12" s="713"/>
      <c r="C12" s="81" t="s">
        <v>454</v>
      </c>
      <c r="D12" s="93">
        <v>1</v>
      </c>
      <c r="E12" s="94">
        <v>0.8</v>
      </c>
      <c r="F12" s="94">
        <v>0.8</v>
      </c>
      <c r="G12" s="94">
        <v>0.8</v>
      </c>
      <c r="H12" s="96">
        <v>0.7</v>
      </c>
      <c r="M12" s="787"/>
      <c r="N12" s="299" t="s">
        <v>199</v>
      </c>
      <c r="O12" s="212" t="str">
        <f>"LRFR"&amp;MID(B11,1,3)&amp;MID(C12,1,3)</f>
        <v>LRFRPosSer</v>
      </c>
      <c r="P12" s="201">
        <f t="shared" si="1"/>
        <v>7</v>
      </c>
      <c r="Q12" s="199">
        <f t="shared" si="2"/>
        <v>1</v>
      </c>
      <c r="R12" s="199">
        <f t="shared" si="2"/>
        <v>0.8</v>
      </c>
      <c r="S12" s="199">
        <f t="shared" si="3"/>
        <v>0.8</v>
      </c>
      <c r="T12" s="199">
        <f t="shared" si="3"/>
        <v>0.8</v>
      </c>
      <c r="U12" s="213">
        <f t="shared" si="3"/>
        <v>0.7</v>
      </c>
      <c r="V12" s="196"/>
      <c r="W12" s="196"/>
    </row>
    <row r="13" spans="1:26" ht="24.95" customHeight="1">
      <c r="A13" s="103"/>
      <c r="B13" s="712" t="s">
        <v>117</v>
      </c>
      <c r="C13" s="80" t="s">
        <v>198</v>
      </c>
      <c r="D13" s="71" t="s">
        <v>206</v>
      </c>
      <c r="E13" s="72">
        <v>1.75</v>
      </c>
      <c r="F13" s="72">
        <v>1.35</v>
      </c>
      <c r="G13" s="72">
        <v>1.35</v>
      </c>
      <c r="H13" s="73">
        <v>1.35</v>
      </c>
      <c r="M13" s="786" t="s">
        <v>117</v>
      </c>
      <c r="N13" s="298" t="s">
        <v>198</v>
      </c>
      <c r="O13" s="212" t="str">
        <f>"LRFR"&amp;MID(B13,1,3)&amp;MID(C13,1,3)</f>
        <v>LRFRTimStr</v>
      </c>
      <c r="P13" s="201">
        <f t="shared" si="1"/>
        <v>8</v>
      </c>
      <c r="Q13" s="199" t="str">
        <f t="shared" si="2"/>
        <v>1.25/0.90</v>
      </c>
      <c r="R13" s="199">
        <f t="shared" si="2"/>
        <v>1.75</v>
      </c>
      <c r="S13" s="199">
        <f t="shared" si="3"/>
        <v>1.35</v>
      </c>
      <c r="T13" s="199">
        <f t="shared" si="3"/>
        <v>1.35</v>
      </c>
      <c r="U13" s="213">
        <f t="shared" si="3"/>
        <v>1.35</v>
      </c>
      <c r="V13" s="196"/>
      <c r="W13" s="196"/>
    </row>
    <row r="14" spans="1:26" ht="24.95" customHeight="1" thickBot="1">
      <c r="A14" s="103"/>
      <c r="B14" s="713"/>
      <c r="C14" s="81" t="s">
        <v>199</v>
      </c>
      <c r="D14" s="138" t="s">
        <v>22</v>
      </c>
      <c r="E14" s="136" t="s">
        <v>22</v>
      </c>
      <c r="F14" s="136" t="s">
        <v>22</v>
      </c>
      <c r="G14" s="136" t="s">
        <v>22</v>
      </c>
      <c r="H14" s="137" t="s">
        <v>22</v>
      </c>
      <c r="M14" s="787"/>
      <c r="N14" s="299" t="s">
        <v>199</v>
      </c>
      <c r="O14" s="214" t="str">
        <f>"LRFR"&amp;MID(B13,1,3)&amp;MID(C14,1,3)</f>
        <v>LRFRTimSer</v>
      </c>
      <c r="P14" s="215">
        <f t="shared" si="1"/>
        <v>9</v>
      </c>
      <c r="Q14" s="216" t="str">
        <f t="shared" si="2"/>
        <v>NA</v>
      </c>
      <c r="R14" s="216" t="str">
        <f t="shared" si="2"/>
        <v>NA</v>
      </c>
      <c r="S14" s="216" t="str">
        <f t="shared" si="3"/>
        <v>NA</v>
      </c>
      <c r="T14" s="216" t="str">
        <f t="shared" si="3"/>
        <v>NA</v>
      </c>
      <c r="U14" s="217" t="str">
        <f t="shared" si="3"/>
        <v>NA</v>
      </c>
      <c r="V14" s="196"/>
      <c r="W14" s="196"/>
    </row>
    <row r="15" spans="1:26" ht="24.95" customHeight="1">
      <c r="B15" s="715" t="s">
        <v>451</v>
      </c>
      <c r="C15" s="715"/>
      <c r="D15" s="715"/>
      <c r="E15" s="715"/>
      <c r="F15" s="715"/>
      <c r="G15" s="715"/>
      <c r="H15" s="715"/>
      <c r="I15" s="715"/>
      <c r="J15" s="715"/>
      <c r="K15" s="715"/>
      <c r="M15" s="139"/>
      <c r="N15" s="139"/>
      <c r="O15" s="139"/>
      <c r="P15" s="201">
        <f t="shared" si="1"/>
        <v>10</v>
      </c>
      <c r="Q15" s="198"/>
      <c r="R15" s="198"/>
      <c r="S15" s="198"/>
      <c r="T15" s="198"/>
      <c r="U15" s="198"/>
      <c r="V15" s="196"/>
      <c r="W15" s="196"/>
    </row>
    <row r="16" spans="1:26" ht="24.95" customHeight="1">
      <c r="B16" s="715"/>
      <c r="C16" s="715"/>
      <c r="D16" s="715"/>
      <c r="E16" s="715"/>
      <c r="F16" s="715"/>
      <c r="G16" s="715"/>
      <c r="H16" s="715"/>
      <c r="I16" s="715"/>
      <c r="J16" s="715"/>
      <c r="K16" s="715"/>
      <c r="M16" s="139"/>
      <c r="N16" s="139"/>
      <c r="O16" s="139"/>
      <c r="P16" s="201">
        <f t="shared" si="1"/>
        <v>11</v>
      </c>
      <c r="Q16" s="198"/>
      <c r="R16" s="198"/>
      <c r="S16" s="198"/>
      <c r="T16" s="198"/>
      <c r="U16" s="198"/>
      <c r="V16" s="196"/>
      <c r="W16" s="196"/>
    </row>
    <row r="17" spans="2:23" ht="24.95" customHeight="1">
      <c r="B17" s="715" t="s">
        <v>136</v>
      </c>
      <c r="C17" s="715"/>
      <c r="D17" s="715"/>
      <c r="E17" s="715"/>
      <c r="F17" s="715"/>
      <c r="G17" s="715"/>
      <c r="H17" s="715"/>
      <c r="I17" s="715"/>
      <c r="J17" s="715"/>
      <c r="K17" s="715"/>
      <c r="M17" s="139"/>
      <c r="N17" s="139"/>
      <c r="O17" s="139"/>
      <c r="P17" s="201">
        <f t="shared" si="1"/>
        <v>12</v>
      </c>
      <c r="Q17" s="198"/>
      <c r="R17" s="198"/>
      <c r="S17" s="198"/>
      <c r="T17" s="198"/>
      <c r="U17" s="198"/>
      <c r="V17" s="196"/>
      <c r="W17" s="196"/>
    </row>
    <row r="18" spans="2:23" ht="24.95" customHeight="1">
      <c r="B18" s="715" t="s">
        <v>455</v>
      </c>
      <c r="C18" s="715"/>
      <c r="D18" s="715"/>
      <c r="E18" s="715"/>
      <c r="F18" s="715"/>
      <c r="G18" s="715"/>
      <c r="H18" s="715"/>
      <c r="I18" s="715"/>
      <c r="J18" s="715"/>
      <c r="K18" s="715"/>
      <c r="M18" s="200"/>
      <c r="N18" s="200"/>
      <c r="O18" s="200"/>
      <c r="P18" s="201">
        <f t="shared" si="1"/>
        <v>13</v>
      </c>
      <c r="Q18" s="198"/>
      <c r="R18" s="197"/>
      <c r="S18" s="197"/>
      <c r="T18" s="198"/>
      <c r="U18" s="198"/>
      <c r="V18" s="196"/>
      <c r="W18" s="196"/>
    </row>
    <row r="19" spans="2:23" ht="24.95" customHeight="1">
      <c r="B19" s="117" t="s">
        <v>450</v>
      </c>
      <c r="I19" s="187"/>
      <c r="J19" s="187"/>
      <c r="K19" s="187"/>
      <c r="M19" s="200"/>
      <c r="N19" s="200"/>
      <c r="O19" s="200"/>
      <c r="P19" s="201">
        <f t="shared" si="1"/>
        <v>14</v>
      </c>
      <c r="Q19" s="198"/>
      <c r="R19" s="197"/>
      <c r="S19" s="197"/>
      <c r="T19" s="198"/>
      <c r="U19" s="198"/>
      <c r="V19" s="196"/>
      <c r="W19" s="196"/>
    </row>
    <row r="20" spans="2:23" ht="24.95" customHeight="1">
      <c r="B20" s="715" t="s">
        <v>458</v>
      </c>
      <c r="C20" s="715"/>
      <c r="D20" s="715"/>
      <c r="E20" s="715"/>
      <c r="F20" s="715"/>
      <c r="G20" s="715"/>
      <c r="H20" s="715"/>
      <c r="I20" s="187"/>
      <c r="J20" s="187"/>
      <c r="K20" s="187"/>
      <c r="M20" s="200"/>
      <c r="N20" s="200"/>
      <c r="O20" s="200"/>
      <c r="P20" s="201">
        <f t="shared" si="1"/>
        <v>15</v>
      </c>
      <c r="Q20" s="198"/>
      <c r="R20" s="197"/>
      <c r="S20" s="197"/>
      <c r="T20" s="198"/>
      <c r="U20" s="198"/>
      <c r="V20" s="196"/>
      <c r="W20" s="196"/>
    </row>
    <row r="21" spans="2:23" ht="24.95" customHeight="1">
      <c r="B21" s="715"/>
      <c r="C21" s="715"/>
      <c r="D21" s="715"/>
      <c r="E21" s="715"/>
      <c r="F21" s="715"/>
      <c r="G21" s="715"/>
      <c r="H21" s="715"/>
      <c r="I21" s="118"/>
      <c r="J21" s="118"/>
      <c r="K21" s="118"/>
      <c r="M21" s="200"/>
      <c r="N21" s="200"/>
      <c r="O21" s="200"/>
      <c r="P21" s="201">
        <f t="shared" si="1"/>
        <v>16</v>
      </c>
      <c r="Q21" s="198"/>
      <c r="R21" s="197"/>
      <c r="S21" s="197"/>
      <c r="T21" s="198"/>
      <c r="U21" s="198"/>
      <c r="V21" s="196"/>
      <c r="W21" s="196"/>
    </row>
    <row r="22" spans="2:23" ht="24.95" customHeight="1">
      <c r="B22" s="715"/>
      <c r="C22" s="715"/>
      <c r="D22" s="715"/>
      <c r="E22" s="715"/>
      <c r="F22" s="715"/>
      <c r="G22" s="715"/>
      <c r="H22" s="715"/>
      <c r="I22" s="118"/>
      <c r="J22" s="118"/>
      <c r="K22" s="118"/>
      <c r="M22" s="200"/>
      <c r="N22" s="200"/>
      <c r="O22" s="200"/>
      <c r="P22" s="201">
        <f t="shared" si="1"/>
        <v>17</v>
      </c>
      <c r="Q22" s="198"/>
      <c r="R22" s="197"/>
      <c r="S22" s="197"/>
      <c r="T22" s="198"/>
      <c r="U22" s="198"/>
      <c r="V22" s="196"/>
      <c r="W22" s="196"/>
    </row>
    <row r="23" spans="2:23" ht="24.95" customHeight="1">
      <c r="B23" s="715"/>
      <c r="C23" s="715"/>
      <c r="D23" s="715"/>
      <c r="E23" s="715"/>
      <c r="F23" s="715"/>
      <c r="G23" s="715"/>
      <c r="H23" s="715"/>
      <c r="I23" s="118"/>
      <c r="J23" s="118"/>
      <c r="K23" s="118"/>
      <c r="M23" s="200"/>
      <c r="N23" s="200"/>
      <c r="O23" s="200"/>
      <c r="P23" s="201">
        <f t="shared" si="1"/>
        <v>18</v>
      </c>
      <c r="Q23" s="198"/>
      <c r="R23" s="197"/>
      <c r="S23" s="197"/>
      <c r="T23" s="198"/>
      <c r="U23" s="198"/>
      <c r="V23" s="196"/>
      <c r="W23" s="196"/>
    </row>
    <row r="24" spans="2:23" ht="24.95" customHeight="1">
      <c r="B24" s="117" t="s">
        <v>449</v>
      </c>
      <c r="C24" s="118"/>
      <c r="D24" s="118"/>
      <c r="E24" s="118"/>
      <c r="F24" s="118"/>
      <c r="G24" s="118"/>
      <c r="H24" s="118"/>
      <c r="I24" s="118"/>
      <c r="J24" s="118"/>
      <c r="K24" s="118"/>
      <c r="M24" s="200"/>
      <c r="N24" s="200"/>
      <c r="O24" s="200"/>
      <c r="P24" s="201">
        <f t="shared" si="1"/>
        <v>19</v>
      </c>
      <c r="Q24" s="198"/>
      <c r="R24" s="197"/>
      <c r="S24" s="197"/>
      <c r="T24" s="198"/>
      <c r="U24" s="198"/>
      <c r="V24" s="196"/>
      <c r="W24" s="196"/>
    </row>
    <row r="25" spans="2:23" ht="24.95" customHeight="1">
      <c r="B25" s="117" t="s">
        <v>457</v>
      </c>
      <c r="C25" s="118"/>
      <c r="D25" s="118"/>
      <c r="E25" s="118"/>
      <c r="F25" s="118"/>
      <c r="G25" s="118"/>
      <c r="H25" s="118"/>
      <c r="I25" s="118"/>
      <c r="J25" s="118"/>
      <c r="K25" s="118"/>
      <c r="M25" s="200"/>
      <c r="N25" s="200"/>
      <c r="O25" s="200"/>
      <c r="P25" s="201">
        <f t="shared" si="1"/>
        <v>20</v>
      </c>
      <c r="Q25" s="198"/>
      <c r="R25" s="197"/>
      <c r="S25" s="197"/>
      <c r="T25" s="198"/>
      <c r="U25" s="198"/>
      <c r="V25" s="196"/>
      <c r="W25" s="196"/>
    </row>
    <row r="26" spans="2:23" ht="24.95" customHeight="1">
      <c r="B26" s="156" t="s">
        <v>250</v>
      </c>
      <c r="C26" s="68"/>
      <c r="D26" s="68"/>
      <c r="M26" s="200"/>
      <c r="N26" s="200"/>
      <c r="O26" s="200"/>
      <c r="P26" s="201">
        <f t="shared" si="1"/>
        <v>21</v>
      </c>
      <c r="Q26" s="198"/>
      <c r="R26" s="197"/>
      <c r="S26" s="197"/>
      <c r="T26" s="198"/>
      <c r="U26" s="198"/>
      <c r="V26" s="196"/>
      <c r="W26" s="196"/>
    </row>
    <row r="27" spans="2:23" ht="2.1" customHeight="1" thickBot="1">
      <c r="B27" s="100"/>
      <c r="C27" s="100"/>
      <c r="D27" s="100"/>
      <c r="E27" s="75"/>
      <c r="F27" s="75"/>
      <c r="G27" s="75"/>
      <c r="H27" s="75"/>
      <c r="I27" s="75"/>
      <c r="J27" s="75"/>
      <c r="K27" s="75"/>
      <c r="M27" s="200"/>
      <c r="N27" s="200"/>
      <c r="O27" s="200"/>
      <c r="P27" s="201">
        <f t="shared" si="1"/>
        <v>22</v>
      </c>
      <c r="Q27" s="198"/>
      <c r="R27" s="197"/>
      <c r="S27" s="197"/>
      <c r="T27" s="198"/>
      <c r="U27" s="198"/>
      <c r="V27" s="196"/>
      <c r="W27" s="196"/>
    </row>
    <row r="28" spans="2:23" ht="24.95" customHeight="1" thickBot="1">
      <c r="B28" s="716" t="s">
        <v>134</v>
      </c>
      <c r="C28" s="720" t="s">
        <v>112</v>
      </c>
      <c r="D28" s="720" t="s">
        <v>220</v>
      </c>
      <c r="E28" s="130" t="s">
        <v>0</v>
      </c>
      <c r="F28" s="131" t="s">
        <v>0</v>
      </c>
      <c r="M28" s="200"/>
      <c r="N28" s="200"/>
      <c r="O28" s="200"/>
      <c r="P28" s="201">
        <f t="shared" si="1"/>
        <v>23</v>
      </c>
      <c r="Q28" s="198"/>
      <c r="R28" s="197"/>
      <c r="S28" s="197"/>
      <c r="T28" s="198"/>
      <c r="U28" s="198"/>
      <c r="V28" s="196"/>
      <c r="W28" s="196"/>
    </row>
    <row r="29" spans="2:23" ht="24.95" customHeight="1" thickBot="1">
      <c r="B29" s="717"/>
      <c r="C29" s="721"/>
      <c r="D29" s="721"/>
      <c r="E29" s="132" t="s">
        <v>128</v>
      </c>
      <c r="F29" s="133" t="s">
        <v>129</v>
      </c>
      <c r="M29" s="792" t="s">
        <v>232</v>
      </c>
      <c r="N29" s="793"/>
      <c r="O29" s="220" t="s">
        <v>232</v>
      </c>
      <c r="P29" s="209">
        <f t="shared" si="1"/>
        <v>24</v>
      </c>
      <c r="Q29" s="210" t="s">
        <v>196</v>
      </c>
      <c r="R29" s="210" t="s">
        <v>128</v>
      </c>
      <c r="S29" s="210" t="s">
        <v>129</v>
      </c>
      <c r="T29" s="210" t="s">
        <v>23</v>
      </c>
      <c r="U29" s="211" t="s">
        <v>24</v>
      </c>
      <c r="V29" s="196"/>
      <c r="W29" s="196"/>
    </row>
    <row r="30" spans="2:23" ht="24.95" customHeight="1">
      <c r="B30" s="718" t="s">
        <v>111</v>
      </c>
      <c r="C30" s="134" t="s">
        <v>198</v>
      </c>
      <c r="D30" s="124">
        <v>1.3</v>
      </c>
      <c r="E30" s="124">
        <v>2.17</v>
      </c>
      <c r="F30" s="125">
        <v>1.3</v>
      </c>
      <c r="M30" s="807" t="s">
        <v>167</v>
      </c>
      <c r="N30" s="307" t="s">
        <v>198</v>
      </c>
      <c r="O30" s="212" t="str">
        <f>"LFR "&amp;MID(B30,1,3)&amp;MID(C30,1,3)</f>
        <v>LFR SteStr</v>
      </c>
      <c r="P30" s="201">
        <f t="shared" si="1"/>
        <v>25</v>
      </c>
      <c r="Q30" s="199">
        <f t="shared" ref="Q30:S36" si="4">D30</f>
        <v>1.3</v>
      </c>
      <c r="R30" s="199">
        <f t="shared" si="4"/>
        <v>2.17</v>
      </c>
      <c r="S30" s="199">
        <f t="shared" si="4"/>
        <v>1.3</v>
      </c>
      <c r="T30" s="199">
        <f t="shared" ref="T30:T39" si="5">S30</f>
        <v>1.3</v>
      </c>
      <c r="U30" s="213" t="s">
        <v>22</v>
      </c>
      <c r="V30" s="196"/>
      <c r="W30" s="196"/>
    </row>
    <row r="31" spans="2:23" ht="24.95" customHeight="1">
      <c r="B31" s="718"/>
      <c r="C31" s="134" t="s">
        <v>199</v>
      </c>
      <c r="D31" s="124">
        <v>1</v>
      </c>
      <c r="E31" s="124">
        <v>1.67</v>
      </c>
      <c r="F31" s="125">
        <v>1</v>
      </c>
      <c r="M31" s="808"/>
      <c r="N31" s="300" t="s">
        <v>199</v>
      </c>
      <c r="O31" s="212" t="str">
        <f>"LFR "&amp;MID(B30,1,3)&amp;MID(C31,1,3)</f>
        <v>LFR SteSer</v>
      </c>
      <c r="P31" s="201">
        <f t="shared" si="1"/>
        <v>26</v>
      </c>
      <c r="Q31" s="199">
        <f t="shared" si="4"/>
        <v>1</v>
      </c>
      <c r="R31" s="199">
        <f t="shared" si="4"/>
        <v>1.67</v>
      </c>
      <c r="S31" s="199">
        <f t="shared" si="4"/>
        <v>1</v>
      </c>
      <c r="T31" s="199">
        <f t="shared" si="5"/>
        <v>1</v>
      </c>
      <c r="U31" s="213" t="s">
        <v>22</v>
      </c>
      <c r="V31" s="196"/>
      <c r="W31" s="196"/>
    </row>
    <row r="32" spans="2:23" ht="24.95" customHeight="1">
      <c r="B32" s="718" t="s">
        <v>135</v>
      </c>
      <c r="C32" s="134" t="s">
        <v>198</v>
      </c>
      <c r="D32" s="124">
        <v>1.3</v>
      </c>
      <c r="E32" s="124">
        <v>2.17</v>
      </c>
      <c r="F32" s="125">
        <v>1.3</v>
      </c>
      <c r="M32" s="808" t="s">
        <v>135</v>
      </c>
      <c r="N32" s="300" t="s">
        <v>198</v>
      </c>
      <c r="O32" s="212" t="str">
        <f>"LFR "&amp;MID(B32,1,3)&amp;MID(C32,1,3)</f>
        <v>LFR ReiStr</v>
      </c>
      <c r="P32" s="201">
        <f t="shared" si="1"/>
        <v>27</v>
      </c>
      <c r="Q32" s="199">
        <f t="shared" si="4"/>
        <v>1.3</v>
      </c>
      <c r="R32" s="199">
        <f t="shared" si="4"/>
        <v>2.17</v>
      </c>
      <c r="S32" s="199">
        <f t="shared" si="4"/>
        <v>1.3</v>
      </c>
      <c r="T32" s="199">
        <f t="shared" si="5"/>
        <v>1.3</v>
      </c>
      <c r="U32" s="213" t="s">
        <v>22</v>
      </c>
      <c r="V32" s="196"/>
      <c r="W32" s="196"/>
    </row>
    <row r="33" spans="2:23" ht="24.95" customHeight="1">
      <c r="B33" s="718"/>
      <c r="C33" s="134" t="s">
        <v>199</v>
      </c>
      <c r="D33" s="305" t="s">
        <v>22</v>
      </c>
      <c r="E33" s="305" t="s">
        <v>22</v>
      </c>
      <c r="F33" s="306" t="s">
        <v>22</v>
      </c>
      <c r="M33" s="808"/>
      <c r="N33" s="300" t="s">
        <v>199</v>
      </c>
      <c r="O33" s="212" t="str">
        <f>"LFR "&amp;MID(B32,1,3)&amp;MID(C33,1,3)</f>
        <v>LFR ReiSer</v>
      </c>
      <c r="P33" s="201">
        <f t="shared" si="1"/>
        <v>28</v>
      </c>
      <c r="Q33" s="199" t="str">
        <f t="shared" si="4"/>
        <v>NA</v>
      </c>
      <c r="R33" s="199" t="str">
        <f t="shared" si="4"/>
        <v>NA</v>
      </c>
      <c r="S33" s="199" t="str">
        <f t="shared" si="4"/>
        <v>NA</v>
      </c>
      <c r="T33" s="199" t="str">
        <f t="shared" si="5"/>
        <v>NA</v>
      </c>
      <c r="U33" s="213" t="s">
        <v>22</v>
      </c>
      <c r="V33" s="196"/>
      <c r="W33" s="196"/>
    </row>
    <row r="34" spans="2:23" ht="24.95" customHeight="1">
      <c r="B34" s="718" t="s">
        <v>283</v>
      </c>
      <c r="C34" s="134" t="s">
        <v>198</v>
      </c>
      <c r="D34" s="124">
        <v>1.3</v>
      </c>
      <c r="E34" s="124">
        <v>2.17</v>
      </c>
      <c r="F34" s="125">
        <v>1.3</v>
      </c>
      <c r="M34" s="808" t="s">
        <v>168</v>
      </c>
      <c r="N34" s="300" t="s">
        <v>198</v>
      </c>
      <c r="O34" s="212" t="str">
        <f>"LFR "&amp;MID(B34,1,3)&amp;MID(C34,1,3)</f>
        <v>LFR PreStr</v>
      </c>
      <c r="P34" s="201">
        <f t="shared" si="1"/>
        <v>29</v>
      </c>
      <c r="Q34" s="199">
        <f t="shared" si="4"/>
        <v>1.3</v>
      </c>
      <c r="R34" s="199">
        <f t="shared" si="4"/>
        <v>2.17</v>
      </c>
      <c r="S34" s="199">
        <f t="shared" si="4"/>
        <v>1.3</v>
      </c>
      <c r="T34" s="199">
        <f t="shared" si="5"/>
        <v>1.3</v>
      </c>
      <c r="U34" s="213" t="s">
        <v>22</v>
      </c>
      <c r="V34" s="196"/>
      <c r="W34" s="196"/>
    </row>
    <row r="35" spans="2:23" ht="24.95" customHeight="1">
      <c r="B35" s="718"/>
      <c r="C35" s="134" t="s">
        <v>199</v>
      </c>
      <c r="D35" s="124">
        <v>1</v>
      </c>
      <c r="E35" s="124">
        <v>1</v>
      </c>
      <c r="F35" s="306" t="s">
        <v>22</v>
      </c>
      <c r="M35" s="808"/>
      <c r="N35" s="300" t="s">
        <v>199</v>
      </c>
      <c r="O35" s="212" t="str">
        <f>"LFR "&amp;MID(B34,1,3)&amp;MID(C35,1,3)</f>
        <v>LFR PreSer</v>
      </c>
      <c r="P35" s="201">
        <f t="shared" si="1"/>
        <v>30</v>
      </c>
      <c r="Q35" s="199">
        <f t="shared" si="4"/>
        <v>1</v>
      </c>
      <c r="R35" s="199">
        <f t="shared" si="4"/>
        <v>1</v>
      </c>
      <c r="S35" s="241" t="str">
        <f t="shared" si="4"/>
        <v>NA</v>
      </c>
      <c r="T35" s="241" t="str">
        <f t="shared" si="5"/>
        <v>NA</v>
      </c>
      <c r="U35" s="213" t="str">
        <f>S35</f>
        <v>NA</v>
      </c>
      <c r="V35" s="196"/>
      <c r="W35" s="196"/>
    </row>
    <row r="36" spans="2:23" ht="24.95" customHeight="1">
      <c r="B36" s="718" t="s">
        <v>284</v>
      </c>
      <c r="C36" s="134" t="s">
        <v>198</v>
      </c>
      <c r="D36" s="124">
        <v>1.3</v>
      </c>
      <c r="E36" s="124">
        <v>2.17</v>
      </c>
      <c r="F36" s="125">
        <v>1.3</v>
      </c>
      <c r="M36" s="808" t="s">
        <v>284</v>
      </c>
      <c r="N36" s="300" t="s">
        <v>198</v>
      </c>
      <c r="O36" s="212" t="str">
        <f>"LFR "&amp;MID(B36,1,3)&amp;MID(C36,1,3)</f>
        <v>LFR PosStr</v>
      </c>
      <c r="P36" s="201">
        <f t="shared" si="1"/>
        <v>31</v>
      </c>
      <c r="Q36" s="199">
        <f t="shared" si="4"/>
        <v>1.3</v>
      </c>
      <c r="R36" s="199">
        <f t="shared" si="4"/>
        <v>2.17</v>
      </c>
      <c r="S36" s="199">
        <f t="shared" si="4"/>
        <v>1.3</v>
      </c>
      <c r="T36" s="199">
        <f t="shared" si="5"/>
        <v>1.3</v>
      </c>
      <c r="U36" s="213" t="s">
        <v>22</v>
      </c>
      <c r="V36" s="196"/>
      <c r="W36" s="196"/>
    </row>
    <row r="37" spans="2:23" ht="24.95" customHeight="1">
      <c r="B37" s="718"/>
      <c r="C37" s="134" t="s">
        <v>199</v>
      </c>
      <c r="D37" s="124">
        <v>1</v>
      </c>
      <c r="E37" s="124">
        <v>1</v>
      </c>
      <c r="F37" s="306" t="s">
        <v>22</v>
      </c>
      <c r="M37" s="808"/>
      <c r="N37" s="300" t="s">
        <v>199</v>
      </c>
      <c r="O37" s="212" t="str">
        <f>"LFR "&amp;MID(B36,1,3)&amp;MID(C37,1,3)</f>
        <v>LFR PosSer</v>
      </c>
      <c r="P37" s="201">
        <f t="shared" si="1"/>
        <v>32</v>
      </c>
      <c r="Q37" s="199">
        <f>D37</f>
        <v>1</v>
      </c>
      <c r="R37" s="199">
        <f t="shared" ref="R37:S39" si="6">E37</f>
        <v>1</v>
      </c>
      <c r="S37" s="199" t="str">
        <f t="shared" si="6"/>
        <v>NA</v>
      </c>
      <c r="T37" s="199" t="str">
        <f t="shared" si="5"/>
        <v>NA</v>
      </c>
      <c r="U37" s="213" t="s">
        <v>22</v>
      </c>
      <c r="V37" s="196"/>
      <c r="W37" s="196"/>
    </row>
    <row r="38" spans="2:23" ht="24.95" customHeight="1">
      <c r="B38" s="718" t="s">
        <v>282</v>
      </c>
      <c r="C38" s="134" t="s">
        <v>198</v>
      </c>
      <c r="D38" s="305" t="s">
        <v>22</v>
      </c>
      <c r="E38" s="305" t="s">
        <v>22</v>
      </c>
      <c r="F38" s="306" t="s">
        <v>22</v>
      </c>
      <c r="M38" s="808" t="s">
        <v>169</v>
      </c>
      <c r="N38" s="300" t="s">
        <v>198</v>
      </c>
      <c r="O38" s="212" t="str">
        <f>"LFR "&amp;MID(B38,1,3)&amp;MID(C38,1,3)</f>
        <v>LFR TimStr</v>
      </c>
      <c r="P38" s="201">
        <f t="shared" si="1"/>
        <v>33</v>
      </c>
      <c r="Q38" s="199" t="str">
        <f>D38</f>
        <v>NA</v>
      </c>
      <c r="R38" s="199" t="str">
        <f t="shared" si="6"/>
        <v>NA</v>
      </c>
      <c r="S38" s="199" t="str">
        <f t="shared" si="6"/>
        <v>NA</v>
      </c>
      <c r="T38" s="199" t="str">
        <f t="shared" si="5"/>
        <v>NA</v>
      </c>
      <c r="U38" s="213" t="s">
        <v>22</v>
      </c>
      <c r="V38" s="196"/>
      <c r="W38" s="196"/>
    </row>
    <row r="39" spans="2:23" ht="24.95" customHeight="1" thickBot="1">
      <c r="B39" s="719"/>
      <c r="C39" s="135" t="s">
        <v>199</v>
      </c>
      <c r="D39" s="136" t="s">
        <v>22</v>
      </c>
      <c r="E39" s="136" t="s">
        <v>22</v>
      </c>
      <c r="F39" s="137" t="s">
        <v>22</v>
      </c>
      <c r="M39" s="809"/>
      <c r="N39" s="301" t="s">
        <v>199</v>
      </c>
      <c r="O39" s="214" t="str">
        <f>"LFR "&amp;MID(B38,1,3)&amp;MID(C39,1,3)</f>
        <v>LFR TimSer</v>
      </c>
      <c r="P39" s="215">
        <f t="shared" si="1"/>
        <v>34</v>
      </c>
      <c r="Q39" s="216" t="str">
        <f>D39</f>
        <v>NA</v>
      </c>
      <c r="R39" s="216" t="str">
        <f t="shared" si="6"/>
        <v>NA</v>
      </c>
      <c r="S39" s="216" t="str">
        <f t="shared" si="6"/>
        <v>NA</v>
      </c>
      <c r="T39" s="216" t="str">
        <f t="shared" si="5"/>
        <v>NA</v>
      </c>
      <c r="U39" s="217" t="s">
        <v>22</v>
      </c>
      <c r="V39" s="196"/>
      <c r="W39" s="196"/>
    </row>
    <row r="40" spans="2:23" ht="24.95" customHeight="1">
      <c r="B40" s="715" t="s">
        <v>285</v>
      </c>
      <c r="C40" s="715"/>
      <c r="D40" s="715"/>
      <c r="E40" s="715"/>
      <c r="F40" s="715"/>
      <c r="G40" s="715"/>
      <c r="H40" s="715"/>
      <c r="I40" s="715"/>
      <c r="J40" s="715"/>
      <c r="K40" s="715"/>
      <c r="M40" s="200"/>
      <c r="N40" s="200"/>
      <c r="O40" s="200"/>
      <c r="P40" s="201">
        <f t="shared" si="1"/>
        <v>35</v>
      </c>
      <c r="Q40" s="198"/>
      <c r="R40" s="197"/>
      <c r="S40" s="197"/>
      <c r="T40" s="198"/>
      <c r="U40" s="198"/>
      <c r="V40" s="196"/>
      <c r="W40" s="196"/>
    </row>
    <row r="41" spans="2:23" ht="24.95" customHeight="1">
      <c r="B41" s="715" t="s">
        <v>136</v>
      </c>
      <c r="C41" s="715"/>
      <c r="D41" s="715"/>
      <c r="E41" s="715"/>
      <c r="F41" s="715"/>
      <c r="G41" s="715"/>
      <c r="H41" s="715"/>
      <c r="I41" s="715"/>
      <c r="J41" s="715"/>
      <c r="K41" s="715"/>
      <c r="M41" s="200"/>
      <c r="N41" s="200"/>
      <c r="O41" s="200"/>
      <c r="P41" s="201">
        <f t="shared" si="1"/>
        <v>36</v>
      </c>
      <c r="Q41" s="198"/>
      <c r="R41" s="197"/>
      <c r="S41" s="197"/>
      <c r="T41" s="198"/>
      <c r="U41" s="198"/>
      <c r="V41" s="196"/>
      <c r="W41" s="196"/>
    </row>
    <row r="42" spans="2:23" ht="24.95" customHeight="1">
      <c r="B42" s="117" t="s">
        <v>290</v>
      </c>
      <c r="C42" s="183"/>
      <c r="D42" s="183"/>
      <c r="E42" s="183"/>
      <c r="F42" s="183"/>
      <c r="G42" s="183"/>
      <c r="H42" s="183"/>
      <c r="I42" s="183"/>
      <c r="J42" s="183"/>
      <c r="K42" s="183"/>
      <c r="M42" s="200"/>
      <c r="N42" s="200"/>
      <c r="O42" s="200"/>
      <c r="P42" s="201">
        <f t="shared" si="1"/>
        <v>37</v>
      </c>
      <c r="Q42" s="198"/>
      <c r="R42" s="197"/>
      <c r="S42" s="197"/>
      <c r="T42" s="198"/>
      <c r="U42" s="198"/>
      <c r="V42" s="196"/>
      <c r="W42" s="196"/>
    </row>
    <row r="43" spans="2:23" ht="24.95" customHeight="1">
      <c r="B43" s="715" t="s">
        <v>281</v>
      </c>
      <c r="C43" s="715"/>
      <c r="D43" s="715"/>
      <c r="E43" s="715"/>
      <c r="F43" s="715"/>
      <c r="G43" s="715"/>
      <c r="H43" s="715"/>
      <c r="I43" s="715"/>
      <c r="J43" s="715"/>
      <c r="K43" s="715"/>
      <c r="M43" s="200"/>
      <c r="N43" s="200"/>
      <c r="O43" s="200"/>
      <c r="P43" s="201">
        <f t="shared" si="1"/>
        <v>38</v>
      </c>
      <c r="Q43" s="198"/>
      <c r="R43" s="197"/>
      <c r="S43" s="197"/>
      <c r="T43" s="198"/>
      <c r="U43" s="198"/>
      <c r="V43" s="196"/>
      <c r="W43" s="196"/>
    </row>
    <row r="44" spans="2:23" ht="24.95" customHeight="1">
      <c r="M44" s="200"/>
      <c r="N44" s="200"/>
      <c r="O44" s="200"/>
      <c r="P44" s="201">
        <f t="shared" si="1"/>
        <v>39</v>
      </c>
      <c r="Q44" s="198"/>
      <c r="R44" s="197"/>
      <c r="S44" s="197"/>
      <c r="T44" s="198"/>
      <c r="U44" s="198"/>
      <c r="V44" s="196"/>
      <c r="W44" s="196"/>
    </row>
    <row r="45" spans="2:23" ht="24.95" customHeight="1">
      <c r="B45" s="191" t="s">
        <v>249</v>
      </c>
      <c r="C45" s="163"/>
      <c r="D45" s="163"/>
      <c r="E45" s="163"/>
      <c r="F45" s="163"/>
      <c r="G45" s="163"/>
      <c r="H45" s="163"/>
      <c r="I45" s="163"/>
      <c r="J45" s="163"/>
      <c r="K45" s="163"/>
      <c r="M45" s="200"/>
      <c r="N45" s="200"/>
      <c r="O45" s="200"/>
      <c r="P45" s="201">
        <f t="shared" si="1"/>
        <v>40</v>
      </c>
      <c r="Q45" s="198"/>
      <c r="R45" s="197"/>
      <c r="S45" s="197"/>
      <c r="T45" s="198"/>
      <c r="U45" s="198"/>
      <c r="V45" s="196"/>
      <c r="W45" s="196"/>
    </row>
    <row r="46" spans="2:23" ht="2.1" customHeight="1" thickBot="1">
      <c r="B46" s="191"/>
      <c r="C46" s="183"/>
      <c r="D46" s="183"/>
      <c r="E46" s="183"/>
      <c r="F46" s="183"/>
      <c r="G46" s="183"/>
      <c r="H46" s="183"/>
      <c r="I46" s="183"/>
      <c r="J46" s="183"/>
      <c r="K46" s="183"/>
      <c r="M46" s="200"/>
      <c r="N46" s="200"/>
      <c r="O46" s="200"/>
      <c r="P46" s="201">
        <f t="shared" si="1"/>
        <v>41</v>
      </c>
      <c r="Q46" s="198"/>
      <c r="R46" s="197"/>
      <c r="S46" s="197"/>
      <c r="T46" s="198"/>
      <c r="U46" s="198"/>
      <c r="V46" s="196"/>
      <c r="W46" s="196"/>
    </row>
    <row r="47" spans="2:23" ht="30" customHeight="1" thickBot="1">
      <c r="B47" s="817" t="s">
        <v>237</v>
      </c>
      <c r="C47" s="818"/>
      <c r="D47" s="826" t="s">
        <v>208</v>
      </c>
      <c r="E47" s="828" t="s">
        <v>235</v>
      </c>
      <c r="F47" s="714"/>
      <c r="G47" s="714"/>
      <c r="H47" s="714"/>
      <c r="I47" s="714"/>
      <c r="J47" s="714"/>
      <c r="K47" s="714"/>
      <c r="M47" s="810" t="s">
        <v>265</v>
      </c>
      <c r="N47" s="811"/>
      <c r="O47" s="222" t="s">
        <v>264</v>
      </c>
      <c r="P47" s="206">
        <f t="shared" si="1"/>
        <v>42</v>
      </c>
      <c r="Q47" s="207">
        <v>1</v>
      </c>
      <c r="R47" s="207">
        <v>1</v>
      </c>
      <c r="S47" s="207">
        <v>1</v>
      </c>
      <c r="T47" s="207">
        <v>1</v>
      </c>
      <c r="U47" s="208" t="s">
        <v>22</v>
      </c>
      <c r="V47" s="196"/>
      <c r="W47" s="196"/>
    </row>
    <row r="48" spans="2:23" ht="30" customHeight="1" thickBot="1">
      <c r="B48" s="819"/>
      <c r="C48" s="820"/>
      <c r="D48" s="827"/>
      <c r="E48" s="829"/>
      <c r="F48" s="714"/>
      <c r="G48" s="714"/>
      <c r="H48" s="714"/>
      <c r="I48" s="714"/>
      <c r="J48" s="714"/>
      <c r="K48" s="714"/>
      <c r="M48" s="812"/>
      <c r="N48" s="813"/>
      <c r="O48" s="222" t="s">
        <v>22</v>
      </c>
      <c r="P48" s="206">
        <f t="shared" si="1"/>
        <v>43</v>
      </c>
      <c r="Q48" s="207" t="s">
        <v>22</v>
      </c>
      <c r="R48" s="207" t="s">
        <v>22</v>
      </c>
      <c r="S48" s="207" t="s">
        <v>22</v>
      </c>
      <c r="T48" s="207" t="s">
        <v>22</v>
      </c>
      <c r="U48" s="208" t="s">
        <v>22</v>
      </c>
      <c r="V48" s="196"/>
      <c r="W48" s="196"/>
    </row>
    <row r="49" spans="1:16384" ht="30" customHeight="1" thickBot="1">
      <c r="B49" s="821"/>
      <c r="C49" s="822"/>
      <c r="D49" s="99" t="s">
        <v>207</v>
      </c>
      <c r="E49" s="79" t="s">
        <v>248</v>
      </c>
      <c r="F49" s="497"/>
      <c r="G49" s="497"/>
      <c r="H49" s="497"/>
      <c r="I49" s="498"/>
      <c r="J49" s="499"/>
      <c r="K49" s="499"/>
      <c r="M49" s="814"/>
      <c r="N49" s="815"/>
      <c r="O49" s="221" t="s">
        <v>265</v>
      </c>
      <c r="P49" s="209">
        <f t="shared" si="1"/>
        <v>44</v>
      </c>
      <c r="Q49" s="210" t="s">
        <v>196</v>
      </c>
      <c r="R49" s="210" t="s">
        <v>128</v>
      </c>
      <c r="S49" s="210" t="s">
        <v>129</v>
      </c>
      <c r="T49" s="210" t="s">
        <v>23</v>
      </c>
      <c r="U49" s="211" t="s">
        <v>24</v>
      </c>
      <c r="V49" s="196"/>
      <c r="W49" s="196"/>
    </row>
    <row r="50" spans="1:16384" ht="30" customHeight="1">
      <c r="B50" s="823" t="s">
        <v>197</v>
      </c>
      <c r="C50" s="84" t="s">
        <v>204</v>
      </c>
      <c r="D50" s="85" t="s">
        <v>202</v>
      </c>
      <c r="E50" s="73">
        <v>1.35</v>
      </c>
      <c r="F50" s="66"/>
      <c r="G50" s="66"/>
      <c r="H50" s="66"/>
      <c r="I50" s="66"/>
      <c r="J50" s="66"/>
      <c r="K50" s="66"/>
      <c r="M50" s="833" t="s">
        <v>197</v>
      </c>
      <c r="N50" s="302" t="s">
        <v>204</v>
      </c>
      <c r="O50" s="212" t="str">
        <f>"LRFR"&amp;MID(B$50,1,3)&amp;MID(C50,1,3)</f>
        <v>LRFRLonStr</v>
      </c>
      <c r="P50" s="201">
        <f t="shared" si="1"/>
        <v>45</v>
      </c>
      <c r="Q50" s="199">
        <f t="shared" ref="Q50:Q55" si="7">E50</f>
        <v>1.35</v>
      </c>
      <c r="R50" s="199">
        <v>1.75</v>
      </c>
      <c r="S50" s="199">
        <v>1.35</v>
      </c>
      <c r="T50" s="199">
        <f t="shared" ref="T50:U55" si="8">S50</f>
        <v>1.35</v>
      </c>
      <c r="U50" s="213">
        <f t="shared" si="8"/>
        <v>1.35</v>
      </c>
      <c r="V50" s="196"/>
      <c r="W50" s="196"/>
    </row>
    <row r="51" spans="1:16384" ht="30" customHeight="1">
      <c r="B51" s="824"/>
      <c r="C51" s="164" t="s">
        <v>205</v>
      </c>
      <c r="D51" s="86" t="s">
        <v>209</v>
      </c>
      <c r="E51" s="184">
        <v>1.35</v>
      </c>
      <c r="F51" s="66"/>
      <c r="G51" s="66"/>
      <c r="H51" s="66"/>
      <c r="I51" s="66"/>
      <c r="J51" s="66"/>
      <c r="K51" s="66"/>
      <c r="M51" s="834"/>
      <c r="N51" s="303" t="s">
        <v>205</v>
      </c>
      <c r="O51" s="212" t="str">
        <f>"LRFR"&amp;MID(B$50,1,3)&amp;MID(C51,1,3)</f>
        <v>LRFRLonStr</v>
      </c>
      <c r="P51" s="201">
        <f t="shared" si="1"/>
        <v>46</v>
      </c>
      <c r="Q51" s="199">
        <f t="shared" si="7"/>
        <v>1.35</v>
      </c>
      <c r="R51" s="199">
        <v>1.75</v>
      </c>
      <c r="S51" s="199">
        <v>1.35</v>
      </c>
      <c r="T51" s="199">
        <f t="shared" si="8"/>
        <v>1.35</v>
      </c>
      <c r="U51" s="213">
        <f t="shared" si="8"/>
        <v>1.35</v>
      </c>
      <c r="V51" s="196"/>
      <c r="W51" s="196"/>
    </row>
    <row r="52" spans="1:16384" ht="30" customHeight="1">
      <c r="B52" s="824"/>
      <c r="C52" s="164" t="s">
        <v>200</v>
      </c>
      <c r="D52" s="87" t="s">
        <v>215</v>
      </c>
      <c r="E52" s="184" t="s">
        <v>238</v>
      </c>
      <c r="F52" s="66"/>
      <c r="G52" s="66"/>
      <c r="H52" s="66"/>
      <c r="I52" s="66"/>
      <c r="J52" s="66"/>
      <c r="K52" s="66"/>
      <c r="M52" s="834"/>
      <c r="N52" s="303" t="s">
        <v>200</v>
      </c>
      <c r="O52" s="212" t="str">
        <f>"LRFR"&amp;MID(B$50,1,3)&amp;MID(C52,1,3)</f>
        <v>LRFRLonSer</v>
      </c>
      <c r="P52" s="201">
        <f t="shared" si="1"/>
        <v>47</v>
      </c>
      <c r="Q52" s="199" t="str">
        <f t="shared" si="7"/>
        <v>0.90 SL2</v>
      </c>
      <c r="R52" s="199">
        <v>0.8</v>
      </c>
      <c r="S52" s="240" t="s">
        <v>372</v>
      </c>
      <c r="T52" s="199" t="str">
        <f t="shared" si="8"/>
        <v>0.90 SL</v>
      </c>
      <c r="U52" s="213" t="str">
        <f t="shared" si="8"/>
        <v>0.90 SL</v>
      </c>
      <c r="V52" s="196"/>
      <c r="W52" s="196"/>
    </row>
    <row r="53" spans="1:16384" ht="30" customHeight="1" thickBot="1">
      <c r="B53" s="825"/>
      <c r="C53" s="165" t="s">
        <v>201</v>
      </c>
      <c r="D53" s="88" t="s">
        <v>203</v>
      </c>
      <c r="E53" s="185" t="s">
        <v>238</v>
      </c>
      <c r="F53" s="66"/>
      <c r="G53" s="66"/>
      <c r="H53" s="66"/>
      <c r="I53" s="66"/>
      <c r="J53" s="66"/>
      <c r="K53" s="66"/>
      <c r="M53" s="835"/>
      <c r="N53" s="304" t="s">
        <v>201</v>
      </c>
      <c r="O53" s="212" t="str">
        <f>"LRFR"&amp;MID(B$50,1,3)&amp;MID(C53,1,3)</f>
        <v>LRFRLonSer</v>
      </c>
      <c r="P53" s="201">
        <f t="shared" si="1"/>
        <v>48</v>
      </c>
      <c r="Q53" s="199" t="str">
        <f t="shared" si="7"/>
        <v>0.90 SL2</v>
      </c>
      <c r="R53" s="199">
        <v>0.8</v>
      </c>
      <c r="S53" s="240" t="s">
        <v>372</v>
      </c>
      <c r="T53" s="199" t="str">
        <f t="shared" si="8"/>
        <v>0.90 SL</v>
      </c>
      <c r="U53" s="213" t="str">
        <f t="shared" si="8"/>
        <v>0.90 SL</v>
      </c>
      <c r="V53" s="196"/>
      <c r="W53" s="196"/>
    </row>
    <row r="54" spans="1:16384" ht="30" customHeight="1">
      <c r="B54" s="823" t="s">
        <v>239</v>
      </c>
      <c r="C54" s="84" t="s">
        <v>204</v>
      </c>
      <c r="D54" s="89" t="s">
        <v>209</v>
      </c>
      <c r="E54" s="83">
        <v>1.35</v>
      </c>
      <c r="F54" s="66"/>
      <c r="G54" s="66"/>
      <c r="H54" s="66"/>
      <c r="I54" s="66"/>
      <c r="J54" s="66"/>
      <c r="K54" s="66"/>
      <c r="M54" s="833" t="s">
        <v>239</v>
      </c>
      <c r="N54" s="302" t="s">
        <v>204</v>
      </c>
      <c r="O54" s="212" t="str">
        <f>"LRFR"&amp;MID(B$54,1,3)&amp;MID(C54,1,3)</f>
        <v>LRFRTraStr</v>
      </c>
      <c r="P54" s="201">
        <f t="shared" si="1"/>
        <v>49</v>
      </c>
      <c r="Q54" s="199">
        <f t="shared" si="7"/>
        <v>1.35</v>
      </c>
      <c r="R54" s="199">
        <v>1.75</v>
      </c>
      <c r="S54" s="199">
        <v>1.35</v>
      </c>
      <c r="T54" s="199">
        <f t="shared" si="8"/>
        <v>1.35</v>
      </c>
      <c r="U54" s="213">
        <f t="shared" si="8"/>
        <v>1.35</v>
      </c>
      <c r="V54" s="196"/>
      <c r="W54" s="196"/>
    </row>
    <row r="55" spans="1:16384" ht="30" customHeight="1" thickBot="1">
      <c r="B55" s="825"/>
      <c r="C55" s="165" t="s">
        <v>211</v>
      </c>
      <c r="D55" s="188"/>
      <c r="E55" s="185">
        <v>1</v>
      </c>
      <c r="F55" s="66"/>
      <c r="G55" s="66"/>
      <c r="H55" s="66"/>
      <c r="I55" s="66"/>
      <c r="J55" s="66"/>
      <c r="K55" s="66"/>
      <c r="M55" s="835"/>
      <c r="N55" s="304" t="s">
        <v>211</v>
      </c>
      <c r="O55" s="214" t="str">
        <f>"LRFR"&amp;MID(B$54,1,3)&amp;MID(C55,1,3)</f>
        <v>LRFRTraSer</v>
      </c>
      <c r="P55" s="215">
        <f t="shared" si="1"/>
        <v>50</v>
      </c>
      <c r="Q55" s="216">
        <f t="shared" si="7"/>
        <v>1</v>
      </c>
      <c r="R55" s="216">
        <v>1</v>
      </c>
      <c r="S55" s="216">
        <v>1</v>
      </c>
      <c r="T55" s="216">
        <f t="shared" si="8"/>
        <v>1</v>
      </c>
      <c r="U55" s="217">
        <f t="shared" si="8"/>
        <v>1</v>
      </c>
      <c r="V55" s="196"/>
      <c r="W55" s="196"/>
    </row>
    <row r="56" spans="1:16384" ht="24.95" customHeight="1">
      <c r="B56" s="163"/>
      <c r="C56" s="163"/>
      <c r="D56" s="163"/>
      <c r="E56" s="163"/>
      <c r="F56" s="163"/>
      <c r="G56" s="163"/>
      <c r="H56" s="163"/>
      <c r="I56" s="163"/>
      <c r="J56" s="163"/>
      <c r="K56" s="163"/>
      <c r="L56" s="74"/>
      <c r="V56" s="145"/>
      <c r="W56" s="192"/>
      <c r="Y56" s="192"/>
    </row>
    <row r="57" spans="1:16384" ht="20.100000000000001" customHeight="1">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6"/>
      <c r="EK57" s="106"/>
      <c r="EL57" s="106"/>
      <c r="EM57" s="106"/>
      <c r="EN57" s="106"/>
      <c r="EO57" s="106"/>
      <c r="EP57" s="106"/>
      <c r="EQ57" s="106"/>
      <c r="ER57" s="106"/>
      <c r="ES57" s="106"/>
      <c r="ET57" s="106"/>
      <c r="EU57" s="106"/>
      <c r="EV57" s="106"/>
      <c r="EW57" s="106"/>
      <c r="EX57" s="106"/>
      <c r="EY57" s="106"/>
      <c r="EZ57" s="106"/>
      <c r="FA57" s="106"/>
      <c r="FB57" s="106"/>
      <c r="FC57" s="106"/>
      <c r="FD57" s="106"/>
      <c r="FE57" s="106"/>
      <c r="FF57" s="106"/>
      <c r="FG57" s="106"/>
      <c r="FH57" s="106"/>
      <c r="FI57" s="106"/>
      <c r="FJ57" s="106"/>
      <c r="FK57" s="106"/>
      <c r="FL57" s="106"/>
      <c r="FM57" s="106"/>
      <c r="FN57" s="106"/>
      <c r="FO57" s="106"/>
      <c r="FP57" s="106"/>
      <c r="FQ57" s="106"/>
      <c r="FR57" s="106"/>
      <c r="FS57" s="106"/>
      <c r="FT57" s="106"/>
      <c r="FU57" s="106"/>
      <c r="FV57" s="106"/>
      <c r="FW57" s="106"/>
      <c r="FX57" s="106"/>
      <c r="FY57" s="106"/>
      <c r="FZ57" s="106"/>
      <c r="GA57" s="106"/>
      <c r="GB57" s="106"/>
      <c r="GC57" s="106"/>
      <c r="GD57" s="106"/>
      <c r="GE57" s="106"/>
      <c r="GF57" s="106"/>
      <c r="GG57" s="106"/>
      <c r="GH57" s="106"/>
      <c r="GI57" s="106"/>
      <c r="GJ57" s="106"/>
      <c r="GK57" s="106"/>
      <c r="GL57" s="106"/>
      <c r="GM57" s="106"/>
      <c r="GN57" s="106"/>
      <c r="GO57" s="106"/>
      <c r="GP57" s="106"/>
      <c r="GQ57" s="106"/>
      <c r="GR57" s="106"/>
      <c r="GS57" s="106"/>
      <c r="GT57" s="106"/>
      <c r="GU57" s="106"/>
      <c r="GV57" s="106"/>
      <c r="GW57" s="106"/>
      <c r="GX57" s="106"/>
      <c r="GY57" s="106"/>
      <c r="GZ57" s="106"/>
      <c r="HA57" s="106"/>
      <c r="HB57" s="106"/>
      <c r="HC57" s="106"/>
      <c r="HD57" s="106"/>
      <c r="HE57" s="106"/>
      <c r="HF57" s="106"/>
      <c r="HG57" s="106"/>
      <c r="HH57" s="106"/>
      <c r="HI57" s="106"/>
      <c r="HJ57" s="106"/>
      <c r="HK57" s="106"/>
      <c r="HL57" s="106"/>
      <c r="HM57" s="106"/>
      <c r="HN57" s="106"/>
      <c r="HO57" s="106"/>
      <c r="HP57" s="106"/>
      <c r="HQ57" s="106"/>
      <c r="HR57" s="106"/>
      <c r="HS57" s="106"/>
      <c r="HT57" s="106"/>
      <c r="HU57" s="106"/>
      <c r="HV57" s="106"/>
      <c r="HW57" s="106"/>
      <c r="HX57" s="106"/>
      <c r="HY57" s="106"/>
      <c r="HZ57" s="106"/>
      <c r="IA57" s="106"/>
      <c r="IB57" s="106"/>
      <c r="IC57" s="106"/>
      <c r="ID57" s="106"/>
      <c r="IE57" s="106"/>
      <c r="IF57" s="106"/>
      <c r="IG57" s="106"/>
      <c r="IH57" s="106"/>
      <c r="II57" s="106"/>
      <c r="IJ57" s="106"/>
      <c r="IK57" s="106"/>
      <c r="IL57" s="106"/>
      <c r="IM57" s="106"/>
      <c r="IN57" s="106"/>
      <c r="IO57" s="106"/>
      <c r="IP57" s="106"/>
      <c r="IQ57" s="106"/>
      <c r="IR57" s="106"/>
      <c r="IS57" s="106"/>
      <c r="IT57" s="106"/>
      <c r="IU57" s="106"/>
      <c r="IV57" s="106"/>
      <c r="IW57" s="106"/>
      <c r="IX57" s="106"/>
      <c r="IY57" s="106"/>
      <c r="IZ57" s="106"/>
      <c r="JA57" s="106"/>
      <c r="JB57" s="106"/>
      <c r="JC57" s="106"/>
      <c r="JD57" s="106"/>
      <c r="JE57" s="106"/>
      <c r="JF57" s="106"/>
      <c r="JG57" s="106"/>
      <c r="JH57" s="106"/>
      <c r="JI57" s="106"/>
      <c r="JJ57" s="106"/>
      <c r="JK57" s="106"/>
      <c r="JL57" s="106"/>
      <c r="JM57" s="106"/>
      <c r="JN57" s="106"/>
      <c r="JO57" s="106"/>
      <c r="JP57" s="106"/>
      <c r="JQ57" s="106"/>
      <c r="JR57" s="106"/>
      <c r="JS57" s="106"/>
      <c r="JT57" s="106"/>
      <c r="JU57" s="106"/>
      <c r="JV57" s="106"/>
      <c r="JW57" s="106"/>
      <c r="JX57" s="106"/>
      <c r="JY57" s="106"/>
      <c r="JZ57" s="106"/>
      <c r="KA57" s="106"/>
      <c r="KB57" s="106"/>
      <c r="KC57" s="106"/>
      <c r="KD57" s="106"/>
      <c r="KE57" s="106"/>
      <c r="KF57" s="106"/>
      <c r="KG57" s="106"/>
      <c r="KH57" s="106"/>
      <c r="KI57" s="106"/>
      <c r="KJ57" s="106"/>
      <c r="KK57" s="106"/>
      <c r="KL57" s="106"/>
      <c r="KM57" s="106"/>
      <c r="KN57" s="106"/>
      <c r="KO57" s="106"/>
      <c r="KP57" s="106"/>
      <c r="KQ57" s="106"/>
      <c r="KR57" s="106"/>
      <c r="KS57" s="106"/>
      <c r="KT57" s="106"/>
      <c r="KU57" s="106"/>
      <c r="KV57" s="106"/>
      <c r="KW57" s="106"/>
      <c r="KX57" s="106"/>
      <c r="KY57" s="106"/>
      <c r="KZ57" s="106"/>
      <c r="LA57" s="106"/>
      <c r="LB57" s="106"/>
      <c r="LC57" s="106"/>
      <c r="LD57" s="106"/>
      <c r="LE57" s="106"/>
      <c r="LF57" s="106"/>
      <c r="LG57" s="106"/>
      <c r="LH57" s="106"/>
      <c r="LI57" s="106"/>
      <c r="LJ57" s="106"/>
      <c r="LK57" s="106"/>
      <c r="LL57" s="106"/>
      <c r="LM57" s="106"/>
      <c r="LN57" s="106"/>
      <c r="LO57" s="106"/>
      <c r="LP57" s="106"/>
      <c r="LQ57" s="106"/>
      <c r="LR57" s="106"/>
      <c r="LS57" s="106"/>
      <c r="LT57" s="106"/>
      <c r="LU57" s="106"/>
      <c r="LV57" s="106"/>
      <c r="LW57" s="106"/>
      <c r="LX57" s="106"/>
      <c r="LY57" s="106"/>
      <c r="LZ57" s="106"/>
      <c r="MA57" s="106"/>
      <c r="MB57" s="106"/>
      <c r="MC57" s="106"/>
      <c r="MD57" s="106"/>
      <c r="ME57" s="106"/>
      <c r="MF57" s="106"/>
      <c r="MG57" s="106"/>
      <c r="MH57" s="106"/>
      <c r="MI57" s="106"/>
      <c r="MJ57" s="106"/>
      <c r="MK57" s="106"/>
      <c r="ML57" s="106"/>
      <c r="MM57" s="106"/>
      <c r="MN57" s="106"/>
      <c r="MO57" s="106"/>
      <c r="MP57" s="106"/>
      <c r="MQ57" s="106"/>
      <c r="MR57" s="106"/>
      <c r="MS57" s="106"/>
      <c r="MT57" s="106"/>
      <c r="MU57" s="106"/>
      <c r="MV57" s="106"/>
      <c r="MW57" s="106"/>
      <c r="MX57" s="106"/>
      <c r="MY57" s="106"/>
      <c r="MZ57" s="106"/>
      <c r="NA57" s="106"/>
      <c r="NB57" s="106"/>
      <c r="NC57" s="106"/>
      <c r="ND57" s="106"/>
      <c r="NE57" s="106"/>
      <c r="NF57" s="106"/>
      <c r="NG57" s="106"/>
      <c r="NH57" s="106"/>
      <c r="NI57" s="106"/>
      <c r="NJ57" s="106"/>
      <c r="NK57" s="106"/>
      <c r="NL57" s="106"/>
      <c r="NM57" s="106"/>
      <c r="NN57" s="106"/>
      <c r="NO57" s="106"/>
      <c r="NP57" s="106"/>
      <c r="NQ57" s="106"/>
      <c r="NR57" s="106"/>
      <c r="NS57" s="106"/>
      <c r="NT57" s="106"/>
      <c r="NU57" s="106"/>
      <c r="NV57" s="106"/>
      <c r="NW57" s="106"/>
      <c r="NX57" s="106"/>
      <c r="NY57" s="106"/>
      <c r="NZ57" s="106"/>
      <c r="OA57" s="106"/>
      <c r="OB57" s="106"/>
      <c r="OC57" s="106"/>
      <c r="OD57" s="106"/>
      <c r="OE57" s="106"/>
      <c r="OF57" s="106"/>
      <c r="OG57" s="106"/>
      <c r="OH57" s="106"/>
      <c r="OI57" s="106"/>
      <c r="OJ57" s="106"/>
      <c r="OK57" s="106"/>
      <c r="OL57" s="106"/>
      <c r="OM57" s="106"/>
      <c r="ON57" s="106"/>
      <c r="OO57" s="106"/>
      <c r="OP57" s="106"/>
      <c r="OQ57" s="106"/>
      <c r="OR57" s="106"/>
      <c r="OS57" s="106"/>
      <c r="OT57" s="106"/>
      <c r="OU57" s="106"/>
      <c r="OV57" s="106"/>
      <c r="OW57" s="106"/>
      <c r="OX57" s="106"/>
      <c r="OY57" s="106"/>
      <c r="OZ57" s="106"/>
      <c r="PA57" s="106"/>
      <c r="PB57" s="106"/>
      <c r="PC57" s="106"/>
      <c r="PD57" s="106"/>
      <c r="PE57" s="106"/>
      <c r="PF57" s="106"/>
      <c r="PG57" s="106"/>
      <c r="PH57" s="106"/>
      <c r="PI57" s="106"/>
      <c r="PJ57" s="106"/>
      <c r="PK57" s="106"/>
      <c r="PL57" s="106"/>
      <c r="PM57" s="106"/>
      <c r="PN57" s="106"/>
      <c r="PO57" s="106"/>
      <c r="PP57" s="106"/>
      <c r="PQ57" s="106"/>
      <c r="PR57" s="106"/>
      <c r="PS57" s="106"/>
      <c r="PT57" s="106"/>
      <c r="PU57" s="106"/>
      <c r="PV57" s="106"/>
      <c r="PW57" s="106"/>
      <c r="PX57" s="106"/>
      <c r="PY57" s="106"/>
      <c r="PZ57" s="106"/>
      <c r="QA57" s="106"/>
      <c r="QB57" s="106"/>
      <c r="QC57" s="106"/>
      <c r="QD57" s="106"/>
      <c r="QE57" s="106"/>
      <c r="QF57" s="106"/>
      <c r="QG57" s="106"/>
      <c r="QH57" s="106"/>
      <c r="QI57" s="106"/>
      <c r="QJ57" s="106"/>
      <c r="QK57" s="106"/>
      <c r="QL57" s="106"/>
      <c r="QM57" s="106"/>
      <c r="QN57" s="106"/>
      <c r="QO57" s="106"/>
      <c r="QP57" s="106"/>
      <c r="QQ57" s="106"/>
      <c r="QR57" s="106"/>
      <c r="QS57" s="106"/>
      <c r="QT57" s="106"/>
      <c r="QU57" s="106"/>
      <c r="QV57" s="106"/>
      <c r="QW57" s="106"/>
      <c r="QX57" s="106"/>
      <c r="QY57" s="106"/>
      <c r="QZ57" s="106"/>
      <c r="RA57" s="106"/>
      <c r="RB57" s="106"/>
      <c r="RC57" s="106"/>
      <c r="RD57" s="106"/>
      <c r="RE57" s="106"/>
      <c r="RF57" s="106"/>
      <c r="RG57" s="106"/>
      <c r="RH57" s="106"/>
      <c r="RI57" s="106"/>
      <c r="RJ57" s="106"/>
      <c r="RK57" s="106"/>
      <c r="RL57" s="106"/>
      <c r="RM57" s="106"/>
      <c r="RN57" s="106"/>
      <c r="RO57" s="106"/>
      <c r="RP57" s="106"/>
      <c r="RQ57" s="106"/>
      <c r="RR57" s="106"/>
      <c r="RS57" s="106"/>
      <c r="RT57" s="106"/>
      <c r="RU57" s="106"/>
      <c r="RV57" s="106"/>
      <c r="RW57" s="106"/>
      <c r="RX57" s="106"/>
      <c r="RY57" s="106"/>
      <c r="RZ57" s="106"/>
      <c r="SA57" s="106"/>
      <c r="SB57" s="106"/>
      <c r="SC57" s="106"/>
      <c r="SD57" s="106"/>
      <c r="SE57" s="106"/>
      <c r="SF57" s="106"/>
      <c r="SG57" s="106"/>
      <c r="SH57" s="106"/>
      <c r="SI57" s="106"/>
      <c r="SJ57" s="106"/>
      <c r="SK57" s="106"/>
      <c r="SL57" s="106"/>
      <c r="SM57" s="106"/>
      <c r="SN57" s="106"/>
      <c r="SO57" s="106"/>
      <c r="SP57" s="106"/>
      <c r="SQ57" s="106"/>
      <c r="SR57" s="106"/>
      <c r="SS57" s="106"/>
      <c r="ST57" s="106"/>
      <c r="SU57" s="106"/>
      <c r="SV57" s="106"/>
      <c r="SW57" s="106"/>
      <c r="SX57" s="106"/>
      <c r="SY57" s="106"/>
      <c r="SZ57" s="106"/>
      <c r="TA57" s="106"/>
      <c r="TB57" s="106"/>
      <c r="TC57" s="106"/>
      <c r="TD57" s="106"/>
      <c r="TE57" s="106"/>
      <c r="TF57" s="106"/>
      <c r="TG57" s="106"/>
      <c r="TH57" s="106"/>
      <c r="TI57" s="106"/>
      <c r="TJ57" s="106"/>
      <c r="TK57" s="106"/>
      <c r="TL57" s="106"/>
      <c r="TM57" s="106"/>
      <c r="TN57" s="106"/>
      <c r="TO57" s="106"/>
      <c r="TP57" s="106"/>
      <c r="TQ57" s="106"/>
      <c r="TR57" s="106"/>
      <c r="TS57" s="106"/>
      <c r="TT57" s="106"/>
      <c r="TU57" s="106"/>
      <c r="TV57" s="106"/>
      <c r="TW57" s="106"/>
      <c r="TX57" s="106"/>
      <c r="TY57" s="106"/>
      <c r="TZ57" s="106"/>
      <c r="UA57" s="106"/>
      <c r="UB57" s="106"/>
      <c r="UC57" s="106"/>
      <c r="UD57" s="106"/>
      <c r="UE57" s="106"/>
      <c r="UF57" s="106"/>
      <c r="UG57" s="106"/>
      <c r="UH57" s="106"/>
      <c r="UI57" s="106"/>
      <c r="UJ57" s="106"/>
      <c r="UK57" s="106"/>
      <c r="UL57" s="106"/>
      <c r="UM57" s="106"/>
      <c r="UN57" s="106"/>
      <c r="UO57" s="106"/>
      <c r="UP57" s="106"/>
      <c r="UQ57" s="106"/>
      <c r="UR57" s="106"/>
      <c r="US57" s="106"/>
      <c r="UT57" s="106"/>
      <c r="UU57" s="106"/>
      <c r="UV57" s="106"/>
      <c r="UW57" s="106"/>
      <c r="UX57" s="106"/>
      <c r="UY57" s="106"/>
      <c r="UZ57" s="106"/>
      <c r="VA57" s="106"/>
      <c r="VB57" s="106"/>
      <c r="VC57" s="106"/>
      <c r="VD57" s="106"/>
      <c r="VE57" s="106"/>
      <c r="VF57" s="106"/>
      <c r="VG57" s="106"/>
      <c r="VH57" s="106"/>
      <c r="VI57" s="106"/>
      <c r="VJ57" s="106"/>
      <c r="VK57" s="106"/>
      <c r="VL57" s="106"/>
      <c r="VM57" s="106"/>
      <c r="VN57" s="106"/>
      <c r="VO57" s="106"/>
      <c r="VP57" s="106"/>
      <c r="VQ57" s="106"/>
      <c r="VR57" s="106"/>
      <c r="VS57" s="106"/>
      <c r="VT57" s="106"/>
      <c r="VU57" s="106"/>
      <c r="VV57" s="106"/>
      <c r="VW57" s="106"/>
      <c r="VX57" s="106"/>
      <c r="VY57" s="106"/>
      <c r="VZ57" s="106"/>
      <c r="WA57" s="106"/>
      <c r="WB57" s="106"/>
      <c r="WC57" s="106"/>
      <c r="WD57" s="106"/>
      <c r="WE57" s="106"/>
      <c r="WF57" s="106"/>
      <c r="WG57" s="106"/>
      <c r="WH57" s="106"/>
      <c r="WI57" s="106"/>
      <c r="WJ57" s="106"/>
      <c r="WK57" s="106"/>
      <c r="WL57" s="106"/>
      <c r="WM57" s="106"/>
      <c r="WN57" s="106"/>
      <c r="WO57" s="106"/>
      <c r="WP57" s="106"/>
      <c r="WQ57" s="106"/>
      <c r="WR57" s="106"/>
      <c r="WS57" s="106"/>
      <c r="WT57" s="106"/>
      <c r="WU57" s="106"/>
      <c r="WV57" s="106"/>
      <c r="WW57" s="106"/>
      <c r="WX57" s="106"/>
      <c r="WY57" s="106"/>
      <c r="WZ57" s="106"/>
      <c r="XA57" s="106"/>
      <c r="XB57" s="106"/>
      <c r="XC57" s="106"/>
      <c r="XD57" s="106"/>
      <c r="XE57" s="106"/>
      <c r="XF57" s="106"/>
      <c r="XG57" s="106"/>
      <c r="XH57" s="106"/>
      <c r="XI57" s="106"/>
      <c r="XJ57" s="106"/>
      <c r="XK57" s="106"/>
      <c r="XL57" s="106"/>
      <c r="XM57" s="106"/>
      <c r="XN57" s="106"/>
      <c r="XO57" s="106"/>
      <c r="XP57" s="106"/>
      <c r="XQ57" s="106"/>
      <c r="XR57" s="106"/>
      <c r="XS57" s="106"/>
      <c r="XT57" s="106"/>
      <c r="XU57" s="106"/>
      <c r="XV57" s="106"/>
      <c r="XW57" s="106"/>
      <c r="XX57" s="106"/>
      <c r="XY57" s="106"/>
      <c r="XZ57" s="106"/>
      <c r="YA57" s="106"/>
      <c r="YB57" s="106"/>
      <c r="YC57" s="106"/>
      <c r="YD57" s="106"/>
      <c r="YE57" s="106"/>
      <c r="YF57" s="106"/>
      <c r="YG57" s="106"/>
      <c r="YH57" s="106"/>
      <c r="YI57" s="106"/>
      <c r="YJ57" s="106"/>
      <c r="YK57" s="106"/>
      <c r="YL57" s="106"/>
      <c r="YM57" s="106"/>
      <c r="YN57" s="106"/>
      <c r="YO57" s="106"/>
      <c r="YP57" s="106"/>
      <c r="YQ57" s="106"/>
      <c r="YR57" s="106"/>
      <c r="YS57" s="106"/>
      <c r="YT57" s="106"/>
      <c r="YU57" s="106"/>
      <c r="YV57" s="106"/>
      <c r="YW57" s="106"/>
      <c r="YX57" s="106"/>
      <c r="YY57" s="106"/>
      <c r="YZ57" s="106"/>
      <c r="ZA57" s="106"/>
      <c r="ZB57" s="106"/>
      <c r="ZC57" s="106"/>
      <c r="ZD57" s="106"/>
      <c r="ZE57" s="106"/>
      <c r="ZF57" s="106"/>
      <c r="ZG57" s="106"/>
      <c r="ZH57" s="106"/>
      <c r="ZI57" s="106"/>
      <c r="ZJ57" s="106"/>
      <c r="ZK57" s="106"/>
      <c r="ZL57" s="106"/>
      <c r="ZM57" s="106"/>
      <c r="ZN57" s="106"/>
      <c r="ZO57" s="106"/>
      <c r="ZP57" s="106"/>
      <c r="ZQ57" s="106"/>
      <c r="ZR57" s="106"/>
      <c r="ZS57" s="106"/>
      <c r="ZT57" s="106"/>
      <c r="ZU57" s="106"/>
      <c r="ZV57" s="106"/>
      <c r="ZW57" s="106"/>
      <c r="ZX57" s="106"/>
      <c r="ZY57" s="106"/>
      <c r="ZZ57" s="106"/>
      <c r="AAA57" s="106"/>
      <c r="AAB57" s="106"/>
      <c r="AAC57" s="106"/>
      <c r="AAD57" s="106"/>
      <c r="AAE57" s="106"/>
      <c r="AAF57" s="106"/>
      <c r="AAG57" s="106"/>
      <c r="AAH57" s="106"/>
      <c r="AAI57" s="106"/>
      <c r="AAJ57" s="106"/>
      <c r="AAK57" s="106"/>
      <c r="AAL57" s="106"/>
      <c r="AAM57" s="106"/>
      <c r="AAN57" s="106"/>
      <c r="AAO57" s="106"/>
      <c r="AAP57" s="106"/>
      <c r="AAQ57" s="106"/>
      <c r="AAR57" s="106"/>
      <c r="AAS57" s="106"/>
      <c r="AAT57" s="106"/>
      <c r="AAU57" s="106"/>
      <c r="AAV57" s="106"/>
      <c r="AAW57" s="106"/>
      <c r="AAX57" s="106"/>
      <c r="AAY57" s="106"/>
      <c r="AAZ57" s="106"/>
      <c r="ABA57" s="106"/>
      <c r="ABB57" s="106"/>
      <c r="ABC57" s="106"/>
      <c r="ABD57" s="106"/>
      <c r="ABE57" s="106"/>
      <c r="ABF57" s="106"/>
      <c r="ABG57" s="106"/>
      <c r="ABH57" s="106"/>
      <c r="ABI57" s="106"/>
      <c r="ABJ57" s="106"/>
      <c r="ABK57" s="106"/>
      <c r="ABL57" s="106"/>
      <c r="ABM57" s="106"/>
      <c r="ABN57" s="106"/>
      <c r="ABO57" s="106"/>
      <c r="ABP57" s="106"/>
      <c r="ABQ57" s="106"/>
      <c r="ABR57" s="106"/>
      <c r="ABS57" s="106"/>
      <c r="ABT57" s="106"/>
      <c r="ABU57" s="106"/>
      <c r="ABV57" s="106"/>
      <c r="ABW57" s="106"/>
      <c r="ABX57" s="106"/>
      <c r="ABY57" s="106"/>
      <c r="ABZ57" s="106"/>
      <c r="ACA57" s="106"/>
      <c r="ACB57" s="106"/>
      <c r="ACC57" s="106"/>
      <c r="ACD57" s="106"/>
      <c r="ACE57" s="106"/>
      <c r="ACF57" s="106"/>
      <c r="ACG57" s="106"/>
      <c r="ACH57" s="106"/>
      <c r="ACI57" s="106"/>
      <c r="ACJ57" s="106"/>
      <c r="ACK57" s="106"/>
      <c r="ACL57" s="106"/>
      <c r="ACM57" s="106"/>
      <c r="ACN57" s="106"/>
      <c r="ACO57" s="106"/>
      <c r="ACP57" s="106"/>
      <c r="ACQ57" s="106"/>
      <c r="ACR57" s="106"/>
      <c r="ACS57" s="106"/>
      <c r="ACT57" s="106"/>
      <c r="ACU57" s="106"/>
      <c r="ACV57" s="106"/>
      <c r="ACW57" s="106"/>
      <c r="ACX57" s="106"/>
      <c r="ACY57" s="106"/>
      <c r="ACZ57" s="106"/>
      <c r="ADA57" s="106"/>
      <c r="ADB57" s="106"/>
      <c r="ADC57" s="106"/>
      <c r="ADD57" s="106"/>
      <c r="ADE57" s="106"/>
      <c r="ADF57" s="106"/>
      <c r="ADG57" s="106"/>
      <c r="ADH57" s="106"/>
      <c r="ADI57" s="106"/>
      <c r="ADJ57" s="106"/>
      <c r="ADK57" s="106"/>
      <c r="ADL57" s="106"/>
      <c r="ADM57" s="106"/>
      <c r="ADN57" s="106"/>
      <c r="ADO57" s="106"/>
      <c r="ADP57" s="106"/>
      <c r="ADQ57" s="106"/>
      <c r="ADR57" s="106"/>
      <c r="ADS57" s="106"/>
      <c r="ADT57" s="106"/>
      <c r="ADU57" s="106"/>
      <c r="ADV57" s="106"/>
      <c r="ADW57" s="106"/>
      <c r="ADX57" s="106"/>
      <c r="ADY57" s="106"/>
      <c r="ADZ57" s="106"/>
      <c r="AEA57" s="106"/>
      <c r="AEB57" s="106"/>
      <c r="AEC57" s="106"/>
      <c r="AED57" s="106"/>
      <c r="AEE57" s="106"/>
      <c r="AEF57" s="106"/>
      <c r="AEG57" s="106"/>
      <c r="AEH57" s="106"/>
      <c r="AEI57" s="106"/>
      <c r="AEJ57" s="106"/>
      <c r="AEK57" s="106"/>
      <c r="AEL57" s="106"/>
      <c r="AEM57" s="106"/>
      <c r="AEN57" s="106"/>
      <c r="AEO57" s="106"/>
      <c r="AEP57" s="106"/>
      <c r="AEQ57" s="106"/>
      <c r="AER57" s="106"/>
      <c r="AES57" s="106"/>
      <c r="AET57" s="106"/>
      <c r="AEU57" s="106"/>
      <c r="AEV57" s="106"/>
      <c r="AEW57" s="106"/>
      <c r="AEX57" s="106"/>
      <c r="AEY57" s="106"/>
      <c r="AEZ57" s="106"/>
      <c r="AFA57" s="106"/>
      <c r="AFB57" s="106"/>
      <c r="AFC57" s="106"/>
      <c r="AFD57" s="106"/>
      <c r="AFE57" s="106"/>
      <c r="AFF57" s="106"/>
      <c r="AFG57" s="106"/>
      <c r="AFH57" s="106"/>
      <c r="AFI57" s="106"/>
      <c r="AFJ57" s="106"/>
      <c r="AFK57" s="106"/>
      <c r="AFL57" s="106"/>
      <c r="AFM57" s="106"/>
      <c r="AFN57" s="106"/>
      <c r="AFO57" s="106"/>
      <c r="AFP57" s="106"/>
      <c r="AFQ57" s="106"/>
      <c r="AFR57" s="106"/>
      <c r="AFS57" s="106"/>
      <c r="AFT57" s="106"/>
      <c r="AFU57" s="106"/>
      <c r="AFV57" s="106"/>
      <c r="AFW57" s="106"/>
      <c r="AFX57" s="106"/>
      <c r="AFY57" s="106"/>
      <c r="AFZ57" s="106"/>
      <c r="AGA57" s="106"/>
      <c r="AGB57" s="106"/>
      <c r="AGC57" s="106"/>
      <c r="AGD57" s="106"/>
      <c r="AGE57" s="106"/>
      <c r="AGF57" s="106"/>
      <c r="AGG57" s="106"/>
      <c r="AGH57" s="106"/>
      <c r="AGI57" s="106"/>
      <c r="AGJ57" s="106"/>
      <c r="AGK57" s="106"/>
      <c r="AGL57" s="106"/>
      <c r="AGM57" s="106"/>
      <c r="AGN57" s="106"/>
      <c r="AGO57" s="106"/>
      <c r="AGP57" s="106"/>
      <c r="AGQ57" s="106"/>
      <c r="AGR57" s="106"/>
      <c r="AGS57" s="106"/>
      <c r="AGT57" s="106"/>
      <c r="AGU57" s="106"/>
      <c r="AGV57" s="106"/>
      <c r="AGW57" s="106"/>
      <c r="AGX57" s="106"/>
      <c r="AGY57" s="106"/>
      <c r="AGZ57" s="106"/>
      <c r="AHA57" s="106"/>
      <c r="AHB57" s="106"/>
      <c r="AHC57" s="106"/>
      <c r="AHD57" s="106"/>
      <c r="AHE57" s="106"/>
      <c r="AHF57" s="106"/>
      <c r="AHG57" s="106"/>
      <c r="AHH57" s="106"/>
      <c r="AHI57" s="106"/>
      <c r="AHJ57" s="106"/>
      <c r="AHK57" s="106"/>
      <c r="AHL57" s="106"/>
      <c r="AHM57" s="106"/>
      <c r="AHN57" s="106"/>
      <c r="AHO57" s="106"/>
      <c r="AHP57" s="106"/>
      <c r="AHQ57" s="106"/>
      <c r="AHR57" s="106"/>
      <c r="AHS57" s="106"/>
      <c r="AHT57" s="106"/>
      <c r="AHU57" s="106"/>
      <c r="AHV57" s="106"/>
      <c r="AHW57" s="106"/>
      <c r="AHX57" s="106"/>
      <c r="AHY57" s="106"/>
      <c r="AHZ57" s="106"/>
      <c r="AIA57" s="106"/>
      <c r="AIB57" s="106"/>
      <c r="AIC57" s="106"/>
      <c r="AID57" s="106"/>
      <c r="AIE57" s="106"/>
      <c r="AIF57" s="106"/>
      <c r="AIG57" s="106"/>
      <c r="AIH57" s="106"/>
      <c r="AII57" s="106"/>
      <c r="AIJ57" s="106"/>
      <c r="AIK57" s="106"/>
      <c r="AIL57" s="106"/>
      <c r="AIM57" s="106"/>
      <c r="AIN57" s="106"/>
      <c r="AIO57" s="106"/>
      <c r="AIP57" s="106"/>
      <c r="AIQ57" s="106"/>
      <c r="AIR57" s="106"/>
      <c r="AIS57" s="106"/>
      <c r="AIT57" s="106"/>
      <c r="AIU57" s="106"/>
      <c r="AIV57" s="106"/>
      <c r="AIW57" s="106"/>
      <c r="AIX57" s="106"/>
      <c r="AIY57" s="106"/>
      <c r="AIZ57" s="106"/>
      <c r="AJA57" s="106"/>
      <c r="AJB57" s="106"/>
      <c r="AJC57" s="106"/>
      <c r="AJD57" s="106"/>
      <c r="AJE57" s="106"/>
      <c r="AJF57" s="106"/>
      <c r="AJG57" s="106"/>
      <c r="AJH57" s="106"/>
      <c r="AJI57" s="106"/>
      <c r="AJJ57" s="106"/>
      <c r="AJK57" s="106"/>
      <c r="AJL57" s="106"/>
      <c r="AJM57" s="106"/>
      <c r="AJN57" s="106"/>
      <c r="AJO57" s="106"/>
      <c r="AJP57" s="106"/>
      <c r="AJQ57" s="106"/>
      <c r="AJR57" s="106"/>
      <c r="AJS57" s="106"/>
      <c r="AJT57" s="106"/>
      <c r="AJU57" s="106"/>
      <c r="AJV57" s="106"/>
      <c r="AJW57" s="106"/>
      <c r="AJX57" s="106"/>
      <c r="AJY57" s="106"/>
      <c r="AJZ57" s="106"/>
      <c r="AKA57" s="106"/>
      <c r="AKB57" s="106"/>
      <c r="AKC57" s="106"/>
      <c r="AKD57" s="106"/>
      <c r="AKE57" s="106"/>
      <c r="AKF57" s="106"/>
      <c r="AKG57" s="106"/>
      <c r="AKH57" s="106"/>
      <c r="AKI57" s="106"/>
      <c r="AKJ57" s="106"/>
      <c r="AKK57" s="106"/>
      <c r="AKL57" s="106"/>
      <c r="AKM57" s="106"/>
      <c r="AKN57" s="106"/>
      <c r="AKO57" s="106"/>
      <c r="AKP57" s="106"/>
      <c r="AKQ57" s="106"/>
      <c r="AKR57" s="106"/>
      <c r="AKS57" s="106"/>
      <c r="AKT57" s="106"/>
      <c r="AKU57" s="106"/>
      <c r="AKV57" s="106"/>
      <c r="AKW57" s="106"/>
      <c r="AKX57" s="106"/>
      <c r="AKY57" s="106"/>
      <c r="AKZ57" s="106"/>
      <c r="ALA57" s="106"/>
      <c r="ALB57" s="106"/>
      <c r="ALC57" s="106"/>
      <c r="ALD57" s="106"/>
      <c r="ALE57" s="106"/>
      <c r="ALF57" s="106"/>
      <c r="ALG57" s="106"/>
      <c r="ALH57" s="106"/>
      <c r="ALI57" s="106"/>
      <c r="ALJ57" s="106"/>
      <c r="ALK57" s="106"/>
      <c r="ALL57" s="106"/>
      <c r="ALM57" s="106"/>
      <c r="ALN57" s="106"/>
      <c r="ALO57" s="106"/>
      <c r="ALP57" s="106"/>
      <c r="ALQ57" s="106"/>
      <c r="ALR57" s="106"/>
      <c r="ALS57" s="106"/>
      <c r="ALT57" s="106"/>
      <c r="ALU57" s="106"/>
      <c r="ALV57" s="106"/>
      <c r="ALW57" s="106"/>
      <c r="ALX57" s="106"/>
      <c r="ALY57" s="106"/>
      <c r="ALZ57" s="106"/>
      <c r="AMA57" s="106"/>
      <c r="AMB57" s="106"/>
      <c r="AMC57" s="106"/>
      <c r="AMD57" s="106"/>
      <c r="AME57" s="106"/>
      <c r="AMF57" s="106"/>
      <c r="AMG57" s="106"/>
      <c r="AMH57" s="106"/>
      <c r="AMI57" s="106"/>
      <c r="AMJ57" s="106"/>
      <c r="AMK57" s="106"/>
      <c r="AML57" s="106"/>
      <c r="AMM57" s="106"/>
      <c r="AMN57" s="106"/>
      <c r="AMO57" s="106"/>
      <c r="AMP57" s="106"/>
      <c r="AMQ57" s="106"/>
      <c r="AMR57" s="106"/>
      <c r="AMS57" s="106"/>
      <c r="AMT57" s="106"/>
      <c r="AMU57" s="106"/>
      <c r="AMV57" s="106"/>
      <c r="AMW57" s="106"/>
      <c r="AMX57" s="106"/>
      <c r="AMY57" s="106"/>
      <c r="AMZ57" s="106"/>
      <c r="ANA57" s="106"/>
      <c r="ANB57" s="106"/>
      <c r="ANC57" s="106"/>
      <c r="AND57" s="106"/>
      <c r="ANE57" s="106"/>
      <c r="ANF57" s="106"/>
      <c r="ANG57" s="106"/>
      <c r="ANH57" s="106"/>
      <c r="ANI57" s="106"/>
      <c r="ANJ57" s="106"/>
      <c r="ANK57" s="106"/>
      <c r="ANL57" s="106"/>
      <c r="ANM57" s="106"/>
      <c r="ANN57" s="106"/>
      <c r="ANO57" s="106"/>
      <c r="ANP57" s="106"/>
      <c r="ANQ57" s="106"/>
      <c r="ANR57" s="106"/>
      <c r="ANS57" s="106"/>
      <c r="ANT57" s="106"/>
      <c r="ANU57" s="106"/>
      <c r="ANV57" s="106"/>
      <c r="ANW57" s="106"/>
      <c r="ANX57" s="106"/>
      <c r="ANY57" s="106"/>
      <c r="ANZ57" s="106"/>
      <c r="AOA57" s="106"/>
      <c r="AOB57" s="106"/>
      <c r="AOC57" s="106"/>
      <c r="AOD57" s="106"/>
      <c r="AOE57" s="106"/>
      <c r="AOF57" s="106"/>
      <c r="AOG57" s="106"/>
      <c r="AOH57" s="106"/>
      <c r="AOI57" s="106"/>
      <c r="AOJ57" s="106"/>
      <c r="AOK57" s="106"/>
      <c r="AOL57" s="106"/>
      <c r="AOM57" s="106"/>
      <c r="AON57" s="106"/>
      <c r="AOO57" s="106"/>
      <c r="AOP57" s="106"/>
      <c r="AOQ57" s="106"/>
      <c r="AOR57" s="106"/>
      <c r="AOS57" s="106"/>
      <c r="AOT57" s="106"/>
      <c r="AOU57" s="106"/>
      <c r="AOV57" s="106"/>
      <c r="AOW57" s="106"/>
      <c r="AOX57" s="106"/>
      <c r="AOY57" s="106"/>
      <c r="AOZ57" s="106"/>
      <c r="APA57" s="106"/>
      <c r="APB57" s="106"/>
      <c r="APC57" s="106"/>
      <c r="APD57" s="106"/>
      <c r="APE57" s="106"/>
      <c r="APF57" s="106"/>
      <c r="APG57" s="106"/>
      <c r="APH57" s="106"/>
      <c r="API57" s="106"/>
      <c r="APJ57" s="106"/>
      <c r="APK57" s="106"/>
      <c r="APL57" s="106"/>
      <c r="APM57" s="106"/>
      <c r="APN57" s="106"/>
      <c r="APO57" s="106"/>
      <c r="APP57" s="106"/>
      <c r="APQ57" s="106"/>
      <c r="APR57" s="106"/>
      <c r="APS57" s="106"/>
      <c r="APT57" s="106"/>
      <c r="APU57" s="106"/>
      <c r="APV57" s="106"/>
      <c r="APW57" s="106"/>
      <c r="APX57" s="106"/>
      <c r="APY57" s="106"/>
      <c r="APZ57" s="106"/>
      <c r="AQA57" s="106"/>
      <c r="AQB57" s="106"/>
      <c r="AQC57" s="106"/>
      <c r="AQD57" s="106"/>
      <c r="AQE57" s="106"/>
      <c r="AQF57" s="106"/>
      <c r="AQG57" s="106"/>
      <c r="AQH57" s="106"/>
      <c r="AQI57" s="106"/>
      <c r="AQJ57" s="106"/>
      <c r="AQK57" s="106"/>
      <c r="AQL57" s="106"/>
      <c r="AQM57" s="106"/>
      <c r="AQN57" s="106"/>
      <c r="AQO57" s="106"/>
      <c r="AQP57" s="106"/>
      <c r="AQQ57" s="106"/>
      <c r="AQR57" s="106"/>
      <c r="AQS57" s="106"/>
      <c r="AQT57" s="106"/>
      <c r="AQU57" s="106"/>
      <c r="AQV57" s="106"/>
      <c r="AQW57" s="106"/>
      <c r="AQX57" s="106"/>
      <c r="AQY57" s="106"/>
      <c r="AQZ57" s="106"/>
      <c r="ARA57" s="106"/>
      <c r="ARB57" s="106"/>
      <c r="ARC57" s="106"/>
      <c r="ARD57" s="106"/>
      <c r="ARE57" s="106"/>
      <c r="ARF57" s="106"/>
      <c r="ARG57" s="106"/>
      <c r="ARH57" s="106"/>
      <c r="ARI57" s="106"/>
      <c r="ARJ57" s="106"/>
      <c r="ARK57" s="106"/>
      <c r="ARL57" s="106"/>
      <c r="ARM57" s="106"/>
      <c r="ARN57" s="106"/>
      <c r="ARO57" s="106"/>
      <c r="ARP57" s="106"/>
      <c r="ARQ57" s="106"/>
      <c r="ARR57" s="106"/>
      <c r="ARS57" s="106"/>
      <c r="ART57" s="106"/>
      <c r="ARU57" s="106"/>
      <c r="ARV57" s="106"/>
      <c r="ARW57" s="106"/>
      <c r="ARX57" s="106"/>
      <c r="ARY57" s="106"/>
      <c r="ARZ57" s="106"/>
      <c r="ASA57" s="106"/>
      <c r="ASB57" s="106"/>
      <c r="ASC57" s="106"/>
      <c r="ASD57" s="106"/>
      <c r="ASE57" s="106"/>
      <c r="ASF57" s="106"/>
      <c r="ASG57" s="106"/>
      <c r="ASH57" s="106"/>
      <c r="ASI57" s="106"/>
      <c r="ASJ57" s="106"/>
      <c r="ASK57" s="106"/>
      <c r="ASL57" s="106"/>
      <c r="ASM57" s="106"/>
      <c r="ASN57" s="106"/>
      <c r="ASO57" s="106"/>
      <c r="ASP57" s="106"/>
      <c r="ASQ57" s="106"/>
      <c r="ASR57" s="106"/>
      <c r="ASS57" s="106"/>
      <c r="AST57" s="106"/>
      <c r="ASU57" s="106"/>
      <c r="ASV57" s="106"/>
      <c r="ASW57" s="106"/>
      <c r="ASX57" s="106"/>
      <c r="ASY57" s="106"/>
      <c r="ASZ57" s="106"/>
      <c r="ATA57" s="106"/>
      <c r="ATB57" s="106"/>
      <c r="ATC57" s="106"/>
      <c r="ATD57" s="106"/>
      <c r="ATE57" s="106"/>
      <c r="ATF57" s="106"/>
      <c r="ATG57" s="106"/>
      <c r="ATH57" s="106"/>
      <c r="ATI57" s="106"/>
      <c r="ATJ57" s="106"/>
      <c r="ATK57" s="106"/>
      <c r="ATL57" s="106"/>
      <c r="ATM57" s="106"/>
      <c r="ATN57" s="106"/>
      <c r="ATO57" s="106"/>
      <c r="ATP57" s="106"/>
      <c r="ATQ57" s="106"/>
      <c r="ATR57" s="106"/>
      <c r="ATS57" s="106"/>
      <c r="ATT57" s="106"/>
      <c r="ATU57" s="106"/>
      <c r="ATV57" s="106"/>
      <c r="ATW57" s="106"/>
      <c r="ATX57" s="106"/>
      <c r="ATY57" s="106"/>
      <c r="ATZ57" s="106"/>
      <c r="AUA57" s="106"/>
      <c r="AUB57" s="106"/>
      <c r="AUC57" s="106"/>
      <c r="AUD57" s="106"/>
      <c r="AUE57" s="106"/>
      <c r="AUF57" s="106"/>
      <c r="AUG57" s="106"/>
      <c r="AUH57" s="106"/>
      <c r="AUI57" s="106"/>
      <c r="AUJ57" s="106"/>
      <c r="AUK57" s="106"/>
      <c r="AUL57" s="106"/>
      <c r="AUM57" s="106"/>
      <c r="AUN57" s="106"/>
      <c r="AUO57" s="106"/>
      <c r="AUP57" s="106"/>
      <c r="AUQ57" s="106"/>
      <c r="AUR57" s="106"/>
      <c r="AUS57" s="106"/>
      <c r="AUT57" s="106"/>
      <c r="AUU57" s="106"/>
      <c r="AUV57" s="106"/>
      <c r="AUW57" s="106"/>
      <c r="AUX57" s="106"/>
      <c r="AUY57" s="106"/>
      <c r="AUZ57" s="106"/>
      <c r="AVA57" s="106"/>
      <c r="AVB57" s="106"/>
      <c r="AVC57" s="106"/>
      <c r="AVD57" s="106"/>
      <c r="AVE57" s="106"/>
      <c r="AVF57" s="106"/>
      <c r="AVG57" s="106"/>
      <c r="AVH57" s="106"/>
      <c r="AVI57" s="106"/>
      <c r="AVJ57" s="106"/>
      <c r="AVK57" s="106"/>
      <c r="AVL57" s="106"/>
      <c r="AVM57" s="106"/>
      <c r="AVN57" s="106"/>
      <c r="AVO57" s="106"/>
      <c r="AVP57" s="106"/>
      <c r="AVQ57" s="106"/>
      <c r="AVR57" s="106"/>
      <c r="AVS57" s="106"/>
      <c r="AVT57" s="106"/>
      <c r="AVU57" s="106"/>
      <c r="AVV57" s="106"/>
      <c r="AVW57" s="106"/>
      <c r="AVX57" s="106"/>
      <c r="AVY57" s="106"/>
      <c r="AVZ57" s="106"/>
      <c r="AWA57" s="106"/>
      <c r="AWB57" s="106"/>
      <c r="AWC57" s="106"/>
      <c r="AWD57" s="106"/>
      <c r="AWE57" s="106"/>
      <c r="AWF57" s="106"/>
      <c r="AWG57" s="106"/>
      <c r="AWH57" s="106"/>
      <c r="AWI57" s="106"/>
      <c r="AWJ57" s="106"/>
      <c r="AWK57" s="106"/>
      <c r="AWL57" s="106"/>
      <c r="AWM57" s="106"/>
      <c r="AWN57" s="106"/>
      <c r="AWO57" s="106"/>
      <c r="AWP57" s="106"/>
      <c r="AWQ57" s="106"/>
      <c r="AWR57" s="106"/>
      <c r="AWS57" s="106"/>
      <c r="AWT57" s="106"/>
      <c r="AWU57" s="106"/>
      <c r="AWV57" s="106"/>
      <c r="AWW57" s="106"/>
      <c r="AWX57" s="106"/>
      <c r="AWY57" s="106"/>
      <c r="AWZ57" s="106"/>
      <c r="AXA57" s="106"/>
      <c r="AXB57" s="106"/>
      <c r="AXC57" s="106"/>
      <c r="AXD57" s="106"/>
      <c r="AXE57" s="106"/>
      <c r="AXF57" s="106"/>
      <c r="AXG57" s="106"/>
      <c r="AXH57" s="106"/>
      <c r="AXI57" s="106"/>
      <c r="AXJ57" s="106"/>
      <c r="AXK57" s="106"/>
      <c r="AXL57" s="106"/>
      <c r="AXM57" s="106"/>
      <c r="AXN57" s="106"/>
      <c r="AXO57" s="106"/>
      <c r="AXP57" s="106"/>
      <c r="AXQ57" s="106"/>
      <c r="AXR57" s="106"/>
      <c r="AXS57" s="106"/>
      <c r="AXT57" s="106"/>
      <c r="AXU57" s="106"/>
      <c r="AXV57" s="106"/>
      <c r="AXW57" s="106"/>
      <c r="AXX57" s="106"/>
      <c r="AXY57" s="106"/>
      <c r="AXZ57" s="106"/>
      <c r="AYA57" s="106"/>
      <c r="AYB57" s="106"/>
      <c r="AYC57" s="106"/>
      <c r="AYD57" s="106"/>
      <c r="AYE57" s="106"/>
      <c r="AYF57" s="106"/>
      <c r="AYG57" s="106"/>
      <c r="AYH57" s="106"/>
      <c r="AYI57" s="106"/>
      <c r="AYJ57" s="106"/>
      <c r="AYK57" s="106"/>
      <c r="AYL57" s="106"/>
      <c r="AYM57" s="106"/>
      <c r="AYN57" s="106"/>
      <c r="AYO57" s="106"/>
      <c r="AYP57" s="106"/>
      <c r="AYQ57" s="106"/>
      <c r="AYR57" s="106"/>
      <c r="AYS57" s="106"/>
      <c r="AYT57" s="106"/>
      <c r="AYU57" s="106"/>
      <c r="AYV57" s="106"/>
      <c r="AYW57" s="106"/>
      <c r="AYX57" s="106"/>
      <c r="AYY57" s="106"/>
      <c r="AYZ57" s="106"/>
      <c r="AZA57" s="106"/>
      <c r="AZB57" s="106"/>
      <c r="AZC57" s="106"/>
      <c r="AZD57" s="106"/>
      <c r="AZE57" s="106"/>
      <c r="AZF57" s="106"/>
      <c r="AZG57" s="106"/>
      <c r="AZH57" s="106"/>
      <c r="AZI57" s="106"/>
      <c r="AZJ57" s="106"/>
      <c r="AZK57" s="106"/>
      <c r="AZL57" s="106"/>
      <c r="AZM57" s="106"/>
      <c r="AZN57" s="106"/>
      <c r="AZO57" s="106"/>
      <c r="AZP57" s="106"/>
      <c r="AZQ57" s="106"/>
      <c r="AZR57" s="106"/>
      <c r="AZS57" s="106"/>
      <c r="AZT57" s="106"/>
      <c r="AZU57" s="106"/>
      <c r="AZV57" s="106"/>
      <c r="AZW57" s="106"/>
      <c r="AZX57" s="106"/>
      <c r="AZY57" s="106"/>
      <c r="AZZ57" s="106"/>
      <c r="BAA57" s="106"/>
      <c r="BAB57" s="106"/>
      <c r="BAC57" s="106"/>
      <c r="BAD57" s="106"/>
      <c r="BAE57" s="106"/>
      <c r="BAF57" s="106"/>
      <c r="BAG57" s="106"/>
      <c r="BAH57" s="106"/>
      <c r="BAI57" s="106"/>
      <c r="BAJ57" s="106"/>
      <c r="BAK57" s="106"/>
      <c r="BAL57" s="106"/>
      <c r="BAM57" s="106"/>
      <c r="BAN57" s="106"/>
      <c r="BAO57" s="106"/>
      <c r="BAP57" s="106"/>
      <c r="BAQ57" s="106"/>
      <c r="BAR57" s="106"/>
      <c r="BAS57" s="106"/>
      <c r="BAT57" s="106"/>
      <c r="BAU57" s="106"/>
      <c r="BAV57" s="106"/>
      <c r="BAW57" s="106"/>
      <c r="BAX57" s="106"/>
      <c r="BAY57" s="106"/>
      <c r="BAZ57" s="106"/>
      <c r="BBA57" s="106"/>
      <c r="BBB57" s="106"/>
      <c r="BBC57" s="106"/>
      <c r="BBD57" s="106"/>
      <c r="BBE57" s="106"/>
      <c r="BBF57" s="106"/>
      <c r="BBG57" s="106"/>
      <c r="BBH57" s="106"/>
      <c r="BBI57" s="106"/>
      <c r="BBJ57" s="106"/>
      <c r="BBK57" s="106"/>
      <c r="BBL57" s="106"/>
      <c r="BBM57" s="106"/>
      <c r="BBN57" s="106"/>
      <c r="BBO57" s="106"/>
      <c r="BBP57" s="106"/>
      <c r="BBQ57" s="106"/>
      <c r="BBR57" s="106"/>
      <c r="BBS57" s="106"/>
      <c r="BBT57" s="106"/>
      <c r="BBU57" s="106"/>
      <c r="BBV57" s="106"/>
      <c r="BBW57" s="106"/>
      <c r="BBX57" s="106"/>
      <c r="BBY57" s="106"/>
      <c r="BBZ57" s="106"/>
      <c r="BCA57" s="106"/>
      <c r="BCB57" s="106"/>
      <c r="BCC57" s="106"/>
      <c r="BCD57" s="106"/>
      <c r="BCE57" s="106"/>
      <c r="BCF57" s="106"/>
      <c r="BCG57" s="106"/>
      <c r="BCH57" s="106"/>
      <c r="BCI57" s="106"/>
      <c r="BCJ57" s="106"/>
      <c r="BCK57" s="106"/>
      <c r="BCL57" s="106"/>
      <c r="BCM57" s="106"/>
      <c r="BCN57" s="106"/>
      <c r="BCO57" s="106"/>
      <c r="BCP57" s="106"/>
      <c r="BCQ57" s="106"/>
      <c r="BCR57" s="106"/>
      <c r="BCS57" s="106"/>
      <c r="BCT57" s="106"/>
      <c r="BCU57" s="106"/>
      <c r="BCV57" s="106"/>
      <c r="BCW57" s="106"/>
      <c r="BCX57" s="106"/>
      <c r="BCY57" s="106"/>
      <c r="BCZ57" s="106"/>
      <c r="BDA57" s="106"/>
      <c r="BDB57" s="106"/>
      <c r="BDC57" s="106"/>
      <c r="BDD57" s="106"/>
      <c r="BDE57" s="106"/>
      <c r="BDF57" s="106"/>
      <c r="BDG57" s="106"/>
      <c r="BDH57" s="106"/>
      <c r="BDI57" s="106"/>
      <c r="BDJ57" s="106"/>
      <c r="BDK57" s="106"/>
      <c r="BDL57" s="106"/>
      <c r="BDM57" s="106"/>
      <c r="BDN57" s="106"/>
      <c r="BDO57" s="106"/>
      <c r="BDP57" s="106"/>
      <c r="BDQ57" s="106"/>
      <c r="BDR57" s="106"/>
      <c r="BDS57" s="106"/>
      <c r="BDT57" s="106"/>
      <c r="BDU57" s="106"/>
      <c r="BDV57" s="106"/>
      <c r="BDW57" s="106"/>
      <c r="BDX57" s="106"/>
      <c r="BDY57" s="106"/>
      <c r="BDZ57" s="106"/>
      <c r="BEA57" s="106"/>
      <c r="BEB57" s="106"/>
      <c r="BEC57" s="106"/>
      <c r="BED57" s="106"/>
      <c r="BEE57" s="106"/>
      <c r="BEF57" s="106"/>
      <c r="BEG57" s="106"/>
      <c r="BEH57" s="106"/>
      <c r="BEI57" s="106"/>
      <c r="BEJ57" s="106"/>
      <c r="BEK57" s="106"/>
      <c r="BEL57" s="106"/>
      <c r="BEM57" s="106"/>
      <c r="BEN57" s="106"/>
      <c r="BEO57" s="106"/>
      <c r="BEP57" s="106"/>
      <c r="BEQ57" s="106"/>
      <c r="BER57" s="106"/>
      <c r="BES57" s="106"/>
      <c r="BET57" s="106"/>
      <c r="BEU57" s="106"/>
      <c r="BEV57" s="106"/>
      <c r="BEW57" s="106"/>
      <c r="BEX57" s="106"/>
      <c r="BEY57" s="106"/>
      <c r="BEZ57" s="106"/>
      <c r="BFA57" s="106"/>
      <c r="BFB57" s="106"/>
      <c r="BFC57" s="106"/>
      <c r="BFD57" s="106"/>
      <c r="BFE57" s="106"/>
      <c r="BFF57" s="106"/>
      <c r="BFG57" s="106"/>
      <c r="BFH57" s="106"/>
      <c r="BFI57" s="106"/>
      <c r="BFJ57" s="106"/>
      <c r="BFK57" s="106"/>
      <c r="BFL57" s="106"/>
      <c r="BFM57" s="106"/>
      <c r="BFN57" s="106"/>
      <c r="BFO57" s="106"/>
      <c r="BFP57" s="106"/>
      <c r="BFQ57" s="106"/>
      <c r="BFR57" s="106"/>
      <c r="BFS57" s="106"/>
      <c r="BFT57" s="106"/>
      <c r="BFU57" s="106"/>
      <c r="BFV57" s="106"/>
      <c r="BFW57" s="106"/>
      <c r="BFX57" s="106"/>
      <c r="BFY57" s="106"/>
      <c r="BFZ57" s="106"/>
      <c r="BGA57" s="106"/>
      <c r="BGB57" s="106"/>
      <c r="BGC57" s="106"/>
      <c r="BGD57" s="106"/>
      <c r="BGE57" s="106"/>
      <c r="BGF57" s="106"/>
      <c r="BGG57" s="106"/>
      <c r="BGH57" s="106"/>
      <c r="BGI57" s="106"/>
      <c r="BGJ57" s="106"/>
      <c r="BGK57" s="106"/>
      <c r="BGL57" s="106"/>
      <c r="BGM57" s="106"/>
      <c r="BGN57" s="106"/>
      <c r="BGO57" s="106"/>
      <c r="BGP57" s="106"/>
      <c r="BGQ57" s="106"/>
      <c r="BGR57" s="106"/>
      <c r="BGS57" s="106"/>
      <c r="BGT57" s="106"/>
      <c r="BGU57" s="106"/>
      <c r="BGV57" s="106"/>
      <c r="BGW57" s="106"/>
      <c r="BGX57" s="106"/>
      <c r="BGY57" s="106"/>
      <c r="BGZ57" s="106"/>
      <c r="BHA57" s="106"/>
      <c r="BHB57" s="106"/>
      <c r="BHC57" s="106"/>
      <c r="BHD57" s="106"/>
      <c r="BHE57" s="106"/>
      <c r="BHF57" s="106"/>
      <c r="BHG57" s="106"/>
      <c r="BHH57" s="106"/>
      <c r="BHI57" s="106"/>
      <c r="BHJ57" s="106"/>
      <c r="BHK57" s="106"/>
      <c r="BHL57" s="106"/>
      <c r="BHM57" s="106"/>
      <c r="BHN57" s="106"/>
      <c r="BHO57" s="106"/>
      <c r="BHP57" s="106"/>
      <c r="BHQ57" s="106"/>
      <c r="BHR57" s="106"/>
      <c r="BHS57" s="106"/>
      <c r="BHT57" s="106"/>
      <c r="BHU57" s="106"/>
      <c r="BHV57" s="106"/>
      <c r="BHW57" s="106"/>
      <c r="BHX57" s="106"/>
      <c r="BHY57" s="106"/>
      <c r="BHZ57" s="106"/>
      <c r="BIA57" s="106"/>
      <c r="BIB57" s="106"/>
      <c r="BIC57" s="106"/>
      <c r="BID57" s="106"/>
      <c r="BIE57" s="106"/>
      <c r="BIF57" s="106"/>
      <c r="BIG57" s="106"/>
      <c r="BIH57" s="106"/>
      <c r="BII57" s="106"/>
      <c r="BIJ57" s="106"/>
      <c r="BIK57" s="106"/>
      <c r="BIL57" s="106"/>
      <c r="BIM57" s="106"/>
      <c r="BIN57" s="106"/>
      <c r="BIO57" s="106"/>
      <c r="BIP57" s="106"/>
      <c r="BIQ57" s="106"/>
      <c r="BIR57" s="106"/>
      <c r="BIS57" s="106"/>
      <c r="BIT57" s="106"/>
      <c r="BIU57" s="106"/>
      <c r="BIV57" s="106"/>
      <c r="BIW57" s="106"/>
      <c r="BIX57" s="106"/>
      <c r="BIY57" s="106"/>
      <c r="BIZ57" s="106"/>
      <c r="BJA57" s="106"/>
      <c r="BJB57" s="106"/>
      <c r="BJC57" s="106"/>
      <c r="BJD57" s="106"/>
      <c r="BJE57" s="106"/>
      <c r="BJF57" s="106"/>
      <c r="BJG57" s="106"/>
      <c r="BJH57" s="106"/>
      <c r="BJI57" s="106"/>
      <c r="BJJ57" s="106"/>
      <c r="BJK57" s="106"/>
      <c r="BJL57" s="106"/>
      <c r="BJM57" s="106"/>
      <c r="BJN57" s="106"/>
      <c r="BJO57" s="106"/>
      <c r="BJP57" s="106"/>
      <c r="BJQ57" s="106"/>
      <c r="BJR57" s="106"/>
      <c r="BJS57" s="106"/>
      <c r="BJT57" s="106"/>
      <c r="BJU57" s="106"/>
      <c r="BJV57" s="106"/>
      <c r="BJW57" s="106"/>
      <c r="BJX57" s="106"/>
      <c r="BJY57" s="106"/>
      <c r="BJZ57" s="106"/>
      <c r="BKA57" s="106"/>
      <c r="BKB57" s="106"/>
      <c r="BKC57" s="106"/>
      <c r="BKD57" s="106"/>
      <c r="BKE57" s="106"/>
      <c r="BKF57" s="106"/>
      <c r="BKG57" s="106"/>
      <c r="BKH57" s="106"/>
      <c r="BKI57" s="106"/>
      <c r="BKJ57" s="106"/>
      <c r="BKK57" s="106"/>
      <c r="BKL57" s="106"/>
      <c r="BKM57" s="106"/>
      <c r="BKN57" s="106"/>
      <c r="BKO57" s="106"/>
      <c r="BKP57" s="106"/>
      <c r="BKQ57" s="106"/>
      <c r="BKR57" s="106"/>
      <c r="BKS57" s="106"/>
      <c r="BKT57" s="106"/>
      <c r="BKU57" s="106"/>
      <c r="BKV57" s="106"/>
      <c r="BKW57" s="106"/>
      <c r="BKX57" s="106"/>
      <c r="BKY57" s="106"/>
      <c r="BKZ57" s="106"/>
      <c r="BLA57" s="106"/>
      <c r="BLB57" s="106"/>
      <c r="BLC57" s="106"/>
      <c r="BLD57" s="106"/>
      <c r="BLE57" s="106"/>
      <c r="BLF57" s="106"/>
      <c r="BLG57" s="106"/>
      <c r="BLH57" s="106"/>
      <c r="BLI57" s="106"/>
      <c r="BLJ57" s="106"/>
      <c r="BLK57" s="106"/>
      <c r="BLL57" s="106"/>
      <c r="BLM57" s="106"/>
      <c r="BLN57" s="106"/>
      <c r="BLO57" s="106"/>
      <c r="BLP57" s="106"/>
      <c r="BLQ57" s="106"/>
      <c r="BLR57" s="106"/>
      <c r="BLS57" s="106"/>
      <c r="BLT57" s="106"/>
      <c r="BLU57" s="106"/>
      <c r="BLV57" s="106"/>
      <c r="BLW57" s="106"/>
      <c r="BLX57" s="106"/>
      <c r="BLY57" s="106"/>
      <c r="BLZ57" s="106"/>
      <c r="BMA57" s="106"/>
      <c r="BMB57" s="106"/>
      <c r="BMC57" s="106"/>
      <c r="BMD57" s="106"/>
      <c r="BME57" s="106"/>
      <c r="BMF57" s="106"/>
      <c r="BMG57" s="106"/>
      <c r="BMH57" s="106"/>
      <c r="BMI57" s="106"/>
      <c r="BMJ57" s="106"/>
      <c r="BMK57" s="106"/>
      <c r="BML57" s="106"/>
      <c r="BMM57" s="106"/>
      <c r="BMN57" s="106"/>
      <c r="BMO57" s="106"/>
      <c r="BMP57" s="106"/>
      <c r="BMQ57" s="106"/>
      <c r="BMR57" s="106"/>
      <c r="BMS57" s="106"/>
      <c r="BMT57" s="106"/>
      <c r="BMU57" s="106"/>
      <c r="BMV57" s="106"/>
      <c r="BMW57" s="106"/>
      <c r="BMX57" s="106"/>
      <c r="BMY57" s="106"/>
      <c r="BMZ57" s="106"/>
      <c r="BNA57" s="106"/>
      <c r="BNB57" s="106"/>
      <c r="BNC57" s="106"/>
      <c r="BND57" s="106"/>
      <c r="BNE57" s="106"/>
      <c r="BNF57" s="106"/>
      <c r="BNG57" s="106"/>
      <c r="BNH57" s="106"/>
      <c r="BNI57" s="106"/>
      <c r="BNJ57" s="106"/>
      <c r="BNK57" s="106"/>
      <c r="BNL57" s="106"/>
      <c r="BNM57" s="106"/>
      <c r="BNN57" s="106"/>
      <c r="BNO57" s="106"/>
      <c r="BNP57" s="106"/>
      <c r="BNQ57" s="106"/>
      <c r="BNR57" s="106"/>
      <c r="BNS57" s="106"/>
      <c r="BNT57" s="106"/>
      <c r="BNU57" s="106"/>
      <c r="BNV57" s="106"/>
      <c r="BNW57" s="106"/>
      <c r="BNX57" s="106"/>
      <c r="BNY57" s="106"/>
      <c r="BNZ57" s="106"/>
      <c r="BOA57" s="106"/>
      <c r="BOB57" s="106"/>
      <c r="BOC57" s="106"/>
      <c r="BOD57" s="106"/>
      <c r="BOE57" s="106"/>
      <c r="BOF57" s="106"/>
      <c r="BOG57" s="106"/>
      <c r="BOH57" s="106"/>
      <c r="BOI57" s="106"/>
      <c r="BOJ57" s="106"/>
      <c r="BOK57" s="106"/>
      <c r="BOL57" s="106"/>
      <c r="BOM57" s="106"/>
      <c r="BON57" s="106"/>
      <c r="BOO57" s="106"/>
      <c r="BOP57" s="106"/>
      <c r="BOQ57" s="106"/>
      <c r="BOR57" s="106"/>
      <c r="BOS57" s="106"/>
      <c r="BOT57" s="106"/>
      <c r="BOU57" s="106"/>
      <c r="BOV57" s="106"/>
      <c r="BOW57" s="106"/>
      <c r="BOX57" s="106"/>
      <c r="BOY57" s="106"/>
      <c r="BOZ57" s="106"/>
      <c r="BPA57" s="106"/>
      <c r="BPB57" s="106"/>
      <c r="BPC57" s="106"/>
      <c r="BPD57" s="106"/>
      <c r="BPE57" s="106"/>
      <c r="BPF57" s="106"/>
      <c r="BPG57" s="106"/>
      <c r="BPH57" s="106"/>
      <c r="BPI57" s="106"/>
      <c r="BPJ57" s="106"/>
      <c r="BPK57" s="106"/>
      <c r="BPL57" s="106"/>
      <c r="BPM57" s="106"/>
      <c r="BPN57" s="106"/>
      <c r="BPO57" s="106"/>
      <c r="BPP57" s="106"/>
      <c r="BPQ57" s="106"/>
      <c r="BPR57" s="106"/>
      <c r="BPS57" s="106"/>
      <c r="BPT57" s="106"/>
      <c r="BPU57" s="106"/>
      <c r="BPV57" s="106"/>
      <c r="BPW57" s="106"/>
      <c r="BPX57" s="106"/>
      <c r="BPY57" s="106"/>
      <c r="BPZ57" s="106"/>
      <c r="BQA57" s="106"/>
      <c r="BQB57" s="106"/>
      <c r="BQC57" s="106"/>
      <c r="BQD57" s="106"/>
      <c r="BQE57" s="106"/>
      <c r="BQF57" s="106"/>
      <c r="BQG57" s="106"/>
      <c r="BQH57" s="106"/>
      <c r="BQI57" s="106"/>
      <c r="BQJ57" s="106"/>
      <c r="BQK57" s="106"/>
      <c r="BQL57" s="106"/>
      <c r="BQM57" s="106"/>
      <c r="BQN57" s="106"/>
      <c r="BQO57" s="106"/>
      <c r="BQP57" s="106"/>
      <c r="BQQ57" s="106"/>
      <c r="BQR57" s="106"/>
      <c r="BQS57" s="106"/>
      <c r="BQT57" s="106"/>
      <c r="BQU57" s="106"/>
      <c r="BQV57" s="106"/>
      <c r="BQW57" s="106"/>
      <c r="BQX57" s="106"/>
      <c r="BQY57" s="106"/>
      <c r="BQZ57" s="106"/>
      <c r="BRA57" s="106"/>
      <c r="BRB57" s="106"/>
      <c r="BRC57" s="106"/>
      <c r="BRD57" s="106"/>
      <c r="BRE57" s="106"/>
      <c r="BRF57" s="106"/>
      <c r="BRG57" s="106"/>
      <c r="BRH57" s="106"/>
      <c r="BRI57" s="106"/>
      <c r="BRJ57" s="106"/>
      <c r="BRK57" s="106"/>
      <c r="BRL57" s="106"/>
      <c r="BRM57" s="106"/>
      <c r="BRN57" s="106"/>
      <c r="BRO57" s="106"/>
      <c r="BRP57" s="106"/>
      <c r="BRQ57" s="106"/>
      <c r="BRR57" s="106"/>
      <c r="BRS57" s="106"/>
      <c r="BRT57" s="106"/>
      <c r="BRU57" s="106"/>
      <c r="BRV57" s="106"/>
      <c r="BRW57" s="106"/>
      <c r="BRX57" s="106"/>
      <c r="BRY57" s="106"/>
      <c r="BRZ57" s="106"/>
      <c r="BSA57" s="106"/>
      <c r="BSB57" s="106"/>
      <c r="BSC57" s="106"/>
      <c r="BSD57" s="106"/>
      <c r="BSE57" s="106"/>
      <c r="BSF57" s="106"/>
      <c r="BSG57" s="106"/>
      <c r="BSH57" s="106"/>
      <c r="BSI57" s="106"/>
      <c r="BSJ57" s="106"/>
      <c r="BSK57" s="106"/>
      <c r="BSL57" s="106"/>
      <c r="BSM57" s="106"/>
      <c r="BSN57" s="106"/>
      <c r="BSO57" s="106"/>
      <c r="BSP57" s="106"/>
      <c r="BSQ57" s="106"/>
      <c r="BSR57" s="106"/>
      <c r="BSS57" s="106"/>
      <c r="BST57" s="106"/>
      <c r="BSU57" s="106"/>
      <c r="BSV57" s="106"/>
      <c r="BSW57" s="106"/>
      <c r="BSX57" s="106"/>
      <c r="BSY57" s="106"/>
      <c r="BSZ57" s="106"/>
      <c r="BTA57" s="106"/>
      <c r="BTB57" s="106"/>
      <c r="BTC57" s="106"/>
      <c r="BTD57" s="106"/>
      <c r="BTE57" s="106"/>
      <c r="BTF57" s="106"/>
      <c r="BTG57" s="106"/>
      <c r="BTH57" s="106"/>
      <c r="BTI57" s="106"/>
      <c r="BTJ57" s="106"/>
      <c r="BTK57" s="106"/>
      <c r="BTL57" s="106"/>
      <c r="BTM57" s="106"/>
      <c r="BTN57" s="106"/>
      <c r="BTO57" s="106"/>
      <c r="BTP57" s="106"/>
      <c r="BTQ57" s="106"/>
      <c r="BTR57" s="106"/>
      <c r="BTS57" s="106"/>
      <c r="BTT57" s="106"/>
      <c r="BTU57" s="106"/>
      <c r="BTV57" s="106"/>
      <c r="BTW57" s="106"/>
      <c r="BTX57" s="106"/>
      <c r="BTY57" s="106"/>
      <c r="BTZ57" s="106"/>
      <c r="BUA57" s="106"/>
      <c r="BUB57" s="106"/>
      <c r="BUC57" s="106"/>
      <c r="BUD57" s="106"/>
      <c r="BUE57" s="106"/>
      <c r="BUF57" s="106"/>
      <c r="BUG57" s="106"/>
      <c r="BUH57" s="106"/>
      <c r="BUI57" s="106"/>
      <c r="BUJ57" s="106"/>
      <c r="BUK57" s="106"/>
      <c r="BUL57" s="106"/>
      <c r="BUM57" s="106"/>
      <c r="BUN57" s="106"/>
      <c r="BUO57" s="106"/>
      <c r="BUP57" s="106"/>
      <c r="BUQ57" s="106"/>
      <c r="BUR57" s="106"/>
      <c r="BUS57" s="106"/>
      <c r="BUT57" s="106"/>
      <c r="BUU57" s="106"/>
      <c r="BUV57" s="106"/>
      <c r="BUW57" s="106"/>
      <c r="BUX57" s="106"/>
      <c r="BUY57" s="106"/>
      <c r="BUZ57" s="106"/>
      <c r="BVA57" s="106"/>
      <c r="BVB57" s="106"/>
      <c r="BVC57" s="106"/>
      <c r="BVD57" s="106"/>
      <c r="BVE57" s="106"/>
      <c r="BVF57" s="106"/>
      <c r="BVG57" s="106"/>
      <c r="BVH57" s="106"/>
      <c r="BVI57" s="106"/>
      <c r="BVJ57" s="106"/>
      <c r="BVK57" s="106"/>
      <c r="BVL57" s="106"/>
      <c r="BVM57" s="106"/>
      <c r="BVN57" s="106"/>
      <c r="BVO57" s="106"/>
      <c r="BVP57" s="106"/>
      <c r="BVQ57" s="106"/>
      <c r="BVR57" s="106"/>
      <c r="BVS57" s="106"/>
      <c r="BVT57" s="106"/>
      <c r="BVU57" s="106"/>
      <c r="BVV57" s="106"/>
      <c r="BVW57" s="106"/>
      <c r="BVX57" s="106"/>
      <c r="BVY57" s="106"/>
      <c r="BVZ57" s="106"/>
      <c r="BWA57" s="106"/>
      <c r="BWB57" s="106"/>
      <c r="BWC57" s="106"/>
      <c r="BWD57" s="106"/>
      <c r="BWE57" s="106"/>
      <c r="BWF57" s="106"/>
      <c r="BWG57" s="106"/>
      <c r="BWH57" s="106"/>
      <c r="BWI57" s="106"/>
      <c r="BWJ57" s="106"/>
      <c r="BWK57" s="106"/>
      <c r="BWL57" s="106"/>
      <c r="BWM57" s="106"/>
      <c r="BWN57" s="106"/>
      <c r="BWO57" s="106"/>
      <c r="BWP57" s="106"/>
      <c r="BWQ57" s="106"/>
      <c r="BWR57" s="106"/>
      <c r="BWS57" s="106"/>
      <c r="BWT57" s="106"/>
      <c r="BWU57" s="106"/>
      <c r="BWV57" s="106"/>
      <c r="BWW57" s="106"/>
      <c r="BWX57" s="106"/>
      <c r="BWY57" s="106"/>
      <c r="BWZ57" s="106"/>
      <c r="BXA57" s="106"/>
      <c r="BXB57" s="106"/>
      <c r="BXC57" s="106"/>
      <c r="BXD57" s="106"/>
      <c r="BXE57" s="106"/>
      <c r="BXF57" s="106"/>
      <c r="BXG57" s="106"/>
      <c r="BXH57" s="106"/>
      <c r="BXI57" s="106"/>
      <c r="BXJ57" s="106"/>
      <c r="BXK57" s="106"/>
      <c r="BXL57" s="106"/>
      <c r="BXM57" s="106"/>
      <c r="BXN57" s="106"/>
      <c r="BXO57" s="106"/>
      <c r="BXP57" s="106"/>
      <c r="BXQ57" s="106"/>
      <c r="BXR57" s="106"/>
      <c r="BXS57" s="106"/>
      <c r="BXT57" s="106"/>
      <c r="BXU57" s="106"/>
      <c r="BXV57" s="106"/>
      <c r="BXW57" s="106"/>
      <c r="BXX57" s="106"/>
      <c r="BXY57" s="106"/>
      <c r="BXZ57" s="106"/>
      <c r="BYA57" s="106"/>
      <c r="BYB57" s="106"/>
      <c r="BYC57" s="106"/>
      <c r="BYD57" s="106"/>
      <c r="BYE57" s="106"/>
      <c r="BYF57" s="106"/>
      <c r="BYG57" s="106"/>
      <c r="BYH57" s="106"/>
      <c r="BYI57" s="106"/>
      <c r="BYJ57" s="106"/>
      <c r="BYK57" s="106"/>
      <c r="BYL57" s="106"/>
      <c r="BYM57" s="106"/>
      <c r="BYN57" s="106"/>
      <c r="BYO57" s="106"/>
      <c r="BYP57" s="106"/>
      <c r="BYQ57" s="106"/>
      <c r="BYR57" s="106"/>
      <c r="BYS57" s="106"/>
      <c r="BYT57" s="106"/>
      <c r="BYU57" s="106"/>
      <c r="BYV57" s="106"/>
      <c r="BYW57" s="106"/>
      <c r="BYX57" s="106"/>
      <c r="BYY57" s="106"/>
      <c r="BYZ57" s="106"/>
      <c r="BZA57" s="106"/>
      <c r="BZB57" s="106"/>
      <c r="BZC57" s="106"/>
      <c r="BZD57" s="106"/>
      <c r="BZE57" s="106"/>
      <c r="BZF57" s="106"/>
      <c r="BZG57" s="106"/>
      <c r="BZH57" s="106"/>
      <c r="BZI57" s="106"/>
      <c r="BZJ57" s="106"/>
      <c r="BZK57" s="106"/>
      <c r="BZL57" s="106"/>
      <c r="BZM57" s="106"/>
      <c r="BZN57" s="106"/>
      <c r="BZO57" s="106"/>
      <c r="BZP57" s="106"/>
      <c r="BZQ57" s="106"/>
      <c r="BZR57" s="106"/>
      <c r="BZS57" s="106"/>
      <c r="BZT57" s="106"/>
      <c r="BZU57" s="106"/>
      <c r="BZV57" s="106"/>
      <c r="BZW57" s="106"/>
      <c r="BZX57" s="106"/>
      <c r="BZY57" s="106"/>
      <c r="BZZ57" s="106"/>
      <c r="CAA57" s="106"/>
      <c r="CAB57" s="106"/>
      <c r="CAC57" s="106"/>
      <c r="CAD57" s="106"/>
      <c r="CAE57" s="106"/>
      <c r="CAF57" s="106"/>
      <c r="CAG57" s="106"/>
      <c r="CAH57" s="106"/>
      <c r="CAI57" s="106"/>
      <c r="CAJ57" s="106"/>
      <c r="CAK57" s="106"/>
      <c r="CAL57" s="106"/>
      <c r="CAM57" s="106"/>
      <c r="CAN57" s="106"/>
      <c r="CAO57" s="106"/>
      <c r="CAP57" s="106"/>
      <c r="CAQ57" s="106"/>
      <c r="CAR57" s="106"/>
      <c r="CAS57" s="106"/>
      <c r="CAT57" s="106"/>
      <c r="CAU57" s="106"/>
      <c r="CAV57" s="106"/>
      <c r="CAW57" s="106"/>
      <c r="CAX57" s="106"/>
      <c r="CAY57" s="106"/>
      <c r="CAZ57" s="106"/>
      <c r="CBA57" s="106"/>
      <c r="CBB57" s="106"/>
      <c r="CBC57" s="106"/>
      <c r="CBD57" s="106"/>
      <c r="CBE57" s="106"/>
      <c r="CBF57" s="106"/>
      <c r="CBG57" s="106"/>
      <c r="CBH57" s="106"/>
      <c r="CBI57" s="106"/>
      <c r="CBJ57" s="106"/>
      <c r="CBK57" s="106"/>
      <c r="CBL57" s="106"/>
      <c r="CBM57" s="106"/>
      <c r="CBN57" s="106"/>
      <c r="CBO57" s="106"/>
      <c r="CBP57" s="106"/>
      <c r="CBQ57" s="106"/>
      <c r="CBR57" s="106"/>
      <c r="CBS57" s="106"/>
      <c r="CBT57" s="106"/>
      <c r="CBU57" s="106"/>
      <c r="CBV57" s="106"/>
      <c r="CBW57" s="106"/>
      <c r="CBX57" s="106"/>
      <c r="CBY57" s="106"/>
      <c r="CBZ57" s="106"/>
      <c r="CCA57" s="106"/>
      <c r="CCB57" s="106"/>
      <c r="CCC57" s="106"/>
      <c r="CCD57" s="106"/>
      <c r="CCE57" s="106"/>
      <c r="CCF57" s="106"/>
      <c r="CCG57" s="106"/>
      <c r="CCH57" s="106"/>
      <c r="CCI57" s="106"/>
      <c r="CCJ57" s="106"/>
      <c r="CCK57" s="106"/>
      <c r="CCL57" s="106"/>
      <c r="CCM57" s="106"/>
      <c r="CCN57" s="106"/>
      <c r="CCO57" s="106"/>
      <c r="CCP57" s="106"/>
      <c r="CCQ57" s="106"/>
      <c r="CCR57" s="106"/>
      <c r="CCS57" s="106"/>
      <c r="CCT57" s="106"/>
      <c r="CCU57" s="106"/>
      <c r="CCV57" s="106"/>
      <c r="CCW57" s="106"/>
      <c r="CCX57" s="106"/>
      <c r="CCY57" s="106"/>
      <c r="CCZ57" s="106"/>
      <c r="CDA57" s="106"/>
      <c r="CDB57" s="106"/>
      <c r="CDC57" s="106"/>
      <c r="CDD57" s="106"/>
      <c r="CDE57" s="106"/>
      <c r="CDF57" s="106"/>
      <c r="CDG57" s="106"/>
      <c r="CDH57" s="106"/>
      <c r="CDI57" s="106"/>
      <c r="CDJ57" s="106"/>
      <c r="CDK57" s="106"/>
      <c r="CDL57" s="106"/>
      <c r="CDM57" s="106"/>
      <c r="CDN57" s="106"/>
      <c r="CDO57" s="106"/>
      <c r="CDP57" s="106"/>
      <c r="CDQ57" s="106"/>
      <c r="CDR57" s="106"/>
      <c r="CDS57" s="106"/>
      <c r="CDT57" s="106"/>
      <c r="CDU57" s="106"/>
      <c r="CDV57" s="106"/>
      <c r="CDW57" s="106"/>
      <c r="CDX57" s="106"/>
      <c r="CDY57" s="106"/>
      <c r="CDZ57" s="106"/>
      <c r="CEA57" s="106"/>
      <c r="CEB57" s="106"/>
      <c r="CEC57" s="106"/>
      <c r="CED57" s="106"/>
      <c r="CEE57" s="106"/>
      <c r="CEF57" s="106"/>
      <c r="CEG57" s="106"/>
      <c r="CEH57" s="106"/>
      <c r="CEI57" s="106"/>
      <c r="CEJ57" s="106"/>
      <c r="CEK57" s="106"/>
      <c r="CEL57" s="106"/>
      <c r="CEM57" s="106"/>
      <c r="CEN57" s="106"/>
      <c r="CEO57" s="106"/>
      <c r="CEP57" s="106"/>
      <c r="CEQ57" s="106"/>
      <c r="CER57" s="106"/>
      <c r="CES57" s="106"/>
      <c r="CET57" s="106"/>
      <c r="CEU57" s="106"/>
      <c r="CEV57" s="106"/>
      <c r="CEW57" s="106"/>
      <c r="CEX57" s="106"/>
      <c r="CEY57" s="106"/>
      <c r="CEZ57" s="106"/>
      <c r="CFA57" s="106"/>
      <c r="CFB57" s="106"/>
      <c r="CFC57" s="106"/>
      <c r="CFD57" s="106"/>
      <c r="CFE57" s="106"/>
      <c r="CFF57" s="106"/>
      <c r="CFG57" s="106"/>
      <c r="CFH57" s="106"/>
      <c r="CFI57" s="106"/>
      <c r="CFJ57" s="106"/>
      <c r="CFK57" s="106"/>
      <c r="CFL57" s="106"/>
      <c r="CFM57" s="106"/>
      <c r="CFN57" s="106"/>
      <c r="CFO57" s="106"/>
      <c r="CFP57" s="106"/>
      <c r="CFQ57" s="106"/>
      <c r="CFR57" s="106"/>
      <c r="CFS57" s="106"/>
      <c r="CFT57" s="106"/>
      <c r="CFU57" s="106"/>
      <c r="CFV57" s="106"/>
      <c r="CFW57" s="106"/>
      <c r="CFX57" s="106"/>
      <c r="CFY57" s="106"/>
      <c r="CFZ57" s="106"/>
      <c r="CGA57" s="106"/>
      <c r="CGB57" s="106"/>
      <c r="CGC57" s="106"/>
      <c r="CGD57" s="106"/>
      <c r="CGE57" s="106"/>
      <c r="CGF57" s="106"/>
      <c r="CGG57" s="106"/>
      <c r="CGH57" s="106"/>
      <c r="CGI57" s="106"/>
      <c r="CGJ57" s="106"/>
      <c r="CGK57" s="106"/>
      <c r="CGL57" s="106"/>
      <c r="CGM57" s="106"/>
      <c r="CGN57" s="106"/>
      <c r="CGO57" s="106"/>
      <c r="CGP57" s="106"/>
      <c r="CGQ57" s="106"/>
      <c r="CGR57" s="106"/>
      <c r="CGS57" s="106"/>
      <c r="CGT57" s="106"/>
      <c r="CGU57" s="106"/>
      <c r="CGV57" s="106"/>
      <c r="CGW57" s="106"/>
      <c r="CGX57" s="106"/>
      <c r="CGY57" s="106"/>
      <c r="CGZ57" s="106"/>
      <c r="CHA57" s="106"/>
      <c r="CHB57" s="106"/>
      <c r="CHC57" s="106"/>
      <c r="CHD57" s="106"/>
      <c r="CHE57" s="106"/>
      <c r="CHF57" s="106"/>
      <c r="CHG57" s="106"/>
      <c r="CHH57" s="106"/>
      <c r="CHI57" s="106"/>
      <c r="CHJ57" s="106"/>
      <c r="CHK57" s="106"/>
      <c r="CHL57" s="106"/>
      <c r="CHM57" s="106"/>
      <c r="CHN57" s="106"/>
      <c r="CHO57" s="106"/>
      <c r="CHP57" s="106"/>
      <c r="CHQ57" s="106"/>
      <c r="CHR57" s="106"/>
      <c r="CHS57" s="106"/>
      <c r="CHT57" s="106"/>
      <c r="CHU57" s="106"/>
      <c r="CHV57" s="106"/>
      <c r="CHW57" s="106"/>
      <c r="CHX57" s="106"/>
      <c r="CHY57" s="106"/>
      <c r="CHZ57" s="106"/>
      <c r="CIA57" s="106"/>
      <c r="CIB57" s="106"/>
      <c r="CIC57" s="106"/>
      <c r="CID57" s="106"/>
      <c r="CIE57" s="106"/>
      <c r="CIF57" s="106"/>
      <c r="CIG57" s="106"/>
      <c r="CIH57" s="106"/>
      <c r="CII57" s="106"/>
      <c r="CIJ57" s="106"/>
      <c r="CIK57" s="106"/>
      <c r="CIL57" s="106"/>
      <c r="CIM57" s="106"/>
      <c r="CIN57" s="106"/>
      <c r="CIO57" s="106"/>
      <c r="CIP57" s="106"/>
      <c r="CIQ57" s="106"/>
      <c r="CIR57" s="106"/>
      <c r="CIS57" s="106"/>
      <c r="CIT57" s="106"/>
      <c r="CIU57" s="106"/>
      <c r="CIV57" s="106"/>
      <c r="CIW57" s="106"/>
      <c r="CIX57" s="106"/>
      <c r="CIY57" s="106"/>
      <c r="CIZ57" s="106"/>
      <c r="CJA57" s="106"/>
      <c r="CJB57" s="106"/>
      <c r="CJC57" s="106"/>
      <c r="CJD57" s="106"/>
      <c r="CJE57" s="106"/>
      <c r="CJF57" s="106"/>
      <c r="CJG57" s="106"/>
      <c r="CJH57" s="106"/>
      <c r="CJI57" s="106"/>
      <c r="CJJ57" s="106"/>
      <c r="CJK57" s="106"/>
      <c r="CJL57" s="106"/>
      <c r="CJM57" s="106"/>
      <c r="CJN57" s="106"/>
      <c r="CJO57" s="106"/>
      <c r="CJP57" s="106"/>
      <c r="CJQ57" s="106"/>
      <c r="CJR57" s="106"/>
      <c r="CJS57" s="106"/>
      <c r="CJT57" s="106"/>
      <c r="CJU57" s="106"/>
      <c r="CJV57" s="106"/>
      <c r="CJW57" s="106"/>
      <c r="CJX57" s="106"/>
      <c r="CJY57" s="106"/>
      <c r="CJZ57" s="106"/>
      <c r="CKA57" s="106"/>
      <c r="CKB57" s="106"/>
      <c r="CKC57" s="106"/>
      <c r="CKD57" s="106"/>
      <c r="CKE57" s="106"/>
      <c r="CKF57" s="106"/>
      <c r="CKG57" s="106"/>
      <c r="CKH57" s="106"/>
      <c r="CKI57" s="106"/>
      <c r="CKJ57" s="106"/>
      <c r="CKK57" s="106"/>
      <c r="CKL57" s="106"/>
      <c r="CKM57" s="106"/>
      <c r="CKN57" s="106"/>
      <c r="CKO57" s="106"/>
      <c r="CKP57" s="106"/>
      <c r="CKQ57" s="106"/>
      <c r="CKR57" s="106"/>
      <c r="CKS57" s="106"/>
      <c r="CKT57" s="106"/>
      <c r="CKU57" s="106"/>
      <c r="CKV57" s="106"/>
      <c r="CKW57" s="106"/>
      <c r="CKX57" s="106"/>
      <c r="CKY57" s="106"/>
      <c r="CKZ57" s="106"/>
      <c r="CLA57" s="106"/>
      <c r="CLB57" s="106"/>
      <c r="CLC57" s="106"/>
      <c r="CLD57" s="106"/>
      <c r="CLE57" s="106"/>
      <c r="CLF57" s="106"/>
      <c r="CLG57" s="106"/>
      <c r="CLH57" s="106"/>
      <c r="CLI57" s="106"/>
      <c r="CLJ57" s="106"/>
      <c r="CLK57" s="106"/>
      <c r="CLL57" s="106"/>
      <c r="CLM57" s="106"/>
      <c r="CLN57" s="106"/>
      <c r="CLO57" s="106"/>
      <c r="CLP57" s="106"/>
      <c r="CLQ57" s="106"/>
      <c r="CLR57" s="106"/>
      <c r="CLS57" s="106"/>
      <c r="CLT57" s="106"/>
      <c r="CLU57" s="106"/>
      <c r="CLV57" s="106"/>
      <c r="CLW57" s="106"/>
      <c r="CLX57" s="106"/>
      <c r="CLY57" s="106"/>
      <c r="CLZ57" s="106"/>
      <c r="CMA57" s="106"/>
      <c r="CMB57" s="106"/>
      <c r="CMC57" s="106"/>
      <c r="CMD57" s="106"/>
      <c r="CME57" s="106"/>
      <c r="CMF57" s="106"/>
      <c r="CMG57" s="106"/>
      <c r="CMH57" s="106"/>
      <c r="CMI57" s="106"/>
      <c r="CMJ57" s="106"/>
      <c r="CMK57" s="106"/>
      <c r="CML57" s="106"/>
      <c r="CMM57" s="106"/>
      <c r="CMN57" s="106"/>
      <c r="CMO57" s="106"/>
      <c r="CMP57" s="106"/>
      <c r="CMQ57" s="106"/>
      <c r="CMR57" s="106"/>
      <c r="CMS57" s="106"/>
      <c r="CMT57" s="106"/>
      <c r="CMU57" s="106"/>
      <c r="CMV57" s="106"/>
      <c r="CMW57" s="106"/>
      <c r="CMX57" s="106"/>
      <c r="CMY57" s="106"/>
      <c r="CMZ57" s="106"/>
      <c r="CNA57" s="106"/>
      <c r="CNB57" s="106"/>
      <c r="CNC57" s="106"/>
      <c r="CND57" s="106"/>
      <c r="CNE57" s="106"/>
      <c r="CNF57" s="106"/>
      <c r="CNG57" s="106"/>
      <c r="CNH57" s="106"/>
      <c r="CNI57" s="106"/>
      <c r="CNJ57" s="106"/>
      <c r="CNK57" s="106"/>
      <c r="CNL57" s="106"/>
      <c r="CNM57" s="106"/>
      <c r="CNN57" s="106"/>
      <c r="CNO57" s="106"/>
      <c r="CNP57" s="106"/>
      <c r="CNQ57" s="106"/>
      <c r="CNR57" s="106"/>
      <c r="CNS57" s="106"/>
      <c r="CNT57" s="106"/>
      <c r="CNU57" s="106"/>
      <c r="CNV57" s="106"/>
      <c r="CNW57" s="106"/>
      <c r="CNX57" s="106"/>
      <c r="CNY57" s="106"/>
      <c r="CNZ57" s="106"/>
      <c r="COA57" s="106"/>
      <c r="COB57" s="106"/>
      <c r="COC57" s="106"/>
      <c r="COD57" s="106"/>
      <c r="COE57" s="106"/>
      <c r="COF57" s="106"/>
      <c r="COG57" s="106"/>
      <c r="COH57" s="106"/>
      <c r="COI57" s="106"/>
      <c r="COJ57" s="106"/>
      <c r="COK57" s="106"/>
      <c r="COL57" s="106"/>
      <c r="COM57" s="106"/>
      <c r="CON57" s="106"/>
      <c r="COO57" s="106"/>
      <c r="COP57" s="106"/>
      <c r="COQ57" s="106"/>
      <c r="COR57" s="106"/>
      <c r="COS57" s="106"/>
      <c r="COT57" s="106"/>
      <c r="COU57" s="106"/>
      <c r="COV57" s="106"/>
      <c r="COW57" s="106"/>
      <c r="COX57" s="106"/>
      <c r="COY57" s="106"/>
      <c r="COZ57" s="106"/>
      <c r="CPA57" s="106"/>
      <c r="CPB57" s="106"/>
      <c r="CPC57" s="106"/>
      <c r="CPD57" s="106"/>
      <c r="CPE57" s="106"/>
      <c r="CPF57" s="106"/>
      <c r="CPG57" s="106"/>
      <c r="CPH57" s="106"/>
      <c r="CPI57" s="106"/>
      <c r="CPJ57" s="106"/>
      <c r="CPK57" s="106"/>
      <c r="CPL57" s="106"/>
      <c r="CPM57" s="106"/>
      <c r="CPN57" s="106"/>
      <c r="CPO57" s="106"/>
      <c r="CPP57" s="106"/>
      <c r="CPQ57" s="106"/>
      <c r="CPR57" s="106"/>
      <c r="CPS57" s="106"/>
      <c r="CPT57" s="106"/>
      <c r="CPU57" s="106"/>
      <c r="CPV57" s="106"/>
      <c r="CPW57" s="106"/>
      <c r="CPX57" s="106"/>
      <c r="CPY57" s="106"/>
      <c r="CPZ57" s="106"/>
      <c r="CQA57" s="106"/>
      <c r="CQB57" s="106"/>
      <c r="CQC57" s="106"/>
      <c r="CQD57" s="106"/>
      <c r="CQE57" s="106"/>
      <c r="CQF57" s="106"/>
      <c r="CQG57" s="106"/>
      <c r="CQH57" s="106"/>
      <c r="CQI57" s="106"/>
      <c r="CQJ57" s="106"/>
      <c r="CQK57" s="106"/>
      <c r="CQL57" s="106"/>
      <c r="CQM57" s="106"/>
      <c r="CQN57" s="106"/>
      <c r="CQO57" s="106"/>
      <c r="CQP57" s="106"/>
      <c r="CQQ57" s="106"/>
      <c r="CQR57" s="106"/>
      <c r="CQS57" s="106"/>
      <c r="CQT57" s="106"/>
      <c r="CQU57" s="106"/>
      <c r="CQV57" s="106"/>
      <c r="CQW57" s="106"/>
      <c r="CQX57" s="106"/>
      <c r="CQY57" s="106"/>
      <c r="CQZ57" s="106"/>
      <c r="CRA57" s="106"/>
      <c r="CRB57" s="106"/>
      <c r="CRC57" s="106"/>
      <c r="CRD57" s="106"/>
      <c r="CRE57" s="106"/>
      <c r="CRF57" s="106"/>
      <c r="CRG57" s="106"/>
      <c r="CRH57" s="106"/>
      <c r="CRI57" s="106"/>
      <c r="CRJ57" s="106"/>
      <c r="CRK57" s="106"/>
      <c r="CRL57" s="106"/>
      <c r="CRM57" s="106"/>
      <c r="CRN57" s="106"/>
      <c r="CRO57" s="106"/>
      <c r="CRP57" s="106"/>
      <c r="CRQ57" s="106"/>
      <c r="CRR57" s="106"/>
      <c r="CRS57" s="106"/>
      <c r="CRT57" s="106"/>
      <c r="CRU57" s="106"/>
      <c r="CRV57" s="106"/>
      <c r="CRW57" s="106"/>
      <c r="CRX57" s="106"/>
      <c r="CRY57" s="106"/>
      <c r="CRZ57" s="106"/>
      <c r="CSA57" s="106"/>
      <c r="CSB57" s="106"/>
      <c r="CSC57" s="106"/>
      <c r="CSD57" s="106"/>
      <c r="CSE57" s="106"/>
      <c r="CSF57" s="106"/>
      <c r="CSG57" s="106"/>
      <c r="CSH57" s="106"/>
      <c r="CSI57" s="106"/>
      <c r="CSJ57" s="106"/>
      <c r="CSK57" s="106"/>
      <c r="CSL57" s="106"/>
      <c r="CSM57" s="106"/>
      <c r="CSN57" s="106"/>
      <c r="CSO57" s="106"/>
      <c r="CSP57" s="106"/>
      <c r="CSQ57" s="106"/>
      <c r="CSR57" s="106"/>
      <c r="CSS57" s="106"/>
      <c r="CST57" s="106"/>
      <c r="CSU57" s="106"/>
      <c r="CSV57" s="106"/>
      <c r="CSW57" s="106"/>
      <c r="CSX57" s="106"/>
      <c r="CSY57" s="106"/>
      <c r="CSZ57" s="106"/>
      <c r="CTA57" s="106"/>
      <c r="CTB57" s="106"/>
      <c r="CTC57" s="106"/>
      <c r="CTD57" s="106"/>
      <c r="CTE57" s="106"/>
      <c r="CTF57" s="106"/>
      <c r="CTG57" s="106"/>
      <c r="CTH57" s="106"/>
      <c r="CTI57" s="106"/>
      <c r="CTJ57" s="106"/>
      <c r="CTK57" s="106"/>
      <c r="CTL57" s="106"/>
      <c r="CTM57" s="106"/>
      <c r="CTN57" s="106"/>
      <c r="CTO57" s="106"/>
      <c r="CTP57" s="106"/>
      <c r="CTQ57" s="106"/>
      <c r="CTR57" s="106"/>
      <c r="CTS57" s="106"/>
      <c r="CTT57" s="106"/>
      <c r="CTU57" s="106"/>
      <c r="CTV57" s="106"/>
      <c r="CTW57" s="106"/>
      <c r="CTX57" s="106"/>
      <c r="CTY57" s="106"/>
      <c r="CTZ57" s="106"/>
      <c r="CUA57" s="106"/>
      <c r="CUB57" s="106"/>
      <c r="CUC57" s="106"/>
      <c r="CUD57" s="106"/>
      <c r="CUE57" s="106"/>
      <c r="CUF57" s="106"/>
      <c r="CUG57" s="106"/>
      <c r="CUH57" s="106"/>
      <c r="CUI57" s="106"/>
      <c r="CUJ57" s="106"/>
      <c r="CUK57" s="106"/>
      <c r="CUL57" s="106"/>
      <c r="CUM57" s="106"/>
      <c r="CUN57" s="106"/>
      <c r="CUO57" s="106"/>
      <c r="CUP57" s="106"/>
      <c r="CUQ57" s="106"/>
      <c r="CUR57" s="106"/>
      <c r="CUS57" s="106"/>
      <c r="CUT57" s="106"/>
      <c r="CUU57" s="106"/>
      <c r="CUV57" s="106"/>
      <c r="CUW57" s="106"/>
      <c r="CUX57" s="106"/>
      <c r="CUY57" s="106"/>
      <c r="CUZ57" s="106"/>
      <c r="CVA57" s="106"/>
      <c r="CVB57" s="106"/>
      <c r="CVC57" s="106"/>
      <c r="CVD57" s="106"/>
      <c r="CVE57" s="106"/>
      <c r="CVF57" s="106"/>
      <c r="CVG57" s="106"/>
      <c r="CVH57" s="106"/>
      <c r="CVI57" s="106"/>
      <c r="CVJ57" s="106"/>
      <c r="CVK57" s="106"/>
      <c r="CVL57" s="106"/>
      <c r="CVM57" s="106"/>
      <c r="CVN57" s="106"/>
      <c r="CVO57" s="106"/>
      <c r="CVP57" s="106"/>
      <c r="CVQ57" s="106"/>
      <c r="CVR57" s="106"/>
      <c r="CVS57" s="106"/>
      <c r="CVT57" s="106"/>
      <c r="CVU57" s="106"/>
      <c r="CVV57" s="106"/>
      <c r="CVW57" s="106"/>
      <c r="CVX57" s="106"/>
      <c r="CVY57" s="106"/>
      <c r="CVZ57" s="106"/>
      <c r="CWA57" s="106"/>
      <c r="CWB57" s="106"/>
      <c r="CWC57" s="106"/>
      <c r="CWD57" s="106"/>
      <c r="CWE57" s="106"/>
      <c r="CWF57" s="106"/>
      <c r="CWG57" s="106"/>
      <c r="CWH57" s="106"/>
      <c r="CWI57" s="106"/>
      <c r="CWJ57" s="106"/>
      <c r="CWK57" s="106"/>
      <c r="CWL57" s="106"/>
      <c r="CWM57" s="106"/>
      <c r="CWN57" s="106"/>
      <c r="CWO57" s="106"/>
      <c r="CWP57" s="106"/>
      <c r="CWQ57" s="106"/>
      <c r="CWR57" s="106"/>
      <c r="CWS57" s="106"/>
      <c r="CWT57" s="106"/>
      <c r="CWU57" s="106"/>
      <c r="CWV57" s="106"/>
      <c r="CWW57" s="106"/>
      <c r="CWX57" s="106"/>
      <c r="CWY57" s="106"/>
      <c r="CWZ57" s="106"/>
      <c r="CXA57" s="106"/>
      <c r="CXB57" s="106"/>
      <c r="CXC57" s="106"/>
      <c r="CXD57" s="106"/>
      <c r="CXE57" s="106"/>
      <c r="CXF57" s="106"/>
      <c r="CXG57" s="106"/>
      <c r="CXH57" s="106"/>
      <c r="CXI57" s="106"/>
      <c r="CXJ57" s="106"/>
      <c r="CXK57" s="106"/>
      <c r="CXL57" s="106"/>
      <c r="CXM57" s="106"/>
      <c r="CXN57" s="106"/>
      <c r="CXO57" s="106"/>
      <c r="CXP57" s="106"/>
      <c r="CXQ57" s="106"/>
      <c r="CXR57" s="106"/>
      <c r="CXS57" s="106"/>
      <c r="CXT57" s="106"/>
      <c r="CXU57" s="106"/>
      <c r="CXV57" s="106"/>
      <c r="CXW57" s="106"/>
      <c r="CXX57" s="106"/>
      <c r="CXY57" s="106"/>
      <c r="CXZ57" s="106"/>
      <c r="CYA57" s="106"/>
      <c r="CYB57" s="106"/>
      <c r="CYC57" s="106"/>
      <c r="CYD57" s="106"/>
      <c r="CYE57" s="106"/>
      <c r="CYF57" s="106"/>
      <c r="CYG57" s="106"/>
      <c r="CYH57" s="106"/>
      <c r="CYI57" s="106"/>
      <c r="CYJ57" s="106"/>
      <c r="CYK57" s="106"/>
      <c r="CYL57" s="106"/>
      <c r="CYM57" s="106"/>
      <c r="CYN57" s="106"/>
      <c r="CYO57" s="106"/>
      <c r="CYP57" s="106"/>
      <c r="CYQ57" s="106"/>
      <c r="CYR57" s="106"/>
      <c r="CYS57" s="106"/>
      <c r="CYT57" s="106"/>
      <c r="CYU57" s="106"/>
      <c r="CYV57" s="106"/>
      <c r="CYW57" s="106"/>
      <c r="CYX57" s="106"/>
      <c r="CYY57" s="106"/>
      <c r="CYZ57" s="106"/>
      <c r="CZA57" s="106"/>
      <c r="CZB57" s="106"/>
      <c r="CZC57" s="106"/>
      <c r="CZD57" s="106"/>
      <c r="CZE57" s="106"/>
      <c r="CZF57" s="106"/>
      <c r="CZG57" s="106"/>
      <c r="CZH57" s="106"/>
      <c r="CZI57" s="106"/>
      <c r="CZJ57" s="106"/>
      <c r="CZK57" s="106"/>
      <c r="CZL57" s="106"/>
      <c r="CZM57" s="106"/>
      <c r="CZN57" s="106"/>
      <c r="CZO57" s="106"/>
      <c r="CZP57" s="106"/>
      <c r="CZQ57" s="106"/>
      <c r="CZR57" s="106"/>
      <c r="CZS57" s="106"/>
      <c r="CZT57" s="106"/>
      <c r="CZU57" s="106"/>
      <c r="CZV57" s="106"/>
      <c r="CZW57" s="106"/>
      <c r="CZX57" s="106"/>
      <c r="CZY57" s="106"/>
      <c r="CZZ57" s="106"/>
      <c r="DAA57" s="106"/>
      <c r="DAB57" s="106"/>
      <c r="DAC57" s="106"/>
      <c r="DAD57" s="106"/>
      <c r="DAE57" s="106"/>
      <c r="DAF57" s="106"/>
      <c r="DAG57" s="106"/>
      <c r="DAH57" s="106"/>
      <c r="DAI57" s="106"/>
      <c r="DAJ57" s="106"/>
      <c r="DAK57" s="106"/>
      <c r="DAL57" s="106"/>
      <c r="DAM57" s="106"/>
      <c r="DAN57" s="106"/>
      <c r="DAO57" s="106"/>
      <c r="DAP57" s="106"/>
      <c r="DAQ57" s="106"/>
      <c r="DAR57" s="106"/>
      <c r="DAS57" s="106"/>
      <c r="DAT57" s="106"/>
      <c r="DAU57" s="106"/>
      <c r="DAV57" s="106"/>
      <c r="DAW57" s="106"/>
      <c r="DAX57" s="106"/>
      <c r="DAY57" s="106"/>
      <c r="DAZ57" s="106"/>
      <c r="DBA57" s="106"/>
      <c r="DBB57" s="106"/>
      <c r="DBC57" s="106"/>
      <c r="DBD57" s="106"/>
      <c r="DBE57" s="106"/>
      <c r="DBF57" s="106"/>
      <c r="DBG57" s="106"/>
      <c r="DBH57" s="106"/>
      <c r="DBI57" s="106"/>
      <c r="DBJ57" s="106"/>
      <c r="DBK57" s="106"/>
      <c r="DBL57" s="106"/>
      <c r="DBM57" s="106"/>
      <c r="DBN57" s="106"/>
      <c r="DBO57" s="106"/>
      <c r="DBP57" s="106"/>
      <c r="DBQ57" s="106"/>
      <c r="DBR57" s="106"/>
      <c r="DBS57" s="106"/>
      <c r="DBT57" s="106"/>
      <c r="DBU57" s="106"/>
      <c r="DBV57" s="106"/>
      <c r="DBW57" s="106"/>
      <c r="DBX57" s="106"/>
      <c r="DBY57" s="106"/>
      <c r="DBZ57" s="106"/>
      <c r="DCA57" s="106"/>
      <c r="DCB57" s="106"/>
      <c r="DCC57" s="106"/>
      <c r="DCD57" s="106"/>
      <c r="DCE57" s="106"/>
      <c r="DCF57" s="106"/>
      <c r="DCG57" s="106"/>
      <c r="DCH57" s="106"/>
      <c r="DCI57" s="106"/>
      <c r="DCJ57" s="106"/>
      <c r="DCK57" s="106"/>
      <c r="DCL57" s="106"/>
      <c r="DCM57" s="106"/>
      <c r="DCN57" s="106"/>
      <c r="DCO57" s="106"/>
      <c r="DCP57" s="106"/>
      <c r="DCQ57" s="106"/>
      <c r="DCR57" s="106"/>
      <c r="DCS57" s="106"/>
      <c r="DCT57" s="106"/>
      <c r="DCU57" s="106"/>
      <c r="DCV57" s="106"/>
      <c r="DCW57" s="106"/>
      <c r="DCX57" s="106"/>
      <c r="DCY57" s="106"/>
      <c r="DCZ57" s="106"/>
      <c r="DDA57" s="106"/>
      <c r="DDB57" s="106"/>
      <c r="DDC57" s="106"/>
      <c r="DDD57" s="106"/>
      <c r="DDE57" s="106"/>
      <c r="DDF57" s="106"/>
      <c r="DDG57" s="106"/>
      <c r="DDH57" s="106"/>
      <c r="DDI57" s="106"/>
      <c r="DDJ57" s="106"/>
      <c r="DDK57" s="106"/>
      <c r="DDL57" s="106"/>
      <c r="DDM57" s="106"/>
      <c r="DDN57" s="106"/>
      <c r="DDO57" s="106"/>
      <c r="DDP57" s="106"/>
      <c r="DDQ57" s="106"/>
      <c r="DDR57" s="106"/>
      <c r="DDS57" s="106"/>
      <c r="DDT57" s="106"/>
      <c r="DDU57" s="106"/>
      <c r="DDV57" s="106"/>
      <c r="DDW57" s="106"/>
      <c r="DDX57" s="106"/>
      <c r="DDY57" s="106"/>
      <c r="DDZ57" s="106"/>
      <c r="DEA57" s="106"/>
      <c r="DEB57" s="106"/>
      <c r="DEC57" s="106"/>
      <c r="DED57" s="106"/>
      <c r="DEE57" s="106"/>
      <c r="DEF57" s="106"/>
      <c r="DEG57" s="106"/>
      <c r="DEH57" s="106"/>
      <c r="DEI57" s="106"/>
      <c r="DEJ57" s="106"/>
      <c r="DEK57" s="106"/>
      <c r="DEL57" s="106"/>
      <c r="DEM57" s="106"/>
      <c r="DEN57" s="106"/>
      <c r="DEO57" s="106"/>
      <c r="DEP57" s="106"/>
      <c r="DEQ57" s="106"/>
      <c r="DER57" s="106"/>
      <c r="DES57" s="106"/>
      <c r="DET57" s="106"/>
      <c r="DEU57" s="106"/>
      <c r="DEV57" s="106"/>
      <c r="DEW57" s="106"/>
      <c r="DEX57" s="106"/>
      <c r="DEY57" s="106"/>
      <c r="DEZ57" s="106"/>
      <c r="DFA57" s="106"/>
      <c r="DFB57" s="106"/>
      <c r="DFC57" s="106"/>
      <c r="DFD57" s="106"/>
      <c r="DFE57" s="106"/>
      <c r="DFF57" s="106"/>
      <c r="DFG57" s="106"/>
      <c r="DFH57" s="106"/>
      <c r="DFI57" s="106"/>
      <c r="DFJ57" s="106"/>
      <c r="DFK57" s="106"/>
      <c r="DFL57" s="106"/>
      <c r="DFM57" s="106"/>
      <c r="DFN57" s="106"/>
      <c r="DFO57" s="106"/>
      <c r="DFP57" s="106"/>
      <c r="DFQ57" s="106"/>
      <c r="DFR57" s="106"/>
      <c r="DFS57" s="106"/>
      <c r="DFT57" s="106"/>
      <c r="DFU57" s="106"/>
      <c r="DFV57" s="106"/>
      <c r="DFW57" s="106"/>
      <c r="DFX57" s="106"/>
      <c r="DFY57" s="106"/>
      <c r="DFZ57" s="106"/>
      <c r="DGA57" s="106"/>
      <c r="DGB57" s="106"/>
      <c r="DGC57" s="106"/>
      <c r="DGD57" s="106"/>
      <c r="DGE57" s="106"/>
      <c r="DGF57" s="106"/>
      <c r="DGG57" s="106"/>
      <c r="DGH57" s="106"/>
      <c r="DGI57" s="106"/>
      <c r="DGJ57" s="106"/>
      <c r="DGK57" s="106"/>
      <c r="DGL57" s="106"/>
      <c r="DGM57" s="106"/>
      <c r="DGN57" s="106"/>
      <c r="DGO57" s="106"/>
      <c r="DGP57" s="106"/>
      <c r="DGQ57" s="106"/>
      <c r="DGR57" s="106"/>
      <c r="DGS57" s="106"/>
      <c r="DGT57" s="106"/>
      <c r="DGU57" s="106"/>
      <c r="DGV57" s="106"/>
      <c r="DGW57" s="106"/>
      <c r="DGX57" s="106"/>
      <c r="DGY57" s="106"/>
      <c r="DGZ57" s="106"/>
      <c r="DHA57" s="106"/>
      <c r="DHB57" s="106"/>
      <c r="DHC57" s="106"/>
      <c r="DHD57" s="106"/>
      <c r="DHE57" s="106"/>
      <c r="DHF57" s="106"/>
      <c r="DHG57" s="106"/>
      <c r="DHH57" s="106"/>
      <c r="DHI57" s="106"/>
      <c r="DHJ57" s="106"/>
      <c r="DHK57" s="106"/>
      <c r="DHL57" s="106"/>
      <c r="DHM57" s="106"/>
      <c r="DHN57" s="106"/>
      <c r="DHO57" s="106"/>
      <c r="DHP57" s="106"/>
      <c r="DHQ57" s="106"/>
      <c r="DHR57" s="106"/>
      <c r="DHS57" s="106"/>
      <c r="DHT57" s="106"/>
      <c r="DHU57" s="106"/>
      <c r="DHV57" s="106"/>
      <c r="DHW57" s="106"/>
      <c r="DHX57" s="106"/>
      <c r="DHY57" s="106"/>
      <c r="DHZ57" s="106"/>
      <c r="DIA57" s="106"/>
      <c r="DIB57" s="106"/>
      <c r="DIC57" s="106"/>
      <c r="DID57" s="106"/>
      <c r="DIE57" s="106"/>
      <c r="DIF57" s="106"/>
      <c r="DIG57" s="106"/>
      <c r="DIH57" s="106"/>
      <c r="DII57" s="106"/>
      <c r="DIJ57" s="106"/>
      <c r="DIK57" s="106"/>
      <c r="DIL57" s="106"/>
      <c r="DIM57" s="106"/>
      <c r="DIN57" s="106"/>
      <c r="DIO57" s="106"/>
      <c r="DIP57" s="106"/>
      <c r="DIQ57" s="106"/>
      <c r="DIR57" s="106"/>
      <c r="DIS57" s="106"/>
      <c r="DIT57" s="106"/>
      <c r="DIU57" s="106"/>
      <c r="DIV57" s="106"/>
      <c r="DIW57" s="106"/>
      <c r="DIX57" s="106"/>
      <c r="DIY57" s="106"/>
      <c r="DIZ57" s="106"/>
      <c r="DJA57" s="106"/>
      <c r="DJB57" s="106"/>
      <c r="DJC57" s="106"/>
      <c r="DJD57" s="106"/>
      <c r="DJE57" s="106"/>
      <c r="DJF57" s="106"/>
      <c r="DJG57" s="106"/>
      <c r="DJH57" s="106"/>
      <c r="DJI57" s="106"/>
      <c r="DJJ57" s="106"/>
      <c r="DJK57" s="106"/>
      <c r="DJL57" s="106"/>
      <c r="DJM57" s="106"/>
      <c r="DJN57" s="106"/>
      <c r="DJO57" s="106"/>
      <c r="DJP57" s="106"/>
      <c r="DJQ57" s="106"/>
      <c r="DJR57" s="106"/>
      <c r="DJS57" s="106"/>
      <c r="DJT57" s="106"/>
      <c r="DJU57" s="106"/>
      <c r="DJV57" s="106"/>
      <c r="DJW57" s="106"/>
      <c r="DJX57" s="106"/>
      <c r="DJY57" s="106"/>
      <c r="DJZ57" s="106"/>
      <c r="DKA57" s="106"/>
      <c r="DKB57" s="106"/>
      <c r="DKC57" s="106"/>
      <c r="DKD57" s="106"/>
      <c r="DKE57" s="106"/>
      <c r="DKF57" s="106"/>
      <c r="DKG57" s="106"/>
      <c r="DKH57" s="106"/>
      <c r="DKI57" s="106"/>
      <c r="DKJ57" s="106"/>
      <c r="DKK57" s="106"/>
      <c r="DKL57" s="106"/>
      <c r="DKM57" s="106"/>
      <c r="DKN57" s="106"/>
      <c r="DKO57" s="106"/>
      <c r="DKP57" s="106"/>
      <c r="DKQ57" s="106"/>
      <c r="DKR57" s="106"/>
      <c r="DKS57" s="106"/>
      <c r="DKT57" s="106"/>
      <c r="DKU57" s="106"/>
      <c r="DKV57" s="106"/>
      <c r="DKW57" s="106"/>
      <c r="DKX57" s="106"/>
      <c r="DKY57" s="106"/>
      <c r="DKZ57" s="106"/>
      <c r="DLA57" s="106"/>
      <c r="DLB57" s="106"/>
      <c r="DLC57" s="106"/>
      <c r="DLD57" s="106"/>
      <c r="DLE57" s="106"/>
      <c r="DLF57" s="106"/>
      <c r="DLG57" s="106"/>
      <c r="DLH57" s="106"/>
      <c r="DLI57" s="106"/>
      <c r="DLJ57" s="106"/>
      <c r="DLK57" s="106"/>
      <c r="DLL57" s="106"/>
      <c r="DLM57" s="106"/>
      <c r="DLN57" s="106"/>
      <c r="DLO57" s="106"/>
      <c r="DLP57" s="106"/>
      <c r="DLQ57" s="106"/>
      <c r="DLR57" s="106"/>
      <c r="DLS57" s="106"/>
      <c r="DLT57" s="106"/>
      <c r="DLU57" s="106"/>
      <c r="DLV57" s="106"/>
      <c r="DLW57" s="106"/>
      <c r="DLX57" s="106"/>
      <c r="DLY57" s="106"/>
      <c r="DLZ57" s="106"/>
      <c r="DMA57" s="106"/>
      <c r="DMB57" s="106"/>
      <c r="DMC57" s="106"/>
      <c r="DMD57" s="106"/>
      <c r="DME57" s="106"/>
      <c r="DMF57" s="106"/>
      <c r="DMG57" s="106"/>
      <c r="DMH57" s="106"/>
      <c r="DMI57" s="106"/>
      <c r="DMJ57" s="106"/>
      <c r="DMK57" s="106"/>
      <c r="DML57" s="106"/>
      <c r="DMM57" s="106"/>
      <c r="DMN57" s="106"/>
      <c r="DMO57" s="106"/>
      <c r="DMP57" s="106"/>
      <c r="DMQ57" s="106"/>
      <c r="DMR57" s="106"/>
      <c r="DMS57" s="106"/>
      <c r="DMT57" s="106"/>
      <c r="DMU57" s="106"/>
      <c r="DMV57" s="106"/>
      <c r="DMW57" s="106"/>
      <c r="DMX57" s="106"/>
      <c r="DMY57" s="106"/>
      <c r="DMZ57" s="106"/>
      <c r="DNA57" s="106"/>
      <c r="DNB57" s="106"/>
      <c r="DNC57" s="106"/>
      <c r="DND57" s="106"/>
      <c r="DNE57" s="106"/>
      <c r="DNF57" s="106"/>
      <c r="DNG57" s="106"/>
      <c r="DNH57" s="106"/>
      <c r="DNI57" s="106"/>
      <c r="DNJ57" s="106"/>
      <c r="DNK57" s="106"/>
      <c r="DNL57" s="106"/>
      <c r="DNM57" s="106"/>
      <c r="DNN57" s="106"/>
      <c r="DNO57" s="106"/>
      <c r="DNP57" s="106"/>
      <c r="DNQ57" s="106"/>
      <c r="DNR57" s="106"/>
      <c r="DNS57" s="106"/>
      <c r="DNT57" s="106"/>
      <c r="DNU57" s="106"/>
      <c r="DNV57" s="106"/>
      <c r="DNW57" s="106"/>
      <c r="DNX57" s="106"/>
      <c r="DNY57" s="106"/>
      <c r="DNZ57" s="106"/>
      <c r="DOA57" s="106"/>
      <c r="DOB57" s="106"/>
      <c r="DOC57" s="106"/>
      <c r="DOD57" s="106"/>
      <c r="DOE57" s="106"/>
      <c r="DOF57" s="106"/>
      <c r="DOG57" s="106"/>
      <c r="DOH57" s="106"/>
      <c r="DOI57" s="106"/>
      <c r="DOJ57" s="106"/>
      <c r="DOK57" s="106"/>
      <c r="DOL57" s="106"/>
      <c r="DOM57" s="106"/>
      <c r="DON57" s="106"/>
      <c r="DOO57" s="106"/>
      <c r="DOP57" s="106"/>
      <c r="DOQ57" s="106"/>
      <c r="DOR57" s="106"/>
      <c r="DOS57" s="106"/>
      <c r="DOT57" s="106"/>
      <c r="DOU57" s="106"/>
      <c r="DOV57" s="106"/>
      <c r="DOW57" s="106"/>
      <c r="DOX57" s="106"/>
      <c r="DOY57" s="106"/>
      <c r="DOZ57" s="106"/>
      <c r="DPA57" s="106"/>
      <c r="DPB57" s="106"/>
      <c r="DPC57" s="106"/>
      <c r="DPD57" s="106"/>
      <c r="DPE57" s="106"/>
      <c r="DPF57" s="106"/>
      <c r="DPG57" s="106"/>
      <c r="DPH57" s="106"/>
      <c r="DPI57" s="106"/>
      <c r="DPJ57" s="106"/>
      <c r="DPK57" s="106"/>
      <c r="DPL57" s="106"/>
      <c r="DPM57" s="106"/>
      <c r="DPN57" s="106"/>
      <c r="DPO57" s="106"/>
      <c r="DPP57" s="106"/>
      <c r="DPQ57" s="106"/>
      <c r="DPR57" s="106"/>
      <c r="DPS57" s="106"/>
      <c r="DPT57" s="106"/>
      <c r="DPU57" s="106"/>
      <c r="DPV57" s="106"/>
      <c r="DPW57" s="106"/>
      <c r="DPX57" s="106"/>
      <c r="DPY57" s="106"/>
      <c r="DPZ57" s="106"/>
      <c r="DQA57" s="106"/>
      <c r="DQB57" s="106"/>
      <c r="DQC57" s="106"/>
      <c r="DQD57" s="106"/>
      <c r="DQE57" s="106"/>
      <c r="DQF57" s="106"/>
      <c r="DQG57" s="106"/>
      <c r="DQH57" s="106"/>
      <c r="DQI57" s="106"/>
      <c r="DQJ57" s="106"/>
      <c r="DQK57" s="106"/>
      <c r="DQL57" s="106"/>
      <c r="DQM57" s="106"/>
      <c r="DQN57" s="106"/>
      <c r="DQO57" s="106"/>
      <c r="DQP57" s="106"/>
      <c r="DQQ57" s="106"/>
      <c r="DQR57" s="106"/>
      <c r="DQS57" s="106"/>
      <c r="DQT57" s="106"/>
      <c r="DQU57" s="106"/>
      <c r="DQV57" s="106"/>
      <c r="DQW57" s="106"/>
      <c r="DQX57" s="106"/>
      <c r="DQY57" s="106"/>
      <c r="DQZ57" s="106"/>
      <c r="DRA57" s="106"/>
      <c r="DRB57" s="106"/>
      <c r="DRC57" s="106"/>
      <c r="DRD57" s="106"/>
      <c r="DRE57" s="106"/>
      <c r="DRF57" s="106"/>
      <c r="DRG57" s="106"/>
      <c r="DRH57" s="106"/>
      <c r="DRI57" s="106"/>
      <c r="DRJ57" s="106"/>
      <c r="DRK57" s="106"/>
      <c r="DRL57" s="106"/>
      <c r="DRM57" s="106"/>
      <c r="DRN57" s="106"/>
      <c r="DRO57" s="106"/>
      <c r="DRP57" s="106"/>
      <c r="DRQ57" s="106"/>
      <c r="DRR57" s="106"/>
      <c r="DRS57" s="106"/>
      <c r="DRT57" s="106"/>
      <c r="DRU57" s="106"/>
      <c r="DRV57" s="106"/>
      <c r="DRW57" s="106"/>
      <c r="DRX57" s="106"/>
      <c r="DRY57" s="106"/>
      <c r="DRZ57" s="106"/>
      <c r="DSA57" s="106"/>
      <c r="DSB57" s="106"/>
      <c r="DSC57" s="106"/>
      <c r="DSD57" s="106"/>
      <c r="DSE57" s="106"/>
      <c r="DSF57" s="106"/>
      <c r="DSG57" s="106"/>
      <c r="DSH57" s="106"/>
      <c r="DSI57" s="106"/>
      <c r="DSJ57" s="106"/>
      <c r="DSK57" s="106"/>
      <c r="DSL57" s="106"/>
      <c r="DSM57" s="106"/>
      <c r="DSN57" s="106"/>
      <c r="DSO57" s="106"/>
      <c r="DSP57" s="106"/>
      <c r="DSQ57" s="106"/>
      <c r="DSR57" s="106"/>
      <c r="DSS57" s="106"/>
      <c r="DST57" s="106"/>
      <c r="DSU57" s="106"/>
      <c r="DSV57" s="106"/>
      <c r="DSW57" s="106"/>
      <c r="DSX57" s="106"/>
      <c r="DSY57" s="106"/>
      <c r="DSZ57" s="106"/>
      <c r="DTA57" s="106"/>
      <c r="DTB57" s="106"/>
      <c r="DTC57" s="106"/>
      <c r="DTD57" s="106"/>
      <c r="DTE57" s="106"/>
      <c r="DTF57" s="106"/>
      <c r="DTG57" s="106"/>
      <c r="DTH57" s="106"/>
      <c r="DTI57" s="106"/>
      <c r="DTJ57" s="106"/>
      <c r="DTK57" s="106"/>
      <c r="DTL57" s="106"/>
      <c r="DTM57" s="106"/>
      <c r="DTN57" s="106"/>
      <c r="DTO57" s="106"/>
      <c r="DTP57" s="106"/>
      <c r="DTQ57" s="106"/>
      <c r="DTR57" s="106"/>
      <c r="DTS57" s="106"/>
      <c r="DTT57" s="106"/>
      <c r="DTU57" s="106"/>
      <c r="DTV57" s="106"/>
      <c r="DTW57" s="106"/>
      <c r="DTX57" s="106"/>
      <c r="DTY57" s="106"/>
      <c r="DTZ57" s="106"/>
      <c r="DUA57" s="106"/>
      <c r="DUB57" s="106"/>
      <c r="DUC57" s="106"/>
      <c r="DUD57" s="106"/>
      <c r="DUE57" s="106"/>
      <c r="DUF57" s="106"/>
      <c r="DUG57" s="106"/>
      <c r="DUH57" s="106"/>
      <c r="DUI57" s="106"/>
      <c r="DUJ57" s="106"/>
      <c r="DUK57" s="106"/>
      <c r="DUL57" s="106"/>
      <c r="DUM57" s="106"/>
      <c r="DUN57" s="106"/>
      <c r="DUO57" s="106"/>
      <c r="DUP57" s="106"/>
      <c r="DUQ57" s="106"/>
      <c r="DUR57" s="106"/>
      <c r="DUS57" s="106"/>
      <c r="DUT57" s="106"/>
      <c r="DUU57" s="106"/>
      <c r="DUV57" s="106"/>
      <c r="DUW57" s="106"/>
      <c r="DUX57" s="106"/>
      <c r="DUY57" s="106"/>
      <c r="DUZ57" s="106"/>
      <c r="DVA57" s="106"/>
      <c r="DVB57" s="106"/>
      <c r="DVC57" s="106"/>
      <c r="DVD57" s="106"/>
      <c r="DVE57" s="106"/>
      <c r="DVF57" s="106"/>
      <c r="DVG57" s="106"/>
      <c r="DVH57" s="106"/>
      <c r="DVI57" s="106"/>
      <c r="DVJ57" s="106"/>
      <c r="DVK57" s="106"/>
      <c r="DVL57" s="106"/>
      <c r="DVM57" s="106"/>
      <c r="DVN57" s="106"/>
      <c r="DVO57" s="106"/>
      <c r="DVP57" s="106"/>
      <c r="DVQ57" s="106"/>
      <c r="DVR57" s="106"/>
      <c r="DVS57" s="106"/>
      <c r="DVT57" s="106"/>
      <c r="DVU57" s="106"/>
      <c r="DVV57" s="106"/>
      <c r="DVW57" s="106"/>
      <c r="DVX57" s="106"/>
      <c r="DVY57" s="106"/>
      <c r="DVZ57" s="106"/>
      <c r="DWA57" s="106"/>
      <c r="DWB57" s="106"/>
      <c r="DWC57" s="106"/>
      <c r="DWD57" s="106"/>
      <c r="DWE57" s="106"/>
      <c r="DWF57" s="106"/>
      <c r="DWG57" s="106"/>
      <c r="DWH57" s="106"/>
      <c r="DWI57" s="106"/>
      <c r="DWJ57" s="106"/>
      <c r="DWK57" s="106"/>
      <c r="DWL57" s="106"/>
      <c r="DWM57" s="106"/>
      <c r="DWN57" s="106"/>
      <c r="DWO57" s="106"/>
      <c r="DWP57" s="106"/>
      <c r="DWQ57" s="106"/>
      <c r="DWR57" s="106"/>
      <c r="DWS57" s="106"/>
      <c r="DWT57" s="106"/>
      <c r="DWU57" s="106"/>
      <c r="DWV57" s="106"/>
      <c r="DWW57" s="106"/>
      <c r="DWX57" s="106"/>
      <c r="DWY57" s="106"/>
      <c r="DWZ57" s="106"/>
      <c r="DXA57" s="106"/>
      <c r="DXB57" s="106"/>
      <c r="DXC57" s="106"/>
      <c r="DXD57" s="106"/>
      <c r="DXE57" s="106"/>
      <c r="DXF57" s="106"/>
      <c r="DXG57" s="106"/>
      <c r="DXH57" s="106"/>
      <c r="DXI57" s="106"/>
      <c r="DXJ57" s="106"/>
      <c r="DXK57" s="106"/>
      <c r="DXL57" s="106"/>
      <c r="DXM57" s="106"/>
      <c r="DXN57" s="106"/>
      <c r="DXO57" s="106"/>
      <c r="DXP57" s="106"/>
      <c r="DXQ57" s="106"/>
      <c r="DXR57" s="106"/>
      <c r="DXS57" s="106"/>
      <c r="DXT57" s="106"/>
      <c r="DXU57" s="106"/>
      <c r="DXV57" s="106"/>
      <c r="DXW57" s="106"/>
      <c r="DXX57" s="106"/>
      <c r="DXY57" s="106"/>
      <c r="DXZ57" s="106"/>
      <c r="DYA57" s="106"/>
      <c r="DYB57" s="106"/>
      <c r="DYC57" s="106"/>
      <c r="DYD57" s="106"/>
      <c r="DYE57" s="106"/>
      <c r="DYF57" s="106"/>
      <c r="DYG57" s="106"/>
      <c r="DYH57" s="106"/>
      <c r="DYI57" s="106"/>
      <c r="DYJ57" s="106"/>
      <c r="DYK57" s="106"/>
      <c r="DYL57" s="106"/>
      <c r="DYM57" s="106"/>
      <c r="DYN57" s="106"/>
      <c r="DYO57" s="106"/>
      <c r="DYP57" s="106"/>
      <c r="DYQ57" s="106"/>
      <c r="DYR57" s="106"/>
      <c r="DYS57" s="106"/>
      <c r="DYT57" s="106"/>
      <c r="DYU57" s="106"/>
      <c r="DYV57" s="106"/>
      <c r="DYW57" s="106"/>
      <c r="DYX57" s="106"/>
      <c r="DYY57" s="106"/>
      <c r="DYZ57" s="106"/>
      <c r="DZA57" s="106"/>
      <c r="DZB57" s="106"/>
      <c r="DZC57" s="106"/>
      <c r="DZD57" s="106"/>
      <c r="DZE57" s="106"/>
      <c r="DZF57" s="106"/>
      <c r="DZG57" s="106"/>
      <c r="DZH57" s="106"/>
      <c r="DZI57" s="106"/>
      <c r="DZJ57" s="106"/>
      <c r="DZK57" s="106"/>
      <c r="DZL57" s="106"/>
      <c r="DZM57" s="106"/>
      <c r="DZN57" s="106"/>
      <c r="DZO57" s="106"/>
      <c r="DZP57" s="106"/>
      <c r="DZQ57" s="106"/>
      <c r="DZR57" s="106"/>
      <c r="DZS57" s="106"/>
      <c r="DZT57" s="106"/>
      <c r="DZU57" s="106"/>
      <c r="DZV57" s="106"/>
      <c r="DZW57" s="106"/>
      <c r="DZX57" s="106"/>
      <c r="DZY57" s="106"/>
      <c r="DZZ57" s="106"/>
      <c r="EAA57" s="106"/>
      <c r="EAB57" s="106"/>
      <c r="EAC57" s="106"/>
      <c r="EAD57" s="106"/>
      <c r="EAE57" s="106"/>
      <c r="EAF57" s="106"/>
      <c r="EAG57" s="106"/>
      <c r="EAH57" s="106"/>
      <c r="EAI57" s="106"/>
      <c r="EAJ57" s="106"/>
      <c r="EAK57" s="106"/>
      <c r="EAL57" s="106"/>
      <c r="EAM57" s="106"/>
      <c r="EAN57" s="106"/>
      <c r="EAO57" s="106"/>
      <c r="EAP57" s="106"/>
      <c r="EAQ57" s="106"/>
      <c r="EAR57" s="106"/>
      <c r="EAS57" s="106"/>
      <c r="EAT57" s="106"/>
      <c r="EAU57" s="106"/>
      <c r="EAV57" s="106"/>
      <c r="EAW57" s="106"/>
      <c r="EAX57" s="106"/>
      <c r="EAY57" s="106"/>
      <c r="EAZ57" s="106"/>
      <c r="EBA57" s="106"/>
      <c r="EBB57" s="106"/>
      <c r="EBC57" s="106"/>
      <c r="EBD57" s="106"/>
      <c r="EBE57" s="106"/>
      <c r="EBF57" s="106"/>
      <c r="EBG57" s="106"/>
      <c r="EBH57" s="106"/>
      <c r="EBI57" s="106"/>
      <c r="EBJ57" s="106"/>
      <c r="EBK57" s="106"/>
      <c r="EBL57" s="106"/>
      <c r="EBM57" s="106"/>
      <c r="EBN57" s="106"/>
      <c r="EBO57" s="106"/>
      <c r="EBP57" s="106"/>
      <c r="EBQ57" s="106"/>
      <c r="EBR57" s="106"/>
      <c r="EBS57" s="106"/>
      <c r="EBT57" s="106"/>
      <c r="EBU57" s="106"/>
      <c r="EBV57" s="106"/>
      <c r="EBW57" s="106"/>
      <c r="EBX57" s="106"/>
      <c r="EBY57" s="106"/>
      <c r="EBZ57" s="106"/>
      <c r="ECA57" s="106"/>
      <c r="ECB57" s="106"/>
      <c r="ECC57" s="106"/>
      <c r="ECD57" s="106"/>
      <c r="ECE57" s="106"/>
      <c r="ECF57" s="106"/>
      <c r="ECG57" s="106"/>
      <c r="ECH57" s="106"/>
      <c r="ECI57" s="106"/>
      <c r="ECJ57" s="106"/>
      <c r="ECK57" s="106"/>
      <c r="ECL57" s="106"/>
      <c r="ECM57" s="106"/>
      <c r="ECN57" s="106"/>
      <c r="ECO57" s="106"/>
      <c r="ECP57" s="106"/>
      <c r="ECQ57" s="106"/>
      <c r="ECR57" s="106"/>
      <c r="ECS57" s="106"/>
      <c r="ECT57" s="106"/>
      <c r="ECU57" s="106"/>
      <c r="ECV57" s="106"/>
      <c r="ECW57" s="106"/>
      <c r="ECX57" s="106"/>
      <c r="ECY57" s="106"/>
      <c r="ECZ57" s="106"/>
      <c r="EDA57" s="106"/>
      <c r="EDB57" s="106"/>
      <c r="EDC57" s="106"/>
      <c r="EDD57" s="106"/>
      <c r="EDE57" s="106"/>
      <c r="EDF57" s="106"/>
      <c r="EDG57" s="106"/>
      <c r="EDH57" s="106"/>
      <c r="EDI57" s="106"/>
      <c r="EDJ57" s="106"/>
      <c r="EDK57" s="106"/>
      <c r="EDL57" s="106"/>
      <c r="EDM57" s="106"/>
      <c r="EDN57" s="106"/>
      <c r="EDO57" s="106"/>
      <c r="EDP57" s="106"/>
      <c r="EDQ57" s="106"/>
      <c r="EDR57" s="106"/>
      <c r="EDS57" s="106"/>
      <c r="EDT57" s="106"/>
      <c r="EDU57" s="106"/>
      <c r="EDV57" s="106"/>
      <c r="EDW57" s="106"/>
      <c r="EDX57" s="106"/>
      <c r="EDY57" s="106"/>
      <c r="EDZ57" s="106"/>
      <c r="EEA57" s="106"/>
      <c r="EEB57" s="106"/>
      <c r="EEC57" s="106"/>
      <c r="EED57" s="106"/>
      <c r="EEE57" s="106"/>
      <c r="EEF57" s="106"/>
      <c r="EEG57" s="106"/>
      <c r="EEH57" s="106"/>
      <c r="EEI57" s="106"/>
      <c r="EEJ57" s="106"/>
      <c r="EEK57" s="106"/>
      <c r="EEL57" s="106"/>
      <c r="EEM57" s="106"/>
      <c r="EEN57" s="106"/>
      <c r="EEO57" s="106"/>
      <c r="EEP57" s="106"/>
      <c r="EEQ57" s="106"/>
      <c r="EER57" s="106"/>
      <c r="EES57" s="106"/>
      <c r="EET57" s="106"/>
      <c r="EEU57" s="106"/>
      <c r="EEV57" s="106"/>
      <c r="EEW57" s="106"/>
      <c r="EEX57" s="106"/>
      <c r="EEY57" s="106"/>
      <c r="EEZ57" s="106"/>
      <c r="EFA57" s="106"/>
      <c r="EFB57" s="106"/>
      <c r="EFC57" s="106"/>
      <c r="EFD57" s="106"/>
      <c r="EFE57" s="106"/>
      <c r="EFF57" s="106"/>
      <c r="EFG57" s="106"/>
      <c r="EFH57" s="106"/>
      <c r="EFI57" s="106"/>
      <c r="EFJ57" s="106"/>
      <c r="EFK57" s="106"/>
      <c r="EFL57" s="106"/>
      <c r="EFM57" s="106"/>
      <c r="EFN57" s="106"/>
      <c r="EFO57" s="106"/>
      <c r="EFP57" s="106"/>
      <c r="EFQ57" s="106"/>
      <c r="EFR57" s="106"/>
      <c r="EFS57" s="106"/>
      <c r="EFT57" s="106"/>
      <c r="EFU57" s="106"/>
      <c r="EFV57" s="106"/>
      <c r="EFW57" s="106"/>
      <c r="EFX57" s="106"/>
      <c r="EFY57" s="106"/>
      <c r="EFZ57" s="106"/>
      <c r="EGA57" s="106"/>
      <c r="EGB57" s="106"/>
      <c r="EGC57" s="106"/>
      <c r="EGD57" s="106"/>
      <c r="EGE57" s="106"/>
      <c r="EGF57" s="106"/>
      <c r="EGG57" s="106"/>
      <c r="EGH57" s="106"/>
      <c r="EGI57" s="106"/>
      <c r="EGJ57" s="106"/>
      <c r="EGK57" s="106"/>
      <c r="EGL57" s="106"/>
      <c r="EGM57" s="106"/>
      <c r="EGN57" s="106"/>
      <c r="EGO57" s="106"/>
      <c r="EGP57" s="106"/>
      <c r="EGQ57" s="106"/>
      <c r="EGR57" s="106"/>
      <c r="EGS57" s="106"/>
      <c r="EGT57" s="106"/>
      <c r="EGU57" s="106"/>
      <c r="EGV57" s="106"/>
      <c r="EGW57" s="106"/>
      <c r="EGX57" s="106"/>
      <c r="EGY57" s="106"/>
      <c r="EGZ57" s="106"/>
      <c r="EHA57" s="106"/>
      <c r="EHB57" s="106"/>
      <c r="EHC57" s="106"/>
      <c r="EHD57" s="106"/>
      <c r="EHE57" s="106"/>
      <c r="EHF57" s="106"/>
      <c r="EHG57" s="106"/>
      <c r="EHH57" s="106"/>
      <c r="EHI57" s="106"/>
      <c r="EHJ57" s="106"/>
      <c r="EHK57" s="106"/>
      <c r="EHL57" s="106"/>
      <c r="EHM57" s="106"/>
      <c r="EHN57" s="106"/>
      <c r="EHO57" s="106"/>
      <c r="EHP57" s="106"/>
      <c r="EHQ57" s="106"/>
      <c r="EHR57" s="106"/>
      <c r="EHS57" s="106"/>
      <c r="EHT57" s="106"/>
      <c r="EHU57" s="106"/>
      <c r="EHV57" s="106"/>
      <c r="EHW57" s="106"/>
      <c r="EHX57" s="106"/>
      <c r="EHY57" s="106"/>
      <c r="EHZ57" s="106"/>
      <c r="EIA57" s="106"/>
      <c r="EIB57" s="106"/>
      <c r="EIC57" s="106"/>
      <c r="EID57" s="106"/>
      <c r="EIE57" s="106"/>
      <c r="EIF57" s="106"/>
      <c r="EIG57" s="106"/>
      <c r="EIH57" s="106"/>
      <c r="EII57" s="106"/>
      <c r="EIJ57" s="106"/>
      <c r="EIK57" s="106"/>
      <c r="EIL57" s="106"/>
      <c r="EIM57" s="106"/>
      <c r="EIN57" s="106"/>
      <c r="EIO57" s="106"/>
      <c r="EIP57" s="106"/>
      <c r="EIQ57" s="106"/>
      <c r="EIR57" s="106"/>
      <c r="EIS57" s="106"/>
      <c r="EIT57" s="106"/>
      <c r="EIU57" s="106"/>
      <c r="EIV57" s="106"/>
      <c r="EIW57" s="106"/>
      <c r="EIX57" s="106"/>
      <c r="EIY57" s="106"/>
      <c r="EIZ57" s="106"/>
      <c r="EJA57" s="106"/>
      <c r="EJB57" s="106"/>
      <c r="EJC57" s="106"/>
      <c r="EJD57" s="106"/>
      <c r="EJE57" s="106"/>
      <c r="EJF57" s="106"/>
      <c r="EJG57" s="106"/>
      <c r="EJH57" s="106"/>
      <c r="EJI57" s="106"/>
      <c r="EJJ57" s="106"/>
      <c r="EJK57" s="106"/>
      <c r="EJL57" s="106"/>
      <c r="EJM57" s="106"/>
      <c r="EJN57" s="106"/>
      <c r="EJO57" s="106"/>
      <c r="EJP57" s="106"/>
      <c r="EJQ57" s="106"/>
      <c r="EJR57" s="106"/>
      <c r="EJS57" s="106"/>
      <c r="EJT57" s="106"/>
      <c r="EJU57" s="106"/>
      <c r="EJV57" s="106"/>
      <c r="EJW57" s="106"/>
      <c r="EJX57" s="106"/>
      <c r="EJY57" s="106"/>
      <c r="EJZ57" s="106"/>
      <c r="EKA57" s="106"/>
      <c r="EKB57" s="106"/>
      <c r="EKC57" s="106"/>
      <c r="EKD57" s="106"/>
      <c r="EKE57" s="106"/>
      <c r="EKF57" s="106"/>
      <c r="EKG57" s="106"/>
      <c r="EKH57" s="106"/>
      <c r="EKI57" s="106"/>
      <c r="EKJ57" s="106"/>
      <c r="EKK57" s="106"/>
      <c r="EKL57" s="106"/>
      <c r="EKM57" s="106"/>
      <c r="EKN57" s="106"/>
      <c r="EKO57" s="106"/>
      <c r="EKP57" s="106"/>
      <c r="EKQ57" s="106"/>
      <c r="EKR57" s="106"/>
      <c r="EKS57" s="106"/>
      <c r="EKT57" s="106"/>
      <c r="EKU57" s="106"/>
      <c r="EKV57" s="106"/>
      <c r="EKW57" s="106"/>
      <c r="EKX57" s="106"/>
      <c r="EKY57" s="106"/>
      <c r="EKZ57" s="106"/>
      <c r="ELA57" s="106"/>
      <c r="ELB57" s="106"/>
      <c r="ELC57" s="106"/>
      <c r="ELD57" s="106"/>
      <c r="ELE57" s="106"/>
      <c r="ELF57" s="106"/>
      <c r="ELG57" s="106"/>
      <c r="ELH57" s="106"/>
      <c r="ELI57" s="106"/>
      <c r="ELJ57" s="106"/>
      <c r="ELK57" s="106"/>
      <c r="ELL57" s="106"/>
      <c r="ELM57" s="106"/>
      <c r="ELN57" s="106"/>
      <c r="ELO57" s="106"/>
      <c r="ELP57" s="106"/>
      <c r="ELQ57" s="106"/>
      <c r="ELR57" s="106"/>
      <c r="ELS57" s="106"/>
      <c r="ELT57" s="106"/>
      <c r="ELU57" s="106"/>
      <c r="ELV57" s="106"/>
      <c r="ELW57" s="106"/>
      <c r="ELX57" s="106"/>
      <c r="ELY57" s="106"/>
      <c r="ELZ57" s="106"/>
      <c r="EMA57" s="106"/>
      <c r="EMB57" s="106"/>
      <c r="EMC57" s="106"/>
      <c r="EMD57" s="106"/>
      <c r="EME57" s="106"/>
      <c r="EMF57" s="106"/>
      <c r="EMG57" s="106"/>
      <c r="EMH57" s="106"/>
      <c r="EMI57" s="106"/>
      <c r="EMJ57" s="106"/>
      <c r="EMK57" s="106"/>
      <c r="EML57" s="106"/>
      <c r="EMM57" s="106"/>
      <c r="EMN57" s="106"/>
      <c r="EMO57" s="106"/>
      <c r="EMP57" s="106"/>
      <c r="EMQ57" s="106"/>
      <c r="EMR57" s="106"/>
      <c r="EMS57" s="106"/>
      <c r="EMT57" s="106"/>
      <c r="EMU57" s="106"/>
      <c r="EMV57" s="106"/>
      <c r="EMW57" s="106"/>
      <c r="EMX57" s="106"/>
      <c r="EMY57" s="106"/>
      <c r="EMZ57" s="106"/>
      <c r="ENA57" s="106"/>
      <c r="ENB57" s="106"/>
      <c r="ENC57" s="106"/>
      <c r="END57" s="106"/>
      <c r="ENE57" s="106"/>
      <c r="ENF57" s="106"/>
      <c r="ENG57" s="106"/>
      <c r="ENH57" s="106"/>
      <c r="ENI57" s="106"/>
      <c r="ENJ57" s="106"/>
      <c r="ENK57" s="106"/>
      <c r="ENL57" s="106"/>
      <c r="ENM57" s="106"/>
      <c r="ENN57" s="106"/>
      <c r="ENO57" s="106"/>
      <c r="ENP57" s="106"/>
      <c r="ENQ57" s="106"/>
      <c r="ENR57" s="106"/>
      <c r="ENS57" s="106"/>
      <c r="ENT57" s="106"/>
      <c r="ENU57" s="106"/>
      <c r="ENV57" s="106"/>
      <c r="ENW57" s="106"/>
      <c r="ENX57" s="106"/>
      <c r="ENY57" s="106"/>
      <c r="ENZ57" s="106"/>
      <c r="EOA57" s="106"/>
      <c r="EOB57" s="106"/>
      <c r="EOC57" s="106"/>
      <c r="EOD57" s="106"/>
      <c r="EOE57" s="106"/>
      <c r="EOF57" s="106"/>
      <c r="EOG57" s="106"/>
      <c r="EOH57" s="106"/>
      <c r="EOI57" s="106"/>
      <c r="EOJ57" s="106"/>
      <c r="EOK57" s="106"/>
      <c r="EOL57" s="106"/>
      <c r="EOM57" s="106"/>
      <c r="EON57" s="106"/>
      <c r="EOO57" s="106"/>
      <c r="EOP57" s="106"/>
      <c r="EOQ57" s="106"/>
      <c r="EOR57" s="106"/>
      <c r="EOS57" s="106"/>
      <c r="EOT57" s="106"/>
      <c r="EOU57" s="106"/>
      <c r="EOV57" s="106"/>
      <c r="EOW57" s="106"/>
      <c r="EOX57" s="106"/>
      <c r="EOY57" s="106"/>
      <c r="EOZ57" s="106"/>
      <c r="EPA57" s="106"/>
      <c r="EPB57" s="106"/>
      <c r="EPC57" s="106"/>
      <c r="EPD57" s="106"/>
      <c r="EPE57" s="106"/>
      <c r="EPF57" s="106"/>
      <c r="EPG57" s="106"/>
      <c r="EPH57" s="106"/>
      <c r="EPI57" s="106"/>
      <c r="EPJ57" s="106"/>
      <c r="EPK57" s="106"/>
      <c r="EPL57" s="106"/>
      <c r="EPM57" s="106"/>
      <c r="EPN57" s="106"/>
      <c r="EPO57" s="106"/>
      <c r="EPP57" s="106"/>
      <c r="EPQ57" s="106"/>
      <c r="EPR57" s="106"/>
      <c r="EPS57" s="106"/>
      <c r="EPT57" s="106"/>
      <c r="EPU57" s="106"/>
      <c r="EPV57" s="106"/>
      <c r="EPW57" s="106"/>
      <c r="EPX57" s="106"/>
      <c r="EPY57" s="106"/>
      <c r="EPZ57" s="106"/>
      <c r="EQA57" s="106"/>
      <c r="EQB57" s="106"/>
      <c r="EQC57" s="106"/>
      <c r="EQD57" s="106"/>
      <c r="EQE57" s="106"/>
      <c r="EQF57" s="106"/>
      <c r="EQG57" s="106"/>
      <c r="EQH57" s="106"/>
      <c r="EQI57" s="106"/>
      <c r="EQJ57" s="106"/>
      <c r="EQK57" s="106"/>
      <c r="EQL57" s="106"/>
      <c r="EQM57" s="106"/>
      <c r="EQN57" s="106"/>
      <c r="EQO57" s="106"/>
      <c r="EQP57" s="106"/>
      <c r="EQQ57" s="106"/>
      <c r="EQR57" s="106"/>
      <c r="EQS57" s="106"/>
      <c r="EQT57" s="106"/>
      <c r="EQU57" s="106"/>
      <c r="EQV57" s="106"/>
      <c r="EQW57" s="106"/>
      <c r="EQX57" s="106"/>
      <c r="EQY57" s="106"/>
      <c r="EQZ57" s="106"/>
      <c r="ERA57" s="106"/>
      <c r="ERB57" s="106"/>
      <c r="ERC57" s="106"/>
      <c r="ERD57" s="106"/>
      <c r="ERE57" s="106"/>
      <c r="ERF57" s="106"/>
      <c r="ERG57" s="106"/>
      <c r="ERH57" s="106"/>
      <c r="ERI57" s="106"/>
      <c r="ERJ57" s="106"/>
      <c r="ERK57" s="106"/>
      <c r="ERL57" s="106"/>
      <c r="ERM57" s="106"/>
      <c r="ERN57" s="106"/>
      <c r="ERO57" s="106"/>
      <c r="ERP57" s="106"/>
      <c r="ERQ57" s="106"/>
      <c r="ERR57" s="106"/>
      <c r="ERS57" s="106"/>
      <c r="ERT57" s="106"/>
      <c r="ERU57" s="106"/>
      <c r="ERV57" s="106"/>
      <c r="ERW57" s="106"/>
      <c r="ERX57" s="106"/>
      <c r="ERY57" s="106"/>
      <c r="ERZ57" s="106"/>
      <c r="ESA57" s="106"/>
      <c r="ESB57" s="106"/>
      <c r="ESC57" s="106"/>
      <c r="ESD57" s="106"/>
      <c r="ESE57" s="106"/>
      <c r="ESF57" s="106"/>
      <c r="ESG57" s="106"/>
      <c r="ESH57" s="106"/>
      <c r="ESI57" s="106"/>
      <c r="ESJ57" s="106"/>
      <c r="ESK57" s="106"/>
      <c r="ESL57" s="106"/>
      <c r="ESM57" s="106"/>
      <c r="ESN57" s="106"/>
      <c r="ESO57" s="106"/>
      <c r="ESP57" s="106"/>
      <c r="ESQ57" s="106"/>
      <c r="ESR57" s="106"/>
      <c r="ESS57" s="106"/>
      <c r="EST57" s="106"/>
      <c r="ESU57" s="106"/>
      <c r="ESV57" s="106"/>
      <c r="ESW57" s="106"/>
      <c r="ESX57" s="106"/>
      <c r="ESY57" s="106"/>
      <c r="ESZ57" s="106"/>
      <c r="ETA57" s="106"/>
      <c r="ETB57" s="106"/>
      <c r="ETC57" s="106"/>
      <c r="ETD57" s="106"/>
      <c r="ETE57" s="106"/>
      <c r="ETF57" s="106"/>
      <c r="ETG57" s="106"/>
      <c r="ETH57" s="106"/>
      <c r="ETI57" s="106"/>
      <c r="ETJ57" s="106"/>
      <c r="ETK57" s="106"/>
      <c r="ETL57" s="106"/>
      <c r="ETM57" s="106"/>
      <c r="ETN57" s="106"/>
      <c r="ETO57" s="106"/>
      <c r="ETP57" s="106"/>
      <c r="ETQ57" s="106"/>
      <c r="ETR57" s="106"/>
      <c r="ETS57" s="106"/>
      <c r="ETT57" s="106"/>
      <c r="ETU57" s="106"/>
      <c r="ETV57" s="106"/>
      <c r="ETW57" s="106"/>
      <c r="ETX57" s="106"/>
      <c r="ETY57" s="106"/>
      <c r="ETZ57" s="106"/>
      <c r="EUA57" s="106"/>
      <c r="EUB57" s="106"/>
      <c r="EUC57" s="106"/>
      <c r="EUD57" s="106"/>
      <c r="EUE57" s="106"/>
      <c r="EUF57" s="106"/>
      <c r="EUG57" s="106"/>
      <c r="EUH57" s="106"/>
      <c r="EUI57" s="106"/>
      <c r="EUJ57" s="106"/>
      <c r="EUK57" s="106"/>
      <c r="EUL57" s="106"/>
      <c r="EUM57" s="106"/>
      <c r="EUN57" s="106"/>
      <c r="EUO57" s="106"/>
      <c r="EUP57" s="106"/>
      <c r="EUQ57" s="106"/>
      <c r="EUR57" s="106"/>
      <c r="EUS57" s="106"/>
      <c r="EUT57" s="106"/>
      <c r="EUU57" s="106"/>
      <c r="EUV57" s="106"/>
      <c r="EUW57" s="106"/>
      <c r="EUX57" s="106"/>
      <c r="EUY57" s="106"/>
      <c r="EUZ57" s="106"/>
      <c r="EVA57" s="106"/>
      <c r="EVB57" s="106"/>
      <c r="EVC57" s="106"/>
      <c r="EVD57" s="106"/>
      <c r="EVE57" s="106"/>
      <c r="EVF57" s="106"/>
      <c r="EVG57" s="106"/>
      <c r="EVH57" s="106"/>
      <c r="EVI57" s="106"/>
      <c r="EVJ57" s="106"/>
      <c r="EVK57" s="106"/>
      <c r="EVL57" s="106"/>
      <c r="EVM57" s="106"/>
      <c r="EVN57" s="106"/>
      <c r="EVO57" s="106"/>
      <c r="EVP57" s="106"/>
      <c r="EVQ57" s="106"/>
      <c r="EVR57" s="106"/>
      <c r="EVS57" s="106"/>
      <c r="EVT57" s="106"/>
      <c r="EVU57" s="106"/>
      <c r="EVV57" s="106"/>
      <c r="EVW57" s="106"/>
      <c r="EVX57" s="106"/>
      <c r="EVY57" s="106"/>
      <c r="EVZ57" s="106"/>
      <c r="EWA57" s="106"/>
      <c r="EWB57" s="106"/>
      <c r="EWC57" s="106"/>
      <c r="EWD57" s="106"/>
      <c r="EWE57" s="106"/>
      <c r="EWF57" s="106"/>
      <c r="EWG57" s="106"/>
      <c r="EWH57" s="106"/>
      <c r="EWI57" s="106"/>
      <c r="EWJ57" s="106"/>
      <c r="EWK57" s="106"/>
      <c r="EWL57" s="106"/>
      <c r="EWM57" s="106"/>
      <c r="EWN57" s="106"/>
      <c r="EWO57" s="106"/>
      <c r="EWP57" s="106"/>
      <c r="EWQ57" s="106"/>
      <c r="EWR57" s="106"/>
      <c r="EWS57" s="106"/>
      <c r="EWT57" s="106"/>
      <c r="EWU57" s="106"/>
      <c r="EWV57" s="106"/>
      <c r="EWW57" s="106"/>
      <c r="EWX57" s="106"/>
      <c r="EWY57" s="106"/>
      <c r="EWZ57" s="106"/>
      <c r="EXA57" s="106"/>
      <c r="EXB57" s="106"/>
      <c r="EXC57" s="106"/>
      <c r="EXD57" s="106"/>
      <c r="EXE57" s="106"/>
      <c r="EXF57" s="106"/>
      <c r="EXG57" s="106"/>
      <c r="EXH57" s="106"/>
      <c r="EXI57" s="106"/>
      <c r="EXJ57" s="106"/>
      <c r="EXK57" s="106"/>
      <c r="EXL57" s="106"/>
      <c r="EXM57" s="106"/>
      <c r="EXN57" s="106"/>
      <c r="EXO57" s="106"/>
      <c r="EXP57" s="106"/>
      <c r="EXQ57" s="106"/>
      <c r="EXR57" s="106"/>
      <c r="EXS57" s="106"/>
      <c r="EXT57" s="106"/>
      <c r="EXU57" s="106"/>
      <c r="EXV57" s="106"/>
      <c r="EXW57" s="106"/>
      <c r="EXX57" s="106"/>
      <c r="EXY57" s="106"/>
      <c r="EXZ57" s="106"/>
      <c r="EYA57" s="106"/>
      <c r="EYB57" s="106"/>
      <c r="EYC57" s="106"/>
      <c r="EYD57" s="106"/>
      <c r="EYE57" s="106"/>
      <c r="EYF57" s="106"/>
      <c r="EYG57" s="106"/>
      <c r="EYH57" s="106"/>
      <c r="EYI57" s="106"/>
      <c r="EYJ57" s="106"/>
      <c r="EYK57" s="106"/>
      <c r="EYL57" s="106"/>
      <c r="EYM57" s="106"/>
      <c r="EYN57" s="106"/>
      <c r="EYO57" s="106"/>
      <c r="EYP57" s="106"/>
      <c r="EYQ57" s="106"/>
      <c r="EYR57" s="106"/>
      <c r="EYS57" s="106"/>
      <c r="EYT57" s="106"/>
      <c r="EYU57" s="106"/>
      <c r="EYV57" s="106"/>
      <c r="EYW57" s="106"/>
      <c r="EYX57" s="106"/>
      <c r="EYY57" s="106"/>
      <c r="EYZ57" s="106"/>
      <c r="EZA57" s="106"/>
      <c r="EZB57" s="106"/>
      <c r="EZC57" s="106"/>
      <c r="EZD57" s="106"/>
      <c r="EZE57" s="106"/>
      <c r="EZF57" s="106"/>
      <c r="EZG57" s="106"/>
      <c r="EZH57" s="106"/>
      <c r="EZI57" s="106"/>
      <c r="EZJ57" s="106"/>
      <c r="EZK57" s="106"/>
      <c r="EZL57" s="106"/>
      <c r="EZM57" s="106"/>
      <c r="EZN57" s="106"/>
      <c r="EZO57" s="106"/>
      <c r="EZP57" s="106"/>
      <c r="EZQ57" s="106"/>
      <c r="EZR57" s="106"/>
      <c r="EZS57" s="106"/>
      <c r="EZT57" s="106"/>
      <c r="EZU57" s="106"/>
      <c r="EZV57" s="106"/>
      <c r="EZW57" s="106"/>
      <c r="EZX57" s="106"/>
      <c r="EZY57" s="106"/>
      <c r="EZZ57" s="106"/>
      <c r="FAA57" s="106"/>
      <c r="FAB57" s="106"/>
      <c r="FAC57" s="106"/>
      <c r="FAD57" s="106"/>
      <c r="FAE57" s="106"/>
      <c r="FAF57" s="106"/>
      <c r="FAG57" s="106"/>
      <c r="FAH57" s="106"/>
      <c r="FAI57" s="106"/>
      <c r="FAJ57" s="106"/>
      <c r="FAK57" s="106"/>
      <c r="FAL57" s="106"/>
      <c r="FAM57" s="106"/>
      <c r="FAN57" s="106"/>
      <c r="FAO57" s="106"/>
      <c r="FAP57" s="106"/>
      <c r="FAQ57" s="106"/>
      <c r="FAR57" s="106"/>
      <c r="FAS57" s="106"/>
      <c r="FAT57" s="106"/>
      <c r="FAU57" s="106"/>
      <c r="FAV57" s="106"/>
      <c r="FAW57" s="106"/>
      <c r="FAX57" s="106"/>
      <c r="FAY57" s="106"/>
      <c r="FAZ57" s="106"/>
      <c r="FBA57" s="106"/>
      <c r="FBB57" s="106"/>
      <c r="FBC57" s="106"/>
      <c r="FBD57" s="106"/>
      <c r="FBE57" s="106"/>
      <c r="FBF57" s="106"/>
      <c r="FBG57" s="106"/>
      <c r="FBH57" s="106"/>
      <c r="FBI57" s="106"/>
      <c r="FBJ57" s="106"/>
      <c r="FBK57" s="106"/>
      <c r="FBL57" s="106"/>
      <c r="FBM57" s="106"/>
      <c r="FBN57" s="106"/>
      <c r="FBO57" s="106"/>
      <c r="FBP57" s="106"/>
      <c r="FBQ57" s="106"/>
      <c r="FBR57" s="106"/>
      <c r="FBS57" s="106"/>
      <c r="FBT57" s="106"/>
      <c r="FBU57" s="106"/>
      <c r="FBV57" s="106"/>
      <c r="FBW57" s="106"/>
      <c r="FBX57" s="106"/>
      <c r="FBY57" s="106"/>
      <c r="FBZ57" s="106"/>
      <c r="FCA57" s="106"/>
      <c r="FCB57" s="106"/>
      <c r="FCC57" s="106"/>
      <c r="FCD57" s="106"/>
      <c r="FCE57" s="106"/>
      <c r="FCF57" s="106"/>
      <c r="FCG57" s="106"/>
      <c r="FCH57" s="106"/>
      <c r="FCI57" s="106"/>
      <c r="FCJ57" s="106"/>
      <c r="FCK57" s="106"/>
      <c r="FCL57" s="106"/>
      <c r="FCM57" s="106"/>
      <c r="FCN57" s="106"/>
      <c r="FCO57" s="106"/>
      <c r="FCP57" s="106"/>
      <c r="FCQ57" s="106"/>
      <c r="FCR57" s="106"/>
      <c r="FCS57" s="106"/>
      <c r="FCT57" s="106"/>
      <c r="FCU57" s="106"/>
      <c r="FCV57" s="106"/>
      <c r="FCW57" s="106"/>
      <c r="FCX57" s="106"/>
      <c r="FCY57" s="106"/>
      <c r="FCZ57" s="106"/>
      <c r="FDA57" s="106"/>
      <c r="FDB57" s="106"/>
      <c r="FDC57" s="106"/>
      <c r="FDD57" s="106"/>
      <c r="FDE57" s="106"/>
      <c r="FDF57" s="106"/>
      <c r="FDG57" s="106"/>
      <c r="FDH57" s="106"/>
      <c r="FDI57" s="106"/>
      <c r="FDJ57" s="106"/>
      <c r="FDK57" s="106"/>
      <c r="FDL57" s="106"/>
      <c r="FDM57" s="106"/>
      <c r="FDN57" s="106"/>
      <c r="FDO57" s="106"/>
      <c r="FDP57" s="106"/>
      <c r="FDQ57" s="106"/>
      <c r="FDR57" s="106"/>
      <c r="FDS57" s="106"/>
      <c r="FDT57" s="106"/>
      <c r="FDU57" s="106"/>
      <c r="FDV57" s="106"/>
      <c r="FDW57" s="106"/>
      <c r="FDX57" s="106"/>
      <c r="FDY57" s="106"/>
      <c r="FDZ57" s="106"/>
      <c r="FEA57" s="106"/>
      <c r="FEB57" s="106"/>
      <c r="FEC57" s="106"/>
      <c r="FED57" s="106"/>
      <c r="FEE57" s="106"/>
      <c r="FEF57" s="106"/>
      <c r="FEG57" s="106"/>
      <c r="FEH57" s="106"/>
      <c r="FEI57" s="106"/>
      <c r="FEJ57" s="106"/>
      <c r="FEK57" s="106"/>
      <c r="FEL57" s="106"/>
      <c r="FEM57" s="106"/>
      <c r="FEN57" s="106"/>
      <c r="FEO57" s="106"/>
      <c r="FEP57" s="106"/>
      <c r="FEQ57" s="106"/>
      <c r="FER57" s="106"/>
      <c r="FES57" s="106"/>
      <c r="FET57" s="106"/>
      <c r="FEU57" s="106"/>
      <c r="FEV57" s="106"/>
      <c r="FEW57" s="106"/>
      <c r="FEX57" s="106"/>
      <c r="FEY57" s="106"/>
      <c r="FEZ57" s="106"/>
      <c r="FFA57" s="106"/>
      <c r="FFB57" s="106"/>
      <c r="FFC57" s="106"/>
      <c r="FFD57" s="106"/>
      <c r="FFE57" s="106"/>
      <c r="FFF57" s="106"/>
      <c r="FFG57" s="106"/>
      <c r="FFH57" s="106"/>
      <c r="FFI57" s="106"/>
      <c r="FFJ57" s="106"/>
      <c r="FFK57" s="106"/>
      <c r="FFL57" s="106"/>
      <c r="FFM57" s="106"/>
      <c r="FFN57" s="106"/>
      <c r="FFO57" s="106"/>
      <c r="FFP57" s="106"/>
      <c r="FFQ57" s="106"/>
      <c r="FFR57" s="106"/>
      <c r="FFS57" s="106"/>
      <c r="FFT57" s="106"/>
      <c r="FFU57" s="106"/>
      <c r="FFV57" s="106"/>
      <c r="FFW57" s="106"/>
      <c r="FFX57" s="106"/>
      <c r="FFY57" s="106"/>
      <c r="FFZ57" s="106"/>
      <c r="FGA57" s="106"/>
      <c r="FGB57" s="106"/>
      <c r="FGC57" s="106"/>
      <c r="FGD57" s="106"/>
      <c r="FGE57" s="106"/>
      <c r="FGF57" s="106"/>
      <c r="FGG57" s="106"/>
      <c r="FGH57" s="106"/>
      <c r="FGI57" s="106"/>
      <c r="FGJ57" s="106"/>
      <c r="FGK57" s="106"/>
      <c r="FGL57" s="106"/>
      <c r="FGM57" s="106"/>
      <c r="FGN57" s="106"/>
      <c r="FGO57" s="106"/>
      <c r="FGP57" s="106"/>
      <c r="FGQ57" s="106"/>
      <c r="FGR57" s="106"/>
      <c r="FGS57" s="106"/>
      <c r="FGT57" s="106"/>
      <c r="FGU57" s="106"/>
      <c r="FGV57" s="106"/>
      <c r="FGW57" s="106"/>
      <c r="FGX57" s="106"/>
      <c r="FGY57" s="106"/>
      <c r="FGZ57" s="106"/>
      <c r="FHA57" s="106"/>
      <c r="FHB57" s="106"/>
      <c r="FHC57" s="106"/>
      <c r="FHD57" s="106"/>
      <c r="FHE57" s="106"/>
      <c r="FHF57" s="106"/>
      <c r="FHG57" s="106"/>
      <c r="FHH57" s="106"/>
      <c r="FHI57" s="106"/>
      <c r="FHJ57" s="106"/>
      <c r="FHK57" s="106"/>
      <c r="FHL57" s="106"/>
      <c r="FHM57" s="106"/>
      <c r="FHN57" s="106"/>
      <c r="FHO57" s="106"/>
      <c r="FHP57" s="106"/>
      <c r="FHQ57" s="106"/>
      <c r="FHR57" s="106"/>
      <c r="FHS57" s="106"/>
      <c r="FHT57" s="106"/>
      <c r="FHU57" s="106"/>
      <c r="FHV57" s="106"/>
      <c r="FHW57" s="106"/>
      <c r="FHX57" s="106"/>
      <c r="FHY57" s="106"/>
      <c r="FHZ57" s="106"/>
      <c r="FIA57" s="106"/>
      <c r="FIB57" s="106"/>
      <c r="FIC57" s="106"/>
      <c r="FID57" s="106"/>
      <c r="FIE57" s="106"/>
      <c r="FIF57" s="106"/>
      <c r="FIG57" s="106"/>
      <c r="FIH57" s="106"/>
      <c r="FII57" s="106"/>
      <c r="FIJ57" s="106"/>
      <c r="FIK57" s="106"/>
      <c r="FIL57" s="106"/>
      <c r="FIM57" s="106"/>
      <c r="FIN57" s="106"/>
      <c r="FIO57" s="106"/>
      <c r="FIP57" s="106"/>
      <c r="FIQ57" s="106"/>
      <c r="FIR57" s="106"/>
      <c r="FIS57" s="106"/>
      <c r="FIT57" s="106"/>
      <c r="FIU57" s="106"/>
      <c r="FIV57" s="106"/>
      <c r="FIW57" s="106"/>
      <c r="FIX57" s="106"/>
      <c r="FIY57" s="106"/>
      <c r="FIZ57" s="106"/>
      <c r="FJA57" s="106"/>
      <c r="FJB57" s="106"/>
      <c r="FJC57" s="106"/>
      <c r="FJD57" s="106"/>
      <c r="FJE57" s="106"/>
      <c r="FJF57" s="106"/>
      <c r="FJG57" s="106"/>
      <c r="FJH57" s="106"/>
      <c r="FJI57" s="106"/>
      <c r="FJJ57" s="106"/>
      <c r="FJK57" s="106"/>
      <c r="FJL57" s="106"/>
      <c r="FJM57" s="106"/>
      <c r="FJN57" s="106"/>
      <c r="FJO57" s="106"/>
      <c r="FJP57" s="106"/>
      <c r="FJQ57" s="106"/>
      <c r="FJR57" s="106"/>
      <c r="FJS57" s="106"/>
      <c r="FJT57" s="106"/>
      <c r="FJU57" s="106"/>
      <c r="FJV57" s="106"/>
      <c r="FJW57" s="106"/>
      <c r="FJX57" s="106"/>
      <c r="FJY57" s="106"/>
      <c r="FJZ57" s="106"/>
      <c r="FKA57" s="106"/>
      <c r="FKB57" s="106"/>
      <c r="FKC57" s="106"/>
      <c r="FKD57" s="106"/>
      <c r="FKE57" s="106"/>
      <c r="FKF57" s="106"/>
      <c r="FKG57" s="106"/>
      <c r="FKH57" s="106"/>
      <c r="FKI57" s="106"/>
      <c r="FKJ57" s="106"/>
      <c r="FKK57" s="106"/>
      <c r="FKL57" s="106"/>
      <c r="FKM57" s="106"/>
      <c r="FKN57" s="106"/>
      <c r="FKO57" s="106"/>
      <c r="FKP57" s="106"/>
      <c r="FKQ57" s="106"/>
      <c r="FKR57" s="106"/>
      <c r="FKS57" s="106"/>
      <c r="FKT57" s="106"/>
      <c r="FKU57" s="106"/>
      <c r="FKV57" s="106"/>
      <c r="FKW57" s="106"/>
      <c r="FKX57" s="106"/>
      <c r="FKY57" s="106"/>
      <c r="FKZ57" s="106"/>
      <c r="FLA57" s="106"/>
      <c r="FLB57" s="106"/>
      <c r="FLC57" s="106"/>
      <c r="FLD57" s="106"/>
      <c r="FLE57" s="106"/>
      <c r="FLF57" s="106"/>
      <c r="FLG57" s="106"/>
      <c r="FLH57" s="106"/>
      <c r="FLI57" s="106"/>
      <c r="FLJ57" s="106"/>
      <c r="FLK57" s="106"/>
      <c r="FLL57" s="106"/>
      <c r="FLM57" s="106"/>
      <c r="FLN57" s="106"/>
      <c r="FLO57" s="106"/>
      <c r="FLP57" s="106"/>
      <c r="FLQ57" s="106"/>
      <c r="FLR57" s="106"/>
      <c r="FLS57" s="106"/>
      <c r="FLT57" s="106"/>
      <c r="FLU57" s="106"/>
      <c r="FLV57" s="106"/>
      <c r="FLW57" s="106"/>
      <c r="FLX57" s="106"/>
      <c r="FLY57" s="106"/>
      <c r="FLZ57" s="106"/>
      <c r="FMA57" s="106"/>
      <c r="FMB57" s="106"/>
      <c r="FMC57" s="106"/>
      <c r="FMD57" s="106"/>
      <c r="FME57" s="106"/>
      <c r="FMF57" s="106"/>
      <c r="FMG57" s="106"/>
      <c r="FMH57" s="106"/>
      <c r="FMI57" s="106"/>
      <c r="FMJ57" s="106"/>
      <c r="FMK57" s="106"/>
      <c r="FML57" s="106"/>
      <c r="FMM57" s="106"/>
      <c r="FMN57" s="106"/>
      <c r="FMO57" s="106"/>
      <c r="FMP57" s="106"/>
      <c r="FMQ57" s="106"/>
      <c r="FMR57" s="106"/>
      <c r="FMS57" s="106"/>
      <c r="FMT57" s="106"/>
      <c r="FMU57" s="106"/>
      <c r="FMV57" s="106"/>
      <c r="FMW57" s="106"/>
      <c r="FMX57" s="106"/>
      <c r="FMY57" s="106"/>
      <c r="FMZ57" s="106"/>
      <c r="FNA57" s="106"/>
      <c r="FNB57" s="106"/>
      <c r="FNC57" s="106"/>
      <c r="FND57" s="106"/>
      <c r="FNE57" s="106"/>
      <c r="FNF57" s="106"/>
      <c r="FNG57" s="106"/>
      <c r="FNH57" s="106"/>
      <c r="FNI57" s="106"/>
      <c r="FNJ57" s="106"/>
      <c r="FNK57" s="106"/>
      <c r="FNL57" s="106"/>
      <c r="FNM57" s="106"/>
      <c r="FNN57" s="106"/>
      <c r="FNO57" s="106"/>
      <c r="FNP57" s="106"/>
      <c r="FNQ57" s="106"/>
      <c r="FNR57" s="106"/>
      <c r="FNS57" s="106"/>
      <c r="FNT57" s="106"/>
      <c r="FNU57" s="106"/>
      <c r="FNV57" s="106"/>
      <c r="FNW57" s="106"/>
      <c r="FNX57" s="106"/>
      <c r="FNY57" s="106"/>
      <c r="FNZ57" s="106"/>
      <c r="FOA57" s="106"/>
      <c r="FOB57" s="106"/>
      <c r="FOC57" s="106"/>
      <c r="FOD57" s="106"/>
      <c r="FOE57" s="106"/>
      <c r="FOF57" s="106"/>
      <c r="FOG57" s="106"/>
      <c r="FOH57" s="106"/>
      <c r="FOI57" s="106"/>
      <c r="FOJ57" s="106"/>
      <c r="FOK57" s="106"/>
      <c r="FOL57" s="106"/>
      <c r="FOM57" s="106"/>
      <c r="FON57" s="106"/>
      <c r="FOO57" s="106"/>
      <c r="FOP57" s="106"/>
      <c r="FOQ57" s="106"/>
      <c r="FOR57" s="106"/>
      <c r="FOS57" s="106"/>
      <c r="FOT57" s="106"/>
      <c r="FOU57" s="106"/>
      <c r="FOV57" s="106"/>
      <c r="FOW57" s="106"/>
      <c r="FOX57" s="106"/>
      <c r="FOY57" s="106"/>
      <c r="FOZ57" s="106"/>
      <c r="FPA57" s="106"/>
      <c r="FPB57" s="106"/>
      <c r="FPC57" s="106"/>
      <c r="FPD57" s="106"/>
      <c r="FPE57" s="106"/>
      <c r="FPF57" s="106"/>
      <c r="FPG57" s="106"/>
      <c r="FPH57" s="106"/>
      <c r="FPI57" s="106"/>
      <c r="FPJ57" s="106"/>
      <c r="FPK57" s="106"/>
      <c r="FPL57" s="106"/>
      <c r="FPM57" s="106"/>
      <c r="FPN57" s="106"/>
      <c r="FPO57" s="106"/>
      <c r="FPP57" s="106"/>
      <c r="FPQ57" s="106"/>
      <c r="FPR57" s="106"/>
      <c r="FPS57" s="106"/>
      <c r="FPT57" s="106"/>
      <c r="FPU57" s="106"/>
      <c r="FPV57" s="106"/>
      <c r="FPW57" s="106"/>
      <c r="FPX57" s="106"/>
      <c r="FPY57" s="106"/>
      <c r="FPZ57" s="106"/>
      <c r="FQA57" s="106"/>
      <c r="FQB57" s="106"/>
      <c r="FQC57" s="106"/>
      <c r="FQD57" s="106"/>
      <c r="FQE57" s="106"/>
      <c r="FQF57" s="106"/>
      <c r="FQG57" s="106"/>
      <c r="FQH57" s="106"/>
      <c r="FQI57" s="106"/>
      <c r="FQJ57" s="106"/>
      <c r="FQK57" s="106"/>
      <c r="FQL57" s="106"/>
      <c r="FQM57" s="106"/>
      <c r="FQN57" s="106"/>
      <c r="FQO57" s="106"/>
      <c r="FQP57" s="106"/>
      <c r="FQQ57" s="106"/>
      <c r="FQR57" s="106"/>
      <c r="FQS57" s="106"/>
      <c r="FQT57" s="106"/>
      <c r="FQU57" s="106"/>
      <c r="FQV57" s="106"/>
      <c r="FQW57" s="106"/>
      <c r="FQX57" s="106"/>
      <c r="FQY57" s="106"/>
      <c r="FQZ57" s="106"/>
      <c r="FRA57" s="106"/>
      <c r="FRB57" s="106"/>
      <c r="FRC57" s="106"/>
      <c r="FRD57" s="106"/>
      <c r="FRE57" s="106"/>
      <c r="FRF57" s="106"/>
      <c r="FRG57" s="106"/>
      <c r="FRH57" s="106"/>
      <c r="FRI57" s="106"/>
      <c r="FRJ57" s="106"/>
      <c r="FRK57" s="106"/>
      <c r="FRL57" s="106"/>
      <c r="FRM57" s="106"/>
      <c r="FRN57" s="106"/>
      <c r="FRO57" s="106"/>
      <c r="FRP57" s="106"/>
      <c r="FRQ57" s="106"/>
      <c r="FRR57" s="106"/>
      <c r="FRS57" s="106"/>
      <c r="FRT57" s="106"/>
      <c r="FRU57" s="106"/>
      <c r="FRV57" s="106"/>
      <c r="FRW57" s="106"/>
      <c r="FRX57" s="106"/>
      <c r="FRY57" s="106"/>
      <c r="FRZ57" s="106"/>
      <c r="FSA57" s="106"/>
      <c r="FSB57" s="106"/>
      <c r="FSC57" s="106"/>
      <c r="FSD57" s="106"/>
      <c r="FSE57" s="106"/>
      <c r="FSF57" s="106"/>
      <c r="FSG57" s="106"/>
      <c r="FSH57" s="106"/>
      <c r="FSI57" s="106"/>
      <c r="FSJ57" s="106"/>
      <c r="FSK57" s="106"/>
      <c r="FSL57" s="106"/>
      <c r="FSM57" s="106"/>
      <c r="FSN57" s="106"/>
      <c r="FSO57" s="106"/>
      <c r="FSP57" s="106"/>
      <c r="FSQ57" s="106"/>
      <c r="FSR57" s="106"/>
      <c r="FSS57" s="106"/>
      <c r="FST57" s="106"/>
      <c r="FSU57" s="106"/>
      <c r="FSV57" s="106"/>
      <c r="FSW57" s="106"/>
      <c r="FSX57" s="106"/>
      <c r="FSY57" s="106"/>
      <c r="FSZ57" s="106"/>
      <c r="FTA57" s="106"/>
      <c r="FTB57" s="106"/>
      <c r="FTC57" s="106"/>
      <c r="FTD57" s="106"/>
      <c r="FTE57" s="106"/>
      <c r="FTF57" s="106"/>
      <c r="FTG57" s="106"/>
      <c r="FTH57" s="106"/>
      <c r="FTI57" s="106"/>
      <c r="FTJ57" s="106"/>
      <c r="FTK57" s="106"/>
      <c r="FTL57" s="106"/>
      <c r="FTM57" s="106"/>
      <c r="FTN57" s="106"/>
      <c r="FTO57" s="106"/>
      <c r="FTP57" s="106"/>
      <c r="FTQ57" s="106"/>
      <c r="FTR57" s="106"/>
      <c r="FTS57" s="106"/>
      <c r="FTT57" s="106"/>
      <c r="FTU57" s="106"/>
      <c r="FTV57" s="106"/>
      <c r="FTW57" s="106"/>
      <c r="FTX57" s="106"/>
      <c r="FTY57" s="106"/>
      <c r="FTZ57" s="106"/>
      <c r="FUA57" s="106"/>
      <c r="FUB57" s="106"/>
      <c r="FUC57" s="106"/>
      <c r="FUD57" s="106"/>
      <c r="FUE57" s="106"/>
      <c r="FUF57" s="106"/>
      <c r="FUG57" s="106"/>
      <c r="FUH57" s="106"/>
      <c r="FUI57" s="106"/>
      <c r="FUJ57" s="106"/>
      <c r="FUK57" s="106"/>
      <c r="FUL57" s="106"/>
      <c r="FUM57" s="106"/>
      <c r="FUN57" s="106"/>
      <c r="FUO57" s="106"/>
      <c r="FUP57" s="106"/>
      <c r="FUQ57" s="106"/>
      <c r="FUR57" s="106"/>
      <c r="FUS57" s="106"/>
      <c r="FUT57" s="106"/>
      <c r="FUU57" s="106"/>
      <c r="FUV57" s="106"/>
      <c r="FUW57" s="106"/>
      <c r="FUX57" s="106"/>
      <c r="FUY57" s="106"/>
      <c r="FUZ57" s="106"/>
      <c r="FVA57" s="106"/>
      <c r="FVB57" s="106"/>
      <c r="FVC57" s="106"/>
      <c r="FVD57" s="106"/>
      <c r="FVE57" s="106"/>
      <c r="FVF57" s="106"/>
      <c r="FVG57" s="106"/>
      <c r="FVH57" s="106"/>
      <c r="FVI57" s="106"/>
      <c r="FVJ57" s="106"/>
      <c r="FVK57" s="106"/>
      <c r="FVL57" s="106"/>
      <c r="FVM57" s="106"/>
      <c r="FVN57" s="106"/>
      <c r="FVO57" s="106"/>
      <c r="FVP57" s="106"/>
      <c r="FVQ57" s="106"/>
      <c r="FVR57" s="106"/>
      <c r="FVS57" s="106"/>
      <c r="FVT57" s="106"/>
      <c r="FVU57" s="106"/>
      <c r="FVV57" s="106"/>
      <c r="FVW57" s="106"/>
      <c r="FVX57" s="106"/>
      <c r="FVY57" s="106"/>
      <c r="FVZ57" s="106"/>
      <c r="FWA57" s="106"/>
      <c r="FWB57" s="106"/>
      <c r="FWC57" s="106"/>
      <c r="FWD57" s="106"/>
      <c r="FWE57" s="106"/>
      <c r="FWF57" s="106"/>
      <c r="FWG57" s="106"/>
      <c r="FWH57" s="106"/>
      <c r="FWI57" s="106"/>
      <c r="FWJ57" s="106"/>
      <c r="FWK57" s="106"/>
      <c r="FWL57" s="106"/>
      <c r="FWM57" s="106"/>
      <c r="FWN57" s="106"/>
      <c r="FWO57" s="106"/>
      <c r="FWP57" s="106"/>
      <c r="FWQ57" s="106"/>
      <c r="FWR57" s="106"/>
      <c r="FWS57" s="106"/>
      <c r="FWT57" s="106"/>
      <c r="FWU57" s="106"/>
      <c r="FWV57" s="106"/>
      <c r="FWW57" s="106"/>
      <c r="FWX57" s="106"/>
      <c r="FWY57" s="106"/>
      <c r="FWZ57" s="106"/>
      <c r="FXA57" s="106"/>
      <c r="FXB57" s="106"/>
      <c r="FXC57" s="106"/>
      <c r="FXD57" s="106"/>
      <c r="FXE57" s="106"/>
      <c r="FXF57" s="106"/>
      <c r="FXG57" s="106"/>
      <c r="FXH57" s="106"/>
      <c r="FXI57" s="106"/>
      <c r="FXJ57" s="106"/>
      <c r="FXK57" s="106"/>
      <c r="FXL57" s="106"/>
      <c r="FXM57" s="106"/>
      <c r="FXN57" s="106"/>
      <c r="FXO57" s="106"/>
      <c r="FXP57" s="106"/>
      <c r="FXQ57" s="106"/>
      <c r="FXR57" s="106"/>
      <c r="FXS57" s="106"/>
      <c r="FXT57" s="106"/>
      <c r="FXU57" s="106"/>
      <c r="FXV57" s="106"/>
      <c r="FXW57" s="106"/>
      <c r="FXX57" s="106"/>
      <c r="FXY57" s="106"/>
      <c r="FXZ57" s="106"/>
      <c r="FYA57" s="106"/>
      <c r="FYB57" s="106"/>
      <c r="FYC57" s="106"/>
      <c r="FYD57" s="106"/>
      <c r="FYE57" s="106"/>
      <c r="FYF57" s="106"/>
      <c r="FYG57" s="106"/>
      <c r="FYH57" s="106"/>
      <c r="FYI57" s="106"/>
      <c r="FYJ57" s="106"/>
      <c r="FYK57" s="106"/>
      <c r="FYL57" s="106"/>
      <c r="FYM57" s="106"/>
      <c r="FYN57" s="106"/>
      <c r="FYO57" s="106"/>
      <c r="FYP57" s="106"/>
      <c r="FYQ57" s="106"/>
      <c r="FYR57" s="106"/>
      <c r="FYS57" s="106"/>
      <c r="FYT57" s="106"/>
      <c r="FYU57" s="106"/>
      <c r="FYV57" s="106"/>
      <c r="FYW57" s="106"/>
      <c r="FYX57" s="106"/>
      <c r="FYY57" s="106"/>
      <c r="FYZ57" s="106"/>
      <c r="FZA57" s="106"/>
      <c r="FZB57" s="106"/>
      <c r="FZC57" s="106"/>
      <c r="FZD57" s="106"/>
      <c r="FZE57" s="106"/>
      <c r="FZF57" s="106"/>
      <c r="FZG57" s="106"/>
      <c r="FZH57" s="106"/>
      <c r="FZI57" s="106"/>
      <c r="FZJ57" s="106"/>
      <c r="FZK57" s="106"/>
      <c r="FZL57" s="106"/>
      <c r="FZM57" s="106"/>
      <c r="FZN57" s="106"/>
      <c r="FZO57" s="106"/>
      <c r="FZP57" s="106"/>
      <c r="FZQ57" s="106"/>
      <c r="FZR57" s="106"/>
      <c r="FZS57" s="106"/>
      <c r="FZT57" s="106"/>
      <c r="FZU57" s="106"/>
      <c r="FZV57" s="106"/>
      <c r="FZW57" s="106"/>
      <c r="FZX57" s="106"/>
      <c r="FZY57" s="106"/>
      <c r="FZZ57" s="106"/>
      <c r="GAA57" s="106"/>
      <c r="GAB57" s="106"/>
      <c r="GAC57" s="106"/>
      <c r="GAD57" s="106"/>
      <c r="GAE57" s="106"/>
      <c r="GAF57" s="106"/>
      <c r="GAG57" s="106"/>
      <c r="GAH57" s="106"/>
      <c r="GAI57" s="106"/>
      <c r="GAJ57" s="106"/>
      <c r="GAK57" s="106"/>
      <c r="GAL57" s="106"/>
      <c r="GAM57" s="106"/>
      <c r="GAN57" s="106"/>
      <c r="GAO57" s="106"/>
      <c r="GAP57" s="106"/>
      <c r="GAQ57" s="106"/>
      <c r="GAR57" s="106"/>
      <c r="GAS57" s="106"/>
      <c r="GAT57" s="106"/>
      <c r="GAU57" s="106"/>
      <c r="GAV57" s="106"/>
      <c r="GAW57" s="106"/>
      <c r="GAX57" s="106"/>
      <c r="GAY57" s="106"/>
      <c r="GAZ57" s="106"/>
      <c r="GBA57" s="106"/>
      <c r="GBB57" s="106"/>
      <c r="GBC57" s="106"/>
      <c r="GBD57" s="106"/>
      <c r="GBE57" s="106"/>
      <c r="GBF57" s="106"/>
      <c r="GBG57" s="106"/>
      <c r="GBH57" s="106"/>
      <c r="GBI57" s="106"/>
      <c r="GBJ57" s="106"/>
      <c r="GBK57" s="106"/>
      <c r="GBL57" s="106"/>
      <c r="GBM57" s="106"/>
      <c r="GBN57" s="106"/>
      <c r="GBO57" s="106"/>
      <c r="GBP57" s="106"/>
      <c r="GBQ57" s="106"/>
      <c r="GBR57" s="106"/>
      <c r="GBS57" s="106"/>
      <c r="GBT57" s="106"/>
      <c r="GBU57" s="106"/>
      <c r="GBV57" s="106"/>
      <c r="GBW57" s="106"/>
      <c r="GBX57" s="106"/>
      <c r="GBY57" s="106"/>
      <c r="GBZ57" s="106"/>
      <c r="GCA57" s="106"/>
      <c r="GCB57" s="106"/>
      <c r="GCC57" s="106"/>
      <c r="GCD57" s="106"/>
      <c r="GCE57" s="106"/>
      <c r="GCF57" s="106"/>
      <c r="GCG57" s="106"/>
      <c r="GCH57" s="106"/>
      <c r="GCI57" s="106"/>
      <c r="GCJ57" s="106"/>
      <c r="GCK57" s="106"/>
      <c r="GCL57" s="106"/>
      <c r="GCM57" s="106"/>
      <c r="GCN57" s="106"/>
      <c r="GCO57" s="106"/>
      <c r="GCP57" s="106"/>
      <c r="GCQ57" s="106"/>
      <c r="GCR57" s="106"/>
      <c r="GCS57" s="106"/>
      <c r="GCT57" s="106"/>
      <c r="GCU57" s="106"/>
      <c r="GCV57" s="106"/>
      <c r="GCW57" s="106"/>
      <c r="GCX57" s="106"/>
      <c r="GCY57" s="106"/>
      <c r="GCZ57" s="106"/>
      <c r="GDA57" s="106"/>
      <c r="GDB57" s="106"/>
      <c r="GDC57" s="106"/>
      <c r="GDD57" s="106"/>
      <c r="GDE57" s="106"/>
      <c r="GDF57" s="106"/>
      <c r="GDG57" s="106"/>
      <c r="GDH57" s="106"/>
      <c r="GDI57" s="106"/>
      <c r="GDJ57" s="106"/>
      <c r="GDK57" s="106"/>
      <c r="GDL57" s="106"/>
      <c r="GDM57" s="106"/>
      <c r="GDN57" s="106"/>
      <c r="GDO57" s="106"/>
      <c r="GDP57" s="106"/>
      <c r="GDQ57" s="106"/>
      <c r="GDR57" s="106"/>
      <c r="GDS57" s="106"/>
      <c r="GDT57" s="106"/>
      <c r="GDU57" s="106"/>
      <c r="GDV57" s="106"/>
      <c r="GDW57" s="106"/>
      <c r="GDX57" s="106"/>
      <c r="GDY57" s="106"/>
      <c r="GDZ57" s="106"/>
      <c r="GEA57" s="106"/>
      <c r="GEB57" s="106"/>
      <c r="GEC57" s="106"/>
      <c r="GED57" s="106"/>
      <c r="GEE57" s="106"/>
      <c r="GEF57" s="106"/>
      <c r="GEG57" s="106"/>
      <c r="GEH57" s="106"/>
      <c r="GEI57" s="106"/>
      <c r="GEJ57" s="106"/>
      <c r="GEK57" s="106"/>
      <c r="GEL57" s="106"/>
      <c r="GEM57" s="106"/>
      <c r="GEN57" s="106"/>
      <c r="GEO57" s="106"/>
      <c r="GEP57" s="106"/>
      <c r="GEQ57" s="106"/>
      <c r="GER57" s="106"/>
      <c r="GES57" s="106"/>
      <c r="GET57" s="106"/>
      <c r="GEU57" s="106"/>
      <c r="GEV57" s="106"/>
      <c r="GEW57" s="106"/>
      <c r="GEX57" s="106"/>
      <c r="GEY57" s="106"/>
      <c r="GEZ57" s="106"/>
      <c r="GFA57" s="106"/>
      <c r="GFB57" s="106"/>
      <c r="GFC57" s="106"/>
      <c r="GFD57" s="106"/>
      <c r="GFE57" s="106"/>
      <c r="GFF57" s="106"/>
      <c r="GFG57" s="106"/>
      <c r="GFH57" s="106"/>
      <c r="GFI57" s="106"/>
      <c r="GFJ57" s="106"/>
      <c r="GFK57" s="106"/>
      <c r="GFL57" s="106"/>
      <c r="GFM57" s="106"/>
      <c r="GFN57" s="106"/>
      <c r="GFO57" s="106"/>
      <c r="GFP57" s="106"/>
      <c r="GFQ57" s="106"/>
      <c r="GFR57" s="106"/>
      <c r="GFS57" s="106"/>
      <c r="GFT57" s="106"/>
      <c r="GFU57" s="106"/>
      <c r="GFV57" s="106"/>
      <c r="GFW57" s="106"/>
      <c r="GFX57" s="106"/>
      <c r="GFY57" s="106"/>
      <c r="GFZ57" s="106"/>
      <c r="GGA57" s="106"/>
      <c r="GGB57" s="106"/>
      <c r="GGC57" s="106"/>
      <c r="GGD57" s="106"/>
      <c r="GGE57" s="106"/>
      <c r="GGF57" s="106"/>
      <c r="GGG57" s="106"/>
      <c r="GGH57" s="106"/>
      <c r="GGI57" s="106"/>
      <c r="GGJ57" s="106"/>
      <c r="GGK57" s="106"/>
      <c r="GGL57" s="106"/>
      <c r="GGM57" s="106"/>
      <c r="GGN57" s="106"/>
      <c r="GGO57" s="106"/>
      <c r="GGP57" s="106"/>
      <c r="GGQ57" s="106"/>
      <c r="GGR57" s="106"/>
      <c r="GGS57" s="106"/>
      <c r="GGT57" s="106"/>
      <c r="GGU57" s="106"/>
      <c r="GGV57" s="106"/>
      <c r="GGW57" s="106"/>
      <c r="GGX57" s="106"/>
      <c r="GGY57" s="106"/>
      <c r="GGZ57" s="106"/>
      <c r="GHA57" s="106"/>
      <c r="GHB57" s="106"/>
      <c r="GHC57" s="106"/>
      <c r="GHD57" s="106"/>
      <c r="GHE57" s="106"/>
      <c r="GHF57" s="106"/>
      <c r="GHG57" s="106"/>
      <c r="GHH57" s="106"/>
      <c r="GHI57" s="106"/>
      <c r="GHJ57" s="106"/>
      <c r="GHK57" s="106"/>
      <c r="GHL57" s="106"/>
      <c r="GHM57" s="106"/>
      <c r="GHN57" s="106"/>
      <c r="GHO57" s="106"/>
      <c r="GHP57" s="106"/>
      <c r="GHQ57" s="106"/>
      <c r="GHR57" s="106"/>
      <c r="GHS57" s="106"/>
      <c r="GHT57" s="106"/>
      <c r="GHU57" s="106"/>
      <c r="GHV57" s="106"/>
      <c r="GHW57" s="106"/>
      <c r="GHX57" s="106"/>
      <c r="GHY57" s="106"/>
      <c r="GHZ57" s="106"/>
      <c r="GIA57" s="106"/>
      <c r="GIB57" s="106"/>
      <c r="GIC57" s="106"/>
      <c r="GID57" s="106"/>
      <c r="GIE57" s="106"/>
      <c r="GIF57" s="106"/>
      <c r="GIG57" s="106"/>
      <c r="GIH57" s="106"/>
      <c r="GII57" s="106"/>
      <c r="GIJ57" s="106"/>
      <c r="GIK57" s="106"/>
      <c r="GIL57" s="106"/>
      <c r="GIM57" s="106"/>
      <c r="GIN57" s="106"/>
      <c r="GIO57" s="106"/>
      <c r="GIP57" s="106"/>
      <c r="GIQ57" s="106"/>
      <c r="GIR57" s="106"/>
      <c r="GIS57" s="106"/>
      <c r="GIT57" s="106"/>
      <c r="GIU57" s="106"/>
      <c r="GIV57" s="106"/>
      <c r="GIW57" s="106"/>
      <c r="GIX57" s="106"/>
      <c r="GIY57" s="106"/>
      <c r="GIZ57" s="106"/>
      <c r="GJA57" s="106"/>
      <c r="GJB57" s="106"/>
      <c r="GJC57" s="106"/>
      <c r="GJD57" s="106"/>
      <c r="GJE57" s="106"/>
      <c r="GJF57" s="106"/>
      <c r="GJG57" s="106"/>
      <c r="GJH57" s="106"/>
      <c r="GJI57" s="106"/>
      <c r="GJJ57" s="106"/>
      <c r="GJK57" s="106"/>
      <c r="GJL57" s="106"/>
      <c r="GJM57" s="106"/>
      <c r="GJN57" s="106"/>
      <c r="GJO57" s="106"/>
      <c r="GJP57" s="106"/>
      <c r="GJQ57" s="106"/>
      <c r="GJR57" s="106"/>
      <c r="GJS57" s="106"/>
      <c r="GJT57" s="106"/>
      <c r="GJU57" s="106"/>
      <c r="GJV57" s="106"/>
      <c r="GJW57" s="106"/>
      <c r="GJX57" s="106"/>
      <c r="GJY57" s="106"/>
      <c r="GJZ57" s="106"/>
      <c r="GKA57" s="106"/>
      <c r="GKB57" s="106"/>
      <c r="GKC57" s="106"/>
      <c r="GKD57" s="106"/>
      <c r="GKE57" s="106"/>
      <c r="GKF57" s="106"/>
      <c r="GKG57" s="106"/>
      <c r="GKH57" s="106"/>
      <c r="GKI57" s="106"/>
      <c r="GKJ57" s="106"/>
      <c r="GKK57" s="106"/>
      <c r="GKL57" s="106"/>
      <c r="GKM57" s="106"/>
      <c r="GKN57" s="106"/>
      <c r="GKO57" s="106"/>
      <c r="GKP57" s="106"/>
      <c r="GKQ57" s="106"/>
      <c r="GKR57" s="106"/>
      <c r="GKS57" s="106"/>
      <c r="GKT57" s="106"/>
      <c r="GKU57" s="106"/>
      <c r="GKV57" s="106"/>
      <c r="GKW57" s="106"/>
      <c r="GKX57" s="106"/>
      <c r="GKY57" s="106"/>
      <c r="GKZ57" s="106"/>
      <c r="GLA57" s="106"/>
      <c r="GLB57" s="106"/>
      <c r="GLC57" s="106"/>
      <c r="GLD57" s="106"/>
      <c r="GLE57" s="106"/>
      <c r="GLF57" s="106"/>
      <c r="GLG57" s="106"/>
      <c r="GLH57" s="106"/>
      <c r="GLI57" s="106"/>
      <c r="GLJ57" s="106"/>
      <c r="GLK57" s="106"/>
      <c r="GLL57" s="106"/>
      <c r="GLM57" s="106"/>
      <c r="GLN57" s="106"/>
      <c r="GLO57" s="106"/>
      <c r="GLP57" s="106"/>
      <c r="GLQ57" s="106"/>
      <c r="GLR57" s="106"/>
      <c r="GLS57" s="106"/>
      <c r="GLT57" s="106"/>
      <c r="GLU57" s="106"/>
      <c r="GLV57" s="106"/>
      <c r="GLW57" s="106"/>
      <c r="GLX57" s="106"/>
      <c r="GLY57" s="106"/>
      <c r="GLZ57" s="106"/>
      <c r="GMA57" s="106"/>
      <c r="GMB57" s="106"/>
      <c r="GMC57" s="106"/>
      <c r="GMD57" s="106"/>
      <c r="GME57" s="106"/>
      <c r="GMF57" s="106"/>
      <c r="GMG57" s="106"/>
      <c r="GMH57" s="106"/>
      <c r="GMI57" s="106"/>
      <c r="GMJ57" s="106"/>
      <c r="GMK57" s="106"/>
      <c r="GML57" s="106"/>
      <c r="GMM57" s="106"/>
      <c r="GMN57" s="106"/>
      <c r="GMO57" s="106"/>
      <c r="GMP57" s="106"/>
      <c r="GMQ57" s="106"/>
      <c r="GMR57" s="106"/>
      <c r="GMS57" s="106"/>
      <c r="GMT57" s="106"/>
      <c r="GMU57" s="106"/>
      <c r="GMV57" s="106"/>
      <c r="GMW57" s="106"/>
      <c r="GMX57" s="106"/>
      <c r="GMY57" s="106"/>
      <c r="GMZ57" s="106"/>
      <c r="GNA57" s="106"/>
      <c r="GNB57" s="106"/>
      <c r="GNC57" s="106"/>
      <c r="GND57" s="106"/>
      <c r="GNE57" s="106"/>
      <c r="GNF57" s="106"/>
      <c r="GNG57" s="106"/>
      <c r="GNH57" s="106"/>
      <c r="GNI57" s="106"/>
      <c r="GNJ57" s="106"/>
      <c r="GNK57" s="106"/>
      <c r="GNL57" s="106"/>
      <c r="GNM57" s="106"/>
      <c r="GNN57" s="106"/>
      <c r="GNO57" s="106"/>
      <c r="GNP57" s="106"/>
      <c r="GNQ57" s="106"/>
      <c r="GNR57" s="106"/>
      <c r="GNS57" s="106"/>
      <c r="GNT57" s="106"/>
      <c r="GNU57" s="106"/>
      <c r="GNV57" s="106"/>
      <c r="GNW57" s="106"/>
      <c r="GNX57" s="106"/>
      <c r="GNY57" s="106"/>
      <c r="GNZ57" s="106"/>
      <c r="GOA57" s="106"/>
      <c r="GOB57" s="106"/>
      <c r="GOC57" s="106"/>
      <c r="GOD57" s="106"/>
      <c r="GOE57" s="106"/>
      <c r="GOF57" s="106"/>
      <c r="GOG57" s="106"/>
      <c r="GOH57" s="106"/>
      <c r="GOI57" s="106"/>
      <c r="GOJ57" s="106"/>
      <c r="GOK57" s="106"/>
      <c r="GOL57" s="106"/>
      <c r="GOM57" s="106"/>
      <c r="GON57" s="106"/>
      <c r="GOO57" s="106"/>
      <c r="GOP57" s="106"/>
      <c r="GOQ57" s="106"/>
      <c r="GOR57" s="106"/>
      <c r="GOS57" s="106"/>
      <c r="GOT57" s="106"/>
      <c r="GOU57" s="106"/>
      <c r="GOV57" s="106"/>
      <c r="GOW57" s="106"/>
      <c r="GOX57" s="106"/>
      <c r="GOY57" s="106"/>
      <c r="GOZ57" s="106"/>
      <c r="GPA57" s="106"/>
      <c r="GPB57" s="106"/>
      <c r="GPC57" s="106"/>
      <c r="GPD57" s="106"/>
      <c r="GPE57" s="106"/>
      <c r="GPF57" s="106"/>
      <c r="GPG57" s="106"/>
      <c r="GPH57" s="106"/>
      <c r="GPI57" s="106"/>
      <c r="GPJ57" s="106"/>
      <c r="GPK57" s="106"/>
      <c r="GPL57" s="106"/>
      <c r="GPM57" s="106"/>
      <c r="GPN57" s="106"/>
      <c r="GPO57" s="106"/>
      <c r="GPP57" s="106"/>
      <c r="GPQ57" s="106"/>
      <c r="GPR57" s="106"/>
      <c r="GPS57" s="106"/>
      <c r="GPT57" s="106"/>
      <c r="GPU57" s="106"/>
      <c r="GPV57" s="106"/>
      <c r="GPW57" s="106"/>
      <c r="GPX57" s="106"/>
      <c r="GPY57" s="106"/>
      <c r="GPZ57" s="106"/>
      <c r="GQA57" s="106"/>
      <c r="GQB57" s="106"/>
      <c r="GQC57" s="106"/>
      <c r="GQD57" s="106"/>
      <c r="GQE57" s="106"/>
      <c r="GQF57" s="106"/>
      <c r="GQG57" s="106"/>
      <c r="GQH57" s="106"/>
      <c r="GQI57" s="106"/>
      <c r="GQJ57" s="106"/>
      <c r="GQK57" s="106"/>
      <c r="GQL57" s="106"/>
      <c r="GQM57" s="106"/>
      <c r="GQN57" s="106"/>
      <c r="GQO57" s="106"/>
      <c r="GQP57" s="106"/>
      <c r="GQQ57" s="106"/>
      <c r="GQR57" s="106"/>
      <c r="GQS57" s="106"/>
      <c r="GQT57" s="106"/>
      <c r="GQU57" s="106"/>
      <c r="GQV57" s="106"/>
      <c r="GQW57" s="106"/>
      <c r="GQX57" s="106"/>
      <c r="GQY57" s="106"/>
      <c r="GQZ57" s="106"/>
      <c r="GRA57" s="106"/>
      <c r="GRB57" s="106"/>
      <c r="GRC57" s="106"/>
      <c r="GRD57" s="106"/>
      <c r="GRE57" s="106"/>
      <c r="GRF57" s="106"/>
      <c r="GRG57" s="106"/>
      <c r="GRH57" s="106"/>
      <c r="GRI57" s="106"/>
      <c r="GRJ57" s="106"/>
      <c r="GRK57" s="106"/>
      <c r="GRL57" s="106"/>
      <c r="GRM57" s="106"/>
      <c r="GRN57" s="106"/>
      <c r="GRO57" s="106"/>
      <c r="GRP57" s="106"/>
      <c r="GRQ57" s="106"/>
      <c r="GRR57" s="106"/>
      <c r="GRS57" s="106"/>
      <c r="GRT57" s="106"/>
      <c r="GRU57" s="106"/>
      <c r="GRV57" s="106"/>
      <c r="GRW57" s="106"/>
      <c r="GRX57" s="106"/>
      <c r="GRY57" s="106"/>
      <c r="GRZ57" s="106"/>
      <c r="GSA57" s="106"/>
      <c r="GSB57" s="106"/>
      <c r="GSC57" s="106"/>
      <c r="GSD57" s="106"/>
      <c r="GSE57" s="106"/>
      <c r="GSF57" s="106"/>
      <c r="GSG57" s="106"/>
      <c r="GSH57" s="106"/>
      <c r="GSI57" s="106"/>
      <c r="GSJ57" s="106"/>
      <c r="GSK57" s="106"/>
      <c r="GSL57" s="106"/>
      <c r="GSM57" s="106"/>
      <c r="GSN57" s="106"/>
      <c r="GSO57" s="106"/>
      <c r="GSP57" s="106"/>
      <c r="GSQ57" s="106"/>
      <c r="GSR57" s="106"/>
      <c r="GSS57" s="106"/>
      <c r="GST57" s="106"/>
      <c r="GSU57" s="106"/>
      <c r="GSV57" s="106"/>
      <c r="GSW57" s="106"/>
      <c r="GSX57" s="106"/>
      <c r="GSY57" s="106"/>
      <c r="GSZ57" s="106"/>
      <c r="GTA57" s="106"/>
      <c r="GTB57" s="106"/>
      <c r="GTC57" s="106"/>
      <c r="GTD57" s="106"/>
      <c r="GTE57" s="106"/>
      <c r="GTF57" s="106"/>
      <c r="GTG57" s="106"/>
      <c r="GTH57" s="106"/>
      <c r="GTI57" s="106"/>
      <c r="GTJ57" s="106"/>
      <c r="GTK57" s="106"/>
      <c r="GTL57" s="106"/>
      <c r="GTM57" s="106"/>
      <c r="GTN57" s="106"/>
      <c r="GTO57" s="106"/>
      <c r="GTP57" s="106"/>
      <c r="GTQ57" s="106"/>
      <c r="GTR57" s="106"/>
      <c r="GTS57" s="106"/>
      <c r="GTT57" s="106"/>
      <c r="GTU57" s="106"/>
      <c r="GTV57" s="106"/>
      <c r="GTW57" s="106"/>
      <c r="GTX57" s="106"/>
      <c r="GTY57" s="106"/>
      <c r="GTZ57" s="106"/>
      <c r="GUA57" s="106"/>
      <c r="GUB57" s="106"/>
      <c r="GUC57" s="106"/>
      <c r="GUD57" s="106"/>
      <c r="GUE57" s="106"/>
      <c r="GUF57" s="106"/>
      <c r="GUG57" s="106"/>
      <c r="GUH57" s="106"/>
      <c r="GUI57" s="106"/>
      <c r="GUJ57" s="106"/>
      <c r="GUK57" s="106"/>
      <c r="GUL57" s="106"/>
      <c r="GUM57" s="106"/>
      <c r="GUN57" s="106"/>
      <c r="GUO57" s="106"/>
      <c r="GUP57" s="106"/>
      <c r="GUQ57" s="106"/>
      <c r="GUR57" s="106"/>
      <c r="GUS57" s="106"/>
      <c r="GUT57" s="106"/>
      <c r="GUU57" s="106"/>
      <c r="GUV57" s="106"/>
      <c r="GUW57" s="106"/>
      <c r="GUX57" s="106"/>
      <c r="GUY57" s="106"/>
      <c r="GUZ57" s="106"/>
      <c r="GVA57" s="106"/>
      <c r="GVB57" s="106"/>
      <c r="GVC57" s="106"/>
      <c r="GVD57" s="106"/>
      <c r="GVE57" s="106"/>
      <c r="GVF57" s="106"/>
      <c r="GVG57" s="106"/>
      <c r="GVH57" s="106"/>
      <c r="GVI57" s="106"/>
      <c r="GVJ57" s="106"/>
      <c r="GVK57" s="106"/>
      <c r="GVL57" s="106"/>
      <c r="GVM57" s="106"/>
      <c r="GVN57" s="106"/>
      <c r="GVO57" s="106"/>
      <c r="GVP57" s="106"/>
      <c r="GVQ57" s="106"/>
      <c r="GVR57" s="106"/>
      <c r="GVS57" s="106"/>
      <c r="GVT57" s="106"/>
      <c r="GVU57" s="106"/>
      <c r="GVV57" s="106"/>
      <c r="GVW57" s="106"/>
      <c r="GVX57" s="106"/>
      <c r="GVY57" s="106"/>
      <c r="GVZ57" s="106"/>
      <c r="GWA57" s="106"/>
      <c r="GWB57" s="106"/>
      <c r="GWC57" s="106"/>
      <c r="GWD57" s="106"/>
      <c r="GWE57" s="106"/>
      <c r="GWF57" s="106"/>
      <c r="GWG57" s="106"/>
      <c r="GWH57" s="106"/>
      <c r="GWI57" s="106"/>
      <c r="GWJ57" s="106"/>
      <c r="GWK57" s="106"/>
      <c r="GWL57" s="106"/>
      <c r="GWM57" s="106"/>
      <c r="GWN57" s="106"/>
      <c r="GWO57" s="106"/>
      <c r="GWP57" s="106"/>
      <c r="GWQ57" s="106"/>
      <c r="GWR57" s="106"/>
      <c r="GWS57" s="106"/>
      <c r="GWT57" s="106"/>
      <c r="GWU57" s="106"/>
      <c r="GWV57" s="106"/>
      <c r="GWW57" s="106"/>
      <c r="GWX57" s="106"/>
      <c r="GWY57" s="106"/>
      <c r="GWZ57" s="106"/>
      <c r="GXA57" s="106"/>
      <c r="GXB57" s="106"/>
      <c r="GXC57" s="106"/>
      <c r="GXD57" s="106"/>
      <c r="GXE57" s="106"/>
      <c r="GXF57" s="106"/>
      <c r="GXG57" s="106"/>
      <c r="GXH57" s="106"/>
      <c r="GXI57" s="106"/>
      <c r="GXJ57" s="106"/>
      <c r="GXK57" s="106"/>
      <c r="GXL57" s="106"/>
      <c r="GXM57" s="106"/>
      <c r="GXN57" s="106"/>
      <c r="GXO57" s="106"/>
      <c r="GXP57" s="106"/>
      <c r="GXQ57" s="106"/>
      <c r="GXR57" s="106"/>
      <c r="GXS57" s="106"/>
      <c r="GXT57" s="106"/>
      <c r="GXU57" s="106"/>
      <c r="GXV57" s="106"/>
      <c r="GXW57" s="106"/>
      <c r="GXX57" s="106"/>
      <c r="GXY57" s="106"/>
      <c r="GXZ57" s="106"/>
      <c r="GYA57" s="106"/>
      <c r="GYB57" s="106"/>
      <c r="GYC57" s="106"/>
      <c r="GYD57" s="106"/>
      <c r="GYE57" s="106"/>
      <c r="GYF57" s="106"/>
      <c r="GYG57" s="106"/>
      <c r="GYH57" s="106"/>
      <c r="GYI57" s="106"/>
      <c r="GYJ57" s="106"/>
      <c r="GYK57" s="106"/>
      <c r="GYL57" s="106"/>
      <c r="GYM57" s="106"/>
      <c r="GYN57" s="106"/>
      <c r="GYO57" s="106"/>
      <c r="GYP57" s="106"/>
      <c r="GYQ57" s="106"/>
      <c r="GYR57" s="106"/>
      <c r="GYS57" s="106"/>
      <c r="GYT57" s="106"/>
      <c r="GYU57" s="106"/>
      <c r="GYV57" s="106"/>
      <c r="GYW57" s="106"/>
      <c r="GYX57" s="106"/>
      <c r="GYY57" s="106"/>
      <c r="GYZ57" s="106"/>
      <c r="GZA57" s="106"/>
      <c r="GZB57" s="106"/>
      <c r="GZC57" s="106"/>
      <c r="GZD57" s="106"/>
      <c r="GZE57" s="106"/>
      <c r="GZF57" s="106"/>
      <c r="GZG57" s="106"/>
      <c r="GZH57" s="106"/>
      <c r="GZI57" s="106"/>
      <c r="GZJ57" s="106"/>
      <c r="GZK57" s="106"/>
      <c r="GZL57" s="106"/>
      <c r="GZM57" s="106"/>
      <c r="GZN57" s="106"/>
      <c r="GZO57" s="106"/>
      <c r="GZP57" s="106"/>
      <c r="GZQ57" s="106"/>
      <c r="GZR57" s="106"/>
      <c r="GZS57" s="106"/>
      <c r="GZT57" s="106"/>
      <c r="GZU57" s="106"/>
      <c r="GZV57" s="106"/>
      <c r="GZW57" s="106"/>
      <c r="GZX57" s="106"/>
      <c r="GZY57" s="106"/>
      <c r="GZZ57" s="106"/>
      <c r="HAA57" s="106"/>
      <c r="HAB57" s="106"/>
      <c r="HAC57" s="106"/>
      <c r="HAD57" s="106"/>
      <c r="HAE57" s="106"/>
      <c r="HAF57" s="106"/>
      <c r="HAG57" s="106"/>
      <c r="HAH57" s="106"/>
      <c r="HAI57" s="106"/>
      <c r="HAJ57" s="106"/>
      <c r="HAK57" s="106"/>
      <c r="HAL57" s="106"/>
      <c r="HAM57" s="106"/>
      <c r="HAN57" s="106"/>
      <c r="HAO57" s="106"/>
      <c r="HAP57" s="106"/>
      <c r="HAQ57" s="106"/>
      <c r="HAR57" s="106"/>
      <c r="HAS57" s="106"/>
      <c r="HAT57" s="106"/>
      <c r="HAU57" s="106"/>
      <c r="HAV57" s="106"/>
      <c r="HAW57" s="106"/>
      <c r="HAX57" s="106"/>
      <c r="HAY57" s="106"/>
      <c r="HAZ57" s="106"/>
      <c r="HBA57" s="106"/>
      <c r="HBB57" s="106"/>
      <c r="HBC57" s="106"/>
      <c r="HBD57" s="106"/>
      <c r="HBE57" s="106"/>
      <c r="HBF57" s="106"/>
      <c r="HBG57" s="106"/>
      <c r="HBH57" s="106"/>
      <c r="HBI57" s="106"/>
      <c r="HBJ57" s="106"/>
      <c r="HBK57" s="106"/>
      <c r="HBL57" s="106"/>
      <c r="HBM57" s="106"/>
      <c r="HBN57" s="106"/>
      <c r="HBO57" s="106"/>
      <c r="HBP57" s="106"/>
      <c r="HBQ57" s="106"/>
      <c r="HBR57" s="106"/>
      <c r="HBS57" s="106"/>
      <c r="HBT57" s="106"/>
      <c r="HBU57" s="106"/>
      <c r="HBV57" s="106"/>
      <c r="HBW57" s="106"/>
      <c r="HBX57" s="106"/>
      <c r="HBY57" s="106"/>
      <c r="HBZ57" s="106"/>
      <c r="HCA57" s="106"/>
      <c r="HCB57" s="106"/>
      <c r="HCC57" s="106"/>
      <c r="HCD57" s="106"/>
      <c r="HCE57" s="106"/>
      <c r="HCF57" s="106"/>
      <c r="HCG57" s="106"/>
      <c r="HCH57" s="106"/>
      <c r="HCI57" s="106"/>
      <c r="HCJ57" s="106"/>
      <c r="HCK57" s="106"/>
      <c r="HCL57" s="106"/>
      <c r="HCM57" s="106"/>
      <c r="HCN57" s="106"/>
      <c r="HCO57" s="106"/>
      <c r="HCP57" s="106"/>
      <c r="HCQ57" s="106"/>
      <c r="HCR57" s="106"/>
      <c r="HCS57" s="106"/>
      <c r="HCT57" s="106"/>
      <c r="HCU57" s="106"/>
      <c r="HCV57" s="106"/>
      <c r="HCW57" s="106"/>
      <c r="HCX57" s="106"/>
      <c r="HCY57" s="106"/>
      <c r="HCZ57" s="106"/>
      <c r="HDA57" s="106"/>
      <c r="HDB57" s="106"/>
      <c r="HDC57" s="106"/>
      <c r="HDD57" s="106"/>
      <c r="HDE57" s="106"/>
      <c r="HDF57" s="106"/>
      <c r="HDG57" s="106"/>
      <c r="HDH57" s="106"/>
      <c r="HDI57" s="106"/>
      <c r="HDJ57" s="106"/>
      <c r="HDK57" s="106"/>
      <c r="HDL57" s="106"/>
      <c r="HDM57" s="106"/>
      <c r="HDN57" s="106"/>
      <c r="HDO57" s="106"/>
      <c r="HDP57" s="106"/>
      <c r="HDQ57" s="106"/>
      <c r="HDR57" s="106"/>
      <c r="HDS57" s="106"/>
      <c r="HDT57" s="106"/>
      <c r="HDU57" s="106"/>
      <c r="HDV57" s="106"/>
      <c r="HDW57" s="106"/>
      <c r="HDX57" s="106"/>
      <c r="HDY57" s="106"/>
      <c r="HDZ57" s="106"/>
      <c r="HEA57" s="106"/>
      <c r="HEB57" s="106"/>
      <c r="HEC57" s="106"/>
      <c r="HED57" s="106"/>
      <c r="HEE57" s="106"/>
      <c r="HEF57" s="106"/>
      <c r="HEG57" s="106"/>
      <c r="HEH57" s="106"/>
      <c r="HEI57" s="106"/>
      <c r="HEJ57" s="106"/>
      <c r="HEK57" s="106"/>
      <c r="HEL57" s="106"/>
      <c r="HEM57" s="106"/>
      <c r="HEN57" s="106"/>
      <c r="HEO57" s="106"/>
      <c r="HEP57" s="106"/>
      <c r="HEQ57" s="106"/>
      <c r="HER57" s="106"/>
      <c r="HES57" s="106"/>
      <c r="HET57" s="106"/>
      <c r="HEU57" s="106"/>
      <c r="HEV57" s="106"/>
      <c r="HEW57" s="106"/>
      <c r="HEX57" s="106"/>
      <c r="HEY57" s="106"/>
      <c r="HEZ57" s="106"/>
      <c r="HFA57" s="106"/>
      <c r="HFB57" s="106"/>
      <c r="HFC57" s="106"/>
      <c r="HFD57" s="106"/>
      <c r="HFE57" s="106"/>
      <c r="HFF57" s="106"/>
      <c r="HFG57" s="106"/>
      <c r="HFH57" s="106"/>
      <c r="HFI57" s="106"/>
      <c r="HFJ57" s="106"/>
      <c r="HFK57" s="106"/>
      <c r="HFL57" s="106"/>
      <c r="HFM57" s="106"/>
      <c r="HFN57" s="106"/>
      <c r="HFO57" s="106"/>
      <c r="HFP57" s="106"/>
      <c r="HFQ57" s="106"/>
      <c r="HFR57" s="106"/>
      <c r="HFS57" s="106"/>
      <c r="HFT57" s="106"/>
      <c r="HFU57" s="106"/>
      <c r="HFV57" s="106"/>
      <c r="HFW57" s="106"/>
      <c r="HFX57" s="106"/>
      <c r="HFY57" s="106"/>
      <c r="HFZ57" s="106"/>
      <c r="HGA57" s="106"/>
      <c r="HGB57" s="106"/>
      <c r="HGC57" s="106"/>
      <c r="HGD57" s="106"/>
      <c r="HGE57" s="106"/>
      <c r="HGF57" s="106"/>
      <c r="HGG57" s="106"/>
      <c r="HGH57" s="106"/>
      <c r="HGI57" s="106"/>
      <c r="HGJ57" s="106"/>
      <c r="HGK57" s="106"/>
      <c r="HGL57" s="106"/>
      <c r="HGM57" s="106"/>
      <c r="HGN57" s="106"/>
      <c r="HGO57" s="106"/>
      <c r="HGP57" s="106"/>
      <c r="HGQ57" s="106"/>
      <c r="HGR57" s="106"/>
      <c r="HGS57" s="106"/>
      <c r="HGT57" s="106"/>
      <c r="HGU57" s="106"/>
      <c r="HGV57" s="106"/>
      <c r="HGW57" s="106"/>
      <c r="HGX57" s="106"/>
      <c r="HGY57" s="106"/>
      <c r="HGZ57" s="106"/>
      <c r="HHA57" s="106"/>
      <c r="HHB57" s="106"/>
      <c r="HHC57" s="106"/>
      <c r="HHD57" s="106"/>
      <c r="HHE57" s="106"/>
      <c r="HHF57" s="106"/>
      <c r="HHG57" s="106"/>
      <c r="HHH57" s="106"/>
      <c r="HHI57" s="106"/>
      <c r="HHJ57" s="106"/>
      <c r="HHK57" s="106"/>
      <c r="HHL57" s="106"/>
      <c r="HHM57" s="106"/>
      <c r="HHN57" s="106"/>
      <c r="HHO57" s="106"/>
      <c r="HHP57" s="106"/>
      <c r="HHQ57" s="106"/>
      <c r="HHR57" s="106"/>
      <c r="HHS57" s="106"/>
      <c r="HHT57" s="106"/>
      <c r="HHU57" s="106"/>
      <c r="HHV57" s="106"/>
      <c r="HHW57" s="106"/>
      <c r="HHX57" s="106"/>
      <c r="HHY57" s="106"/>
      <c r="HHZ57" s="106"/>
      <c r="HIA57" s="106"/>
      <c r="HIB57" s="106"/>
      <c r="HIC57" s="106"/>
      <c r="HID57" s="106"/>
      <c r="HIE57" s="106"/>
      <c r="HIF57" s="106"/>
      <c r="HIG57" s="106"/>
      <c r="HIH57" s="106"/>
      <c r="HII57" s="106"/>
      <c r="HIJ57" s="106"/>
      <c r="HIK57" s="106"/>
      <c r="HIL57" s="106"/>
      <c r="HIM57" s="106"/>
      <c r="HIN57" s="106"/>
      <c r="HIO57" s="106"/>
      <c r="HIP57" s="106"/>
      <c r="HIQ57" s="106"/>
      <c r="HIR57" s="106"/>
      <c r="HIS57" s="106"/>
      <c r="HIT57" s="106"/>
      <c r="HIU57" s="106"/>
      <c r="HIV57" s="106"/>
      <c r="HIW57" s="106"/>
      <c r="HIX57" s="106"/>
      <c r="HIY57" s="106"/>
      <c r="HIZ57" s="106"/>
      <c r="HJA57" s="106"/>
      <c r="HJB57" s="106"/>
      <c r="HJC57" s="106"/>
      <c r="HJD57" s="106"/>
      <c r="HJE57" s="106"/>
      <c r="HJF57" s="106"/>
      <c r="HJG57" s="106"/>
      <c r="HJH57" s="106"/>
      <c r="HJI57" s="106"/>
      <c r="HJJ57" s="106"/>
      <c r="HJK57" s="106"/>
      <c r="HJL57" s="106"/>
      <c r="HJM57" s="106"/>
      <c r="HJN57" s="106"/>
      <c r="HJO57" s="106"/>
      <c r="HJP57" s="106"/>
      <c r="HJQ57" s="106"/>
      <c r="HJR57" s="106"/>
      <c r="HJS57" s="106"/>
      <c r="HJT57" s="106"/>
      <c r="HJU57" s="106"/>
      <c r="HJV57" s="106"/>
      <c r="HJW57" s="106"/>
      <c r="HJX57" s="106"/>
      <c r="HJY57" s="106"/>
      <c r="HJZ57" s="106"/>
      <c r="HKA57" s="106"/>
      <c r="HKB57" s="106"/>
      <c r="HKC57" s="106"/>
      <c r="HKD57" s="106"/>
      <c r="HKE57" s="106"/>
      <c r="HKF57" s="106"/>
      <c r="HKG57" s="106"/>
      <c r="HKH57" s="106"/>
      <c r="HKI57" s="106"/>
      <c r="HKJ57" s="106"/>
      <c r="HKK57" s="106"/>
      <c r="HKL57" s="106"/>
      <c r="HKM57" s="106"/>
      <c r="HKN57" s="106"/>
      <c r="HKO57" s="106"/>
      <c r="HKP57" s="106"/>
      <c r="HKQ57" s="106"/>
      <c r="HKR57" s="106"/>
      <c r="HKS57" s="106"/>
      <c r="HKT57" s="106"/>
      <c r="HKU57" s="106"/>
      <c r="HKV57" s="106"/>
      <c r="HKW57" s="106"/>
      <c r="HKX57" s="106"/>
      <c r="HKY57" s="106"/>
      <c r="HKZ57" s="106"/>
      <c r="HLA57" s="106"/>
      <c r="HLB57" s="106"/>
      <c r="HLC57" s="106"/>
      <c r="HLD57" s="106"/>
      <c r="HLE57" s="106"/>
      <c r="HLF57" s="106"/>
      <c r="HLG57" s="106"/>
      <c r="HLH57" s="106"/>
      <c r="HLI57" s="106"/>
      <c r="HLJ57" s="106"/>
      <c r="HLK57" s="106"/>
      <c r="HLL57" s="106"/>
      <c r="HLM57" s="106"/>
      <c r="HLN57" s="106"/>
      <c r="HLO57" s="106"/>
      <c r="HLP57" s="106"/>
      <c r="HLQ57" s="106"/>
      <c r="HLR57" s="106"/>
      <c r="HLS57" s="106"/>
      <c r="HLT57" s="106"/>
      <c r="HLU57" s="106"/>
      <c r="HLV57" s="106"/>
      <c r="HLW57" s="106"/>
      <c r="HLX57" s="106"/>
      <c r="HLY57" s="106"/>
      <c r="HLZ57" s="106"/>
      <c r="HMA57" s="106"/>
      <c r="HMB57" s="106"/>
      <c r="HMC57" s="106"/>
      <c r="HMD57" s="106"/>
      <c r="HME57" s="106"/>
      <c r="HMF57" s="106"/>
      <c r="HMG57" s="106"/>
      <c r="HMH57" s="106"/>
      <c r="HMI57" s="106"/>
      <c r="HMJ57" s="106"/>
      <c r="HMK57" s="106"/>
      <c r="HML57" s="106"/>
      <c r="HMM57" s="106"/>
      <c r="HMN57" s="106"/>
      <c r="HMO57" s="106"/>
      <c r="HMP57" s="106"/>
      <c r="HMQ57" s="106"/>
      <c r="HMR57" s="106"/>
      <c r="HMS57" s="106"/>
      <c r="HMT57" s="106"/>
      <c r="HMU57" s="106"/>
      <c r="HMV57" s="106"/>
      <c r="HMW57" s="106"/>
      <c r="HMX57" s="106"/>
      <c r="HMY57" s="106"/>
      <c r="HMZ57" s="106"/>
      <c r="HNA57" s="106"/>
      <c r="HNB57" s="106"/>
      <c r="HNC57" s="106"/>
      <c r="HND57" s="106"/>
      <c r="HNE57" s="106"/>
      <c r="HNF57" s="106"/>
      <c r="HNG57" s="106"/>
      <c r="HNH57" s="106"/>
      <c r="HNI57" s="106"/>
      <c r="HNJ57" s="106"/>
      <c r="HNK57" s="106"/>
      <c r="HNL57" s="106"/>
      <c r="HNM57" s="106"/>
      <c r="HNN57" s="106"/>
      <c r="HNO57" s="106"/>
      <c r="HNP57" s="106"/>
      <c r="HNQ57" s="106"/>
      <c r="HNR57" s="106"/>
      <c r="HNS57" s="106"/>
      <c r="HNT57" s="106"/>
      <c r="HNU57" s="106"/>
      <c r="HNV57" s="106"/>
      <c r="HNW57" s="106"/>
      <c r="HNX57" s="106"/>
      <c r="HNY57" s="106"/>
      <c r="HNZ57" s="106"/>
      <c r="HOA57" s="106"/>
      <c r="HOB57" s="106"/>
      <c r="HOC57" s="106"/>
      <c r="HOD57" s="106"/>
      <c r="HOE57" s="106"/>
      <c r="HOF57" s="106"/>
      <c r="HOG57" s="106"/>
      <c r="HOH57" s="106"/>
      <c r="HOI57" s="106"/>
      <c r="HOJ57" s="106"/>
      <c r="HOK57" s="106"/>
      <c r="HOL57" s="106"/>
      <c r="HOM57" s="106"/>
      <c r="HON57" s="106"/>
      <c r="HOO57" s="106"/>
      <c r="HOP57" s="106"/>
      <c r="HOQ57" s="106"/>
      <c r="HOR57" s="106"/>
      <c r="HOS57" s="106"/>
      <c r="HOT57" s="106"/>
      <c r="HOU57" s="106"/>
      <c r="HOV57" s="106"/>
      <c r="HOW57" s="106"/>
      <c r="HOX57" s="106"/>
      <c r="HOY57" s="106"/>
      <c r="HOZ57" s="106"/>
      <c r="HPA57" s="106"/>
      <c r="HPB57" s="106"/>
      <c r="HPC57" s="106"/>
      <c r="HPD57" s="106"/>
      <c r="HPE57" s="106"/>
      <c r="HPF57" s="106"/>
      <c r="HPG57" s="106"/>
      <c r="HPH57" s="106"/>
      <c r="HPI57" s="106"/>
      <c r="HPJ57" s="106"/>
      <c r="HPK57" s="106"/>
      <c r="HPL57" s="106"/>
      <c r="HPM57" s="106"/>
      <c r="HPN57" s="106"/>
      <c r="HPO57" s="106"/>
      <c r="HPP57" s="106"/>
      <c r="HPQ57" s="106"/>
      <c r="HPR57" s="106"/>
      <c r="HPS57" s="106"/>
      <c r="HPT57" s="106"/>
      <c r="HPU57" s="106"/>
      <c r="HPV57" s="106"/>
      <c r="HPW57" s="106"/>
      <c r="HPX57" s="106"/>
      <c r="HPY57" s="106"/>
      <c r="HPZ57" s="106"/>
      <c r="HQA57" s="106"/>
      <c r="HQB57" s="106"/>
      <c r="HQC57" s="106"/>
      <c r="HQD57" s="106"/>
      <c r="HQE57" s="106"/>
      <c r="HQF57" s="106"/>
      <c r="HQG57" s="106"/>
      <c r="HQH57" s="106"/>
      <c r="HQI57" s="106"/>
      <c r="HQJ57" s="106"/>
      <c r="HQK57" s="106"/>
      <c r="HQL57" s="106"/>
      <c r="HQM57" s="106"/>
      <c r="HQN57" s="106"/>
      <c r="HQO57" s="106"/>
      <c r="HQP57" s="106"/>
      <c r="HQQ57" s="106"/>
      <c r="HQR57" s="106"/>
      <c r="HQS57" s="106"/>
      <c r="HQT57" s="106"/>
      <c r="HQU57" s="106"/>
      <c r="HQV57" s="106"/>
      <c r="HQW57" s="106"/>
      <c r="HQX57" s="106"/>
      <c r="HQY57" s="106"/>
      <c r="HQZ57" s="106"/>
      <c r="HRA57" s="106"/>
      <c r="HRB57" s="106"/>
      <c r="HRC57" s="106"/>
      <c r="HRD57" s="106"/>
      <c r="HRE57" s="106"/>
      <c r="HRF57" s="106"/>
      <c r="HRG57" s="106"/>
      <c r="HRH57" s="106"/>
      <c r="HRI57" s="106"/>
      <c r="HRJ57" s="106"/>
      <c r="HRK57" s="106"/>
      <c r="HRL57" s="106"/>
      <c r="HRM57" s="106"/>
      <c r="HRN57" s="106"/>
      <c r="HRO57" s="106"/>
      <c r="HRP57" s="106"/>
      <c r="HRQ57" s="106"/>
      <c r="HRR57" s="106"/>
      <c r="HRS57" s="106"/>
      <c r="HRT57" s="106"/>
      <c r="HRU57" s="106"/>
      <c r="HRV57" s="106"/>
      <c r="HRW57" s="106"/>
      <c r="HRX57" s="106"/>
      <c r="HRY57" s="106"/>
      <c r="HRZ57" s="106"/>
      <c r="HSA57" s="106"/>
      <c r="HSB57" s="106"/>
      <c r="HSC57" s="106"/>
      <c r="HSD57" s="106"/>
      <c r="HSE57" s="106"/>
      <c r="HSF57" s="106"/>
      <c r="HSG57" s="106"/>
      <c r="HSH57" s="106"/>
      <c r="HSI57" s="106"/>
      <c r="HSJ57" s="106"/>
      <c r="HSK57" s="106"/>
      <c r="HSL57" s="106"/>
      <c r="HSM57" s="106"/>
      <c r="HSN57" s="106"/>
      <c r="HSO57" s="106"/>
      <c r="HSP57" s="106"/>
      <c r="HSQ57" s="106"/>
      <c r="HSR57" s="106"/>
      <c r="HSS57" s="106"/>
      <c r="HST57" s="106"/>
      <c r="HSU57" s="106"/>
      <c r="HSV57" s="106"/>
      <c r="HSW57" s="106"/>
      <c r="HSX57" s="106"/>
      <c r="HSY57" s="106"/>
      <c r="HSZ57" s="106"/>
      <c r="HTA57" s="106"/>
      <c r="HTB57" s="106"/>
      <c r="HTC57" s="106"/>
      <c r="HTD57" s="106"/>
      <c r="HTE57" s="106"/>
      <c r="HTF57" s="106"/>
      <c r="HTG57" s="106"/>
      <c r="HTH57" s="106"/>
      <c r="HTI57" s="106"/>
      <c r="HTJ57" s="106"/>
      <c r="HTK57" s="106"/>
      <c r="HTL57" s="106"/>
      <c r="HTM57" s="106"/>
      <c r="HTN57" s="106"/>
      <c r="HTO57" s="106"/>
      <c r="HTP57" s="106"/>
      <c r="HTQ57" s="106"/>
      <c r="HTR57" s="106"/>
      <c r="HTS57" s="106"/>
      <c r="HTT57" s="106"/>
      <c r="HTU57" s="106"/>
      <c r="HTV57" s="106"/>
      <c r="HTW57" s="106"/>
      <c r="HTX57" s="106"/>
      <c r="HTY57" s="106"/>
      <c r="HTZ57" s="106"/>
      <c r="HUA57" s="106"/>
      <c r="HUB57" s="106"/>
      <c r="HUC57" s="106"/>
      <c r="HUD57" s="106"/>
      <c r="HUE57" s="106"/>
      <c r="HUF57" s="106"/>
      <c r="HUG57" s="106"/>
      <c r="HUH57" s="106"/>
      <c r="HUI57" s="106"/>
      <c r="HUJ57" s="106"/>
      <c r="HUK57" s="106"/>
      <c r="HUL57" s="106"/>
      <c r="HUM57" s="106"/>
      <c r="HUN57" s="106"/>
      <c r="HUO57" s="106"/>
      <c r="HUP57" s="106"/>
      <c r="HUQ57" s="106"/>
      <c r="HUR57" s="106"/>
      <c r="HUS57" s="106"/>
      <c r="HUT57" s="106"/>
      <c r="HUU57" s="106"/>
      <c r="HUV57" s="106"/>
      <c r="HUW57" s="106"/>
      <c r="HUX57" s="106"/>
      <c r="HUY57" s="106"/>
      <c r="HUZ57" s="106"/>
      <c r="HVA57" s="106"/>
      <c r="HVB57" s="106"/>
      <c r="HVC57" s="106"/>
      <c r="HVD57" s="106"/>
      <c r="HVE57" s="106"/>
      <c r="HVF57" s="106"/>
      <c r="HVG57" s="106"/>
      <c r="HVH57" s="106"/>
      <c r="HVI57" s="106"/>
      <c r="HVJ57" s="106"/>
      <c r="HVK57" s="106"/>
      <c r="HVL57" s="106"/>
      <c r="HVM57" s="106"/>
      <c r="HVN57" s="106"/>
      <c r="HVO57" s="106"/>
      <c r="HVP57" s="106"/>
      <c r="HVQ57" s="106"/>
      <c r="HVR57" s="106"/>
      <c r="HVS57" s="106"/>
      <c r="HVT57" s="106"/>
      <c r="HVU57" s="106"/>
      <c r="HVV57" s="106"/>
      <c r="HVW57" s="106"/>
      <c r="HVX57" s="106"/>
      <c r="HVY57" s="106"/>
      <c r="HVZ57" s="106"/>
      <c r="HWA57" s="106"/>
      <c r="HWB57" s="106"/>
      <c r="HWC57" s="106"/>
      <c r="HWD57" s="106"/>
      <c r="HWE57" s="106"/>
      <c r="HWF57" s="106"/>
      <c r="HWG57" s="106"/>
      <c r="HWH57" s="106"/>
      <c r="HWI57" s="106"/>
      <c r="HWJ57" s="106"/>
      <c r="HWK57" s="106"/>
      <c r="HWL57" s="106"/>
      <c r="HWM57" s="106"/>
      <c r="HWN57" s="106"/>
      <c r="HWO57" s="106"/>
      <c r="HWP57" s="106"/>
      <c r="HWQ57" s="106"/>
      <c r="HWR57" s="106"/>
      <c r="HWS57" s="106"/>
      <c r="HWT57" s="106"/>
      <c r="HWU57" s="106"/>
      <c r="HWV57" s="106"/>
      <c r="HWW57" s="106"/>
      <c r="HWX57" s="106"/>
      <c r="HWY57" s="106"/>
      <c r="HWZ57" s="106"/>
      <c r="HXA57" s="106"/>
      <c r="HXB57" s="106"/>
      <c r="HXC57" s="106"/>
      <c r="HXD57" s="106"/>
      <c r="HXE57" s="106"/>
      <c r="HXF57" s="106"/>
      <c r="HXG57" s="106"/>
      <c r="HXH57" s="106"/>
      <c r="HXI57" s="106"/>
      <c r="HXJ57" s="106"/>
      <c r="HXK57" s="106"/>
      <c r="HXL57" s="106"/>
      <c r="HXM57" s="106"/>
      <c r="HXN57" s="106"/>
      <c r="HXO57" s="106"/>
      <c r="HXP57" s="106"/>
      <c r="HXQ57" s="106"/>
      <c r="HXR57" s="106"/>
      <c r="HXS57" s="106"/>
      <c r="HXT57" s="106"/>
      <c r="HXU57" s="106"/>
      <c r="HXV57" s="106"/>
      <c r="HXW57" s="106"/>
      <c r="HXX57" s="106"/>
      <c r="HXY57" s="106"/>
      <c r="HXZ57" s="106"/>
      <c r="HYA57" s="106"/>
      <c r="HYB57" s="106"/>
      <c r="HYC57" s="106"/>
      <c r="HYD57" s="106"/>
      <c r="HYE57" s="106"/>
      <c r="HYF57" s="106"/>
      <c r="HYG57" s="106"/>
      <c r="HYH57" s="106"/>
      <c r="HYI57" s="106"/>
      <c r="HYJ57" s="106"/>
      <c r="HYK57" s="106"/>
      <c r="HYL57" s="106"/>
      <c r="HYM57" s="106"/>
      <c r="HYN57" s="106"/>
      <c r="HYO57" s="106"/>
      <c r="HYP57" s="106"/>
      <c r="HYQ57" s="106"/>
      <c r="HYR57" s="106"/>
      <c r="HYS57" s="106"/>
      <c r="HYT57" s="106"/>
      <c r="HYU57" s="106"/>
      <c r="HYV57" s="106"/>
      <c r="HYW57" s="106"/>
      <c r="HYX57" s="106"/>
      <c r="HYY57" s="106"/>
      <c r="HYZ57" s="106"/>
      <c r="HZA57" s="106"/>
      <c r="HZB57" s="106"/>
      <c r="HZC57" s="106"/>
      <c r="HZD57" s="106"/>
      <c r="HZE57" s="106"/>
      <c r="HZF57" s="106"/>
      <c r="HZG57" s="106"/>
      <c r="HZH57" s="106"/>
      <c r="HZI57" s="106"/>
      <c r="HZJ57" s="106"/>
      <c r="HZK57" s="106"/>
      <c r="HZL57" s="106"/>
      <c r="HZM57" s="106"/>
      <c r="HZN57" s="106"/>
      <c r="HZO57" s="106"/>
      <c r="HZP57" s="106"/>
      <c r="HZQ57" s="106"/>
      <c r="HZR57" s="106"/>
      <c r="HZS57" s="106"/>
      <c r="HZT57" s="106"/>
      <c r="HZU57" s="106"/>
      <c r="HZV57" s="106"/>
      <c r="HZW57" s="106"/>
      <c r="HZX57" s="106"/>
      <c r="HZY57" s="106"/>
      <c r="HZZ57" s="106"/>
      <c r="IAA57" s="106"/>
      <c r="IAB57" s="106"/>
      <c r="IAC57" s="106"/>
      <c r="IAD57" s="106"/>
      <c r="IAE57" s="106"/>
      <c r="IAF57" s="106"/>
      <c r="IAG57" s="106"/>
      <c r="IAH57" s="106"/>
      <c r="IAI57" s="106"/>
      <c r="IAJ57" s="106"/>
      <c r="IAK57" s="106"/>
      <c r="IAL57" s="106"/>
      <c r="IAM57" s="106"/>
      <c r="IAN57" s="106"/>
      <c r="IAO57" s="106"/>
      <c r="IAP57" s="106"/>
      <c r="IAQ57" s="106"/>
      <c r="IAR57" s="106"/>
      <c r="IAS57" s="106"/>
      <c r="IAT57" s="106"/>
      <c r="IAU57" s="106"/>
      <c r="IAV57" s="106"/>
      <c r="IAW57" s="106"/>
      <c r="IAX57" s="106"/>
      <c r="IAY57" s="106"/>
      <c r="IAZ57" s="106"/>
      <c r="IBA57" s="106"/>
      <c r="IBB57" s="106"/>
      <c r="IBC57" s="106"/>
      <c r="IBD57" s="106"/>
      <c r="IBE57" s="106"/>
      <c r="IBF57" s="106"/>
      <c r="IBG57" s="106"/>
      <c r="IBH57" s="106"/>
      <c r="IBI57" s="106"/>
      <c r="IBJ57" s="106"/>
      <c r="IBK57" s="106"/>
      <c r="IBL57" s="106"/>
      <c r="IBM57" s="106"/>
      <c r="IBN57" s="106"/>
      <c r="IBO57" s="106"/>
      <c r="IBP57" s="106"/>
      <c r="IBQ57" s="106"/>
      <c r="IBR57" s="106"/>
      <c r="IBS57" s="106"/>
      <c r="IBT57" s="106"/>
      <c r="IBU57" s="106"/>
      <c r="IBV57" s="106"/>
      <c r="IBW57" s="106"/>
      <c r="IBX57" s="106"/>
      <c r="IBY57" s="106"/>
      <c r="IBZ57" s="106"/>
      <c r="ICA57" s="106"/>
      <c r="ICB57" s="106"/>
      <c r="ICC57" s="106"/>
      <c r="ICD57" s="106"/>
      <c r="ICE57" s="106"/>
      <c r="ICF57" s="106"/>
      <c r="ICG57" s="106"/>
      <c r="ICH57" s="106"/>
      <c r="ICI57" s="106"/>
      <c r="ICJ57" s="106"/>
      <c r="ICK57" s="106"/>
      <c r="ICL57" s="106"/>
      <c r="ICM57" s="106"/>
      <c r="ICN57" s="106"/>
      <c r="ICO57" s="106"/>
      <c r="ICP57" s="106"/>
      <c r="ICQ57" s="106"/>
      <c r="ICR57" s="106"/>
      <c r="ICS57" s="106"/>
      <c r="ICT57" s="106"/>
      <c r="ICU57" s="106"/>
      <c r="ICV57" s="106"/>
      <c r="ICW57" s="106"/>
      <c r="ICX57" s="106"/>
      <c r="ICY57" s="106"/>
      <c r="ICZ57" s="106"/>
      <c r="IDA57" s="106"/>
      <c r="IDB57" s="106"/>
      <c r="IDC57" s="106"/>
      <c r="IDD57" s="106"/>
      <c r="IDE57" s="106"/>
      <c r="IDF57" s="106"/>
      <c r="IDG57" s="106"/>
      <c r="IDH57" s="106"/>
      <c r="IDI57" s="106"/>
      <c r="IDJ57" s="106"/>
      <c r="IDK57" s="106"/>
      <c r="IDL57" s="106"/>
      <c r="IDM57" s="106"/>
      <c r="IDN57" s="106"/>
      <c r="IDO57" s="106"/>
      <c r="IDP57" s="106"/>
      <c r="IDQ57" s="106"/>
      <c r="IDR57" s="106"/>
      <c r="IDS57" s="106"/>
      <c r="IDT57" s="106"/>
      <c r="IDU57" s="106"/>
      <c r="IDV57" s="106"/>
      <c r="IDW57" s="106"/>
      <c r="IDX57" s="106"/>
      <c r="IDY57" s="106"/>
      <c r="IDZ57" s="106"/>
      <c r="IEA57" s="106"/>
      <c r="IEB57" s="106"/>
      <c r="IEC57" s="106"/>
      <c r="IED57" s="106"/>
      <c r="IEE57" s="106"/>
      <c r="IEF57" s="106"/>
      <c r="IEG57" s="106"/>
      <c r="IEH57" s="106"/>
      <c r="IEI57" s="106"/>
      <c r="IEJ57" s="106"/>
      <c r="IEK57" s="106"/>
      <c r="IEL57" s="106"/>
      <c r="IEM57" s="106"/>
      <c r="IEN57" s="106"/>
      <c r="IEO57" s="106"/>
      <c r="IEP57" s="106"/>
      <c r="IEQ57" s="106"/>
      <c r="IER57" s="106"/>
      <c r="IES57" s="106"/>
      <c r="IET57" s="106"/>
      <c r="IEU57" s="106"/>
      <c r="IEV57" s="106"/>
      <c r="IEW57" s="106"/>
      <c r="IEX57" s="106"/>
      <c r="IEY57" s="106"/>
      <c r="IEZ57" s="106"/>
      <c r="IFA57" s="106"/>
      <c r="IFB57" s="106"/>
      <c r="IFC57" s="106"/>
      <c r="IFD57" s="106"/>
      <c r="IFE57" s="106"/>
      <c r="IFF57" s="106"/>
      <c r="IFG57" s="106"/>
      <c r="IFH57" s="106"/>
      <c r="IFI57" s="106"/>
      <c r="IFJ57" s="106"/>
      <c r="IFK57" s="106"/>
      <c r="IFL57" s="106"/>
      <c r="IFM57" s="106"/>
      <c r="IFN57" s="106"/>
      <c r="IFO57" s="106"/>
      <c r="IFP57" s="106"/>
      <c r="IFQ57" s="106"/>
      <c r="IFR57" s="106"/>
      <c r="IFS57" s="106"/>
      <c r="IFT57" s="106"/>
      <c r="IFU57" s="106"/>
      <c r="IFV57" s="106"/>
      <c r="IFW57" s="106"/>
      <c r="IFX57" s="106"/>
      <c r="IFY57" s="106"/>
      <c r="IFZ57" s="106"/>
      <c r="IGA57" s="106"/>
      <c r="IGB57" s="106"/>
      <c r="IGC57" s="106"/>
      <c r="IGD57" s="106"/>
      <c r="IGE57" s="106"/>
      <c r="IGF57" s="106"/>
      <c r="IGG57" s="106"/>
      <c r="IGH57" s="106"/>
      <c r="IGI57" s="106"/>
      <c r="IGJ57" s="106"/>
      <c r="IGK57" s="106"/>
      <c r="IGL57" s="106"/>
      <c r="IGM57" s="106"/>
      <c r="IGN57" s="106"/>
      <c r="IGO57" s="106"/>
      <c r="IGP57" s="106"/>
      <c r="IGQ57" s="106"/>
      <c r="IGR57" s="106"/>
      <c r="IGS57" s="106"/>
      <c r="IGT57" s="106"/>
      <c r="IGU57" s="106"/>
      <c r="IGV57" s="106"/>
      <c r="IGW57" s="106"/>
      <c r="IGX57" s="106"/>
      <c r="IGY57" s="106"/>
      <c r="IGZ57" s="106"/>
      <c r="IHA57" s="106"/>
      <c r="IHB57" s="106"/>
      <c r="IHC57" s="106"/>
      <c r="IHD57" s="106"/>
      <c r="IHE57" s="106"/>
      <c r="IHF57" s="106"/>
      <c r="IHG57" s="106"/>
      <c r="IHH57" s="106"/>
      <c r="IHI57" s="106"/>
      <c r="IHJ57" s="106"/>
      <c r="IHK57" s="106"/>
      <c r="IHL57" s="106"/>
      <c r="IHM57" s="106"/>
      <c r="IHN57" s="106"/>
      <c r="IHO57" s="106"/>
      <c r="IHP57" s="106"/>
      <c r="IHQ57" s="106"/>
      <c r="IHR57" s="106"/>
      <c r="IHS57" s="106"/>
      <c r="IHT57" s="106"/>
      <c r="IHU57" s="106"/>
      <c r="IHV57" s="106"/>
      <c r="IHW57" s="106"/>
      <c r="IHX57" s="106"/>
      <c r="IHY57" s="106"/>
      <c r="IHZ57" s="106"/>
      <c r="IIA57" s="106"/>
      <c r="IIB57" s="106"/>
      <c r="IIC57" s="106"/>
      <c r="IID57" s="106"/>
      <c r="IIE57" s="106"/>
      <c r="IIF57" s="106"/>
      <c r="IIG57" s="106"/>
      <c r="IIH57" s="106"/>
      <c r="III57" s="106"/>
      <c r="IIJ57" s="106"/>
      <c r="IIK57" s="106"/>
      <c r="IIL57" s="106"/>
      <c r="IIM57" s="106"/>
      <c r="IIN57" s="106"/>
      <c r="IIO57" s="106"/>
      <c r="IIP57" s="106"/>
      <c r="IIQ57" s="106"/>
      <c r="IIR57" s="106"/>
      <c r="IIS57" s="106"/>
      <c r="IIT57" s="106"/>
      <c r="IIU57" s="106"/>
      <c r="IIV57" s="106"/>
      <c r="IIW57" s="106"/>
      <c r="IIX57" s="106"/>
      <c r="IIY57" s="106"/>
      <c r="IIZ57" s="106"/>
      <c r="IJA57" s="106"/>
      <c r="IJB57" s="106"/>
      <c r="IJC57" s="106"/>
      <c r="IJD57" s="106"/>
      <c r="IJE57" s="106"/>
      <c r="IJF57" s="106"/>
      <c r="IJG57" s="106"/>
      <c r="IJH57" s="106"/>
      <c r="IJI57" s="106"/>
      <c r="IJJ57" s="106"/>
      <c r="IJK57" s="106"/>
      <c r="IJL57" s="106"/>
      <c r="IJM57" s="106"/>
      <c r="IJN57" s="106"/>
      <c r="IJO57" s="106"/>
      <c r="IJP57" s="106"/>
      <c r="IJQ57" s="106"/>
      <c r="IJR57" s="106"/>
      <c r="IJS57" s="106"/>
      <c r="IJT57" s="106"/>
      <c r="IJU57" s="106"/>
      <c r="IJV57" s="106"/>
      <c r="IJW57" s="106"/>
      <c r="IJX57" s="106"/>
      <c r="IJY57" s="106"/>
      <c r="IJZ57" s="106"/>
      <c r="IKA57" s="106"/>
      <c r="IKB57" s="106"/>
      <c r="IKC57" s="106"/>
      <c r="IKD57" s="106"/>
      <c r="IKE57" s="106"/>
      <c r="IKF57" s="106"/>
      <c r="IKG57" s="106"/>
      <c r="IKH57" s="106"/>
      <c r="IKI57" s="106"/>
      <c r="IKJ57" s="106"/>
      <c r="IKK57" s="106"/>
      <c r="IKL57" s="106"/>
      <c r="IKM57" s="106"/>
      <c r="IKN57" s="106"/>
      <c r="IKO57" s="106"/>
      <c r="IKP57" s="106"/>
      <c r="IKQ57" s="106"/>
      <c r="IKR57" s="106"/>
      <c r="IKS57" s="106"/>
      <c r="IKT57" s="106"/>
      <c r="IKU57" s="106"/>
      <c r="IKV57" s="106"/>
      <c r="IKW57" s="106"/>
      <c r="IKX57" s="106"/>
      <c r="IKY57" s="106"/>
      <c r="IKZ57" s="106"/>
      <c r="ILA57" s="106"/>
      <c r="ILB57" s="106"/>
      <c r="ILC57" s="106"/>
      <c r="ILD57" s="106"/>
      <c r="ILE57" s="106"/>
      <c r="ILF57" s="106"/>
      <c r="ILG57" s="106"/>
      <c r="ILH57" s="106"/>
      <c r="ILI57" s="106"/>
      <c r="ILJ57" s="106"/>
      <c r="ILK57" s="106"/>
      <c r="ILL57" s="106"/>
      <c r="ILM57" s="106"/>
      <c r="ILN57" s="106"/>
      <c r="ILO57" s="106"/>
      <c r="ILP57" s="106"/>
      <c r="ILQ57" s="106"/>
      <c r="ILR57" s="106"/>
      <c r="ILS57" s="106"/>
      <c r="ILT57" s="106"/>
      <c r="ILU57" s="106"/>
      <c r="ILV57" s="106"/>
      <c r="ILW57" s="106"/>
      <c r="ILX57" s="106"/>
      <c r="ILY57" s="106"/>
      <c r="ILZ57" s="106"/>
      <c r="IMA57" s="106"/>
      <c r="IMB57" s="106"/>
      <c r="IMC57" s="106"/>
      <c r="IMD57" s="106"/>
      <c r="IME57" s="106"/>
      <c r="IMF57" s="106"/>
      <c r="IMG57" s="106"/>
      <c r="IMH57" s="106"/>
      <c r="IMI57" s="106"/>
      <c r="IMJ57" s="106"/>
      <c r="IMK57" s="106"/>
      <c r="IML57" s="106"/>
      <c r="IMM57" s="106"/>
      <c r="IMN57" s="106"/>
      <c r="IMO57" s="106"/>
      <c r="IMP57" s="106"/>
      <c r="IMQ57" s="106"/>
      <c r="IMR57" s="106"/>
      <c r="IMS57" s="106"/>
      <c r="IMT57" s="106"/>
      <c r="IMU57" s="106"/>
      <c r="IMV57" s="106"/>
      <c r="IMW57" s="106"/>
      <c r="IMX57" s="106"/>
      <c r="IMY57" s="106"/>
      <c r="IMZ57" s="106"/>
      <c r="INA57" s="106"/>
      <c r="INB57" s="106"/>
      <c r="INC57" s="106"/>
      <c r="IND57" s="106"/>
      <c r="INE57" s="106"/>
      <c r="INF57" s="106"/>
      <c r="ING57" s="106"/>
      <c r="INH57" s="106"/>
      <c r="INI57" s="106"/>
      <c r="INJ57" s="106"/>
      <c r="INK57" s="106"/>
      <c r="INL57" s="106"/>
      <c r="INM57" s="106"/>
      <c r="INN57" s="106"/>
      <c r="INO57" s="106"/>
      <c r="INP57" s="106"/>
      <c r="INQ57" s="106"/>
      <c r="INR57" s="106"/>
      <c r="INS57" s="106"/>
      <c r="INT57" s="106"/>
      <c r="INU57" s="106"/>
      <c r="INV57" s="106"/>
      <c r="INW57" s="106"/>
      <c r="INX57" s="106"/>
      <c r="INY57" s="106"/>
      <c r="INZ57" s="106"/>
      <c r="IOA57" s="106"/>
      <c r="IOB57" s="106"/>
      <c r="IOC57" s="106"/>
      <c r="IOD57" s="106"/>
      <c r="IOE57" s="106"/>
      <c r="IOF57" s="106"/>
      <c r="IOG57" s="106"/>
      <c r="IOH57" s="106"/>
      <c r="IOI57" s="106"/>
      <c r="IOJ57" s="106"/>
      <c r="IOK57" s="106"/>
      <c r="IOL57" s="106"/>
      <c r="IOM57" s="106"/>
      <c r="ION57" s="106"/>
      <c r="IOO57" s="106"/>
      <c r="IOP57" s="106"/>
      <c r="IOQ57" s="106"/>
      <c r="IOR57" s="106"/>
      <c r="IOS57" s="106"/>
      <c r="IOT57" s="106"/>
      <c r="IOU57" s="106"/>
      <c r="IOV57" s="106"/>
      <c r="IOW57" s="106"/>
      <c r="IOX57" s="106"/>
      <c r="IOY57" s="106"/>
      <c r="IOZ57" s="106"/>
      <c r="IPA57" s="106"/>
      <c r="IPB57" s="106"/>
      <c r="IPC57" s="106"/>
      <c r="IPD57" s="106"/>
      <c r="IPE57" s="106"/>
      <c r="IPF57" s="106"/>
      <c r="IPG57" s="106"/>
      <c r="IPH57" s="106"/>
      <c r="IPI57" s="106"/>
      <c r="IPJ57" s="106"/>
      <c r="IPK57" s="106"/>
      <c r="IPL57" s="106"/>
      <c r="IPM57" s="106"/>
      <c r="IPN57" s="106"/>
      <c r="IPO57" s="106"/>
      <c r="IPP57" s="106"/>
      <c r="IPQ57" s="106"/>
      <c r="IPR57" s="106"/>
      <c r="IPS57" s="106"/>
      <c r="IPT57" s="106"/>
      <c r="IPU57" s="106"/>
      <c r="IPV57" s="106"/>
      <c r="IPW57" s="106"/>
      <c r="IPX57" s="106"/>
      <c r="IPY57" s="106"/>
      <c r="IPZ57" s="106"/>
      <c r="IQA57" s="106"/>
      <c r="IQB57" s="106"/>
      <c r="IQC57" s="106"/>
      <c r="IQD57" s="106"/>
      <c r="IQE57" s="106"/>
      <c r="IQF57" s="106"/>
      <c r="IQG57" s="106"/>
      <c r="IQH57" s="106"/>
      <c r="IQI57" s="106"/>
      <c r="IQJ57" s="106"/>
      <c r="IQK57" s="106"/>
      <c r="IQL57" s="106"/>
      <c r="IQM57" s="106"/>
      <c r="IQN57" s="106"/>
      <c r="IQO57" s="106"/>
      <c r="IQP57" s="106"/>
      <c r="IQQ57" s="106"/>
      <c r="IQR57" s="106"/>
      <c r="IQS57" s="106"/>
      <c r="IQT57" s="106"/>
      <c r="IQU57" s="106"/>
      <c r="IQV57" s="106"/>
      <c r="IQW57" s="106"/>
      <c r="IQX57" s="106"/>
      <c r="IQY57" s="106"/>
      <c r="IQZ57" s="106"/>
      <c r="IRA57" s="106"/>
      <c r="IRB57" s="106"/>
      <c r="IRC57" s="106"/>
      <c r="IRD57" s="106"/>
      <c r="IRE57" s="106"/>
      <c r="IRF57" s="106"/>
      <c r="IRG57" s="106"/>
      <c r="IRH57" s="106"/>
      <c r="IRI57" s="106"/>
      <c r="IRJ57" s="106"/>
      <c r="IRK57" s="106"/>
      <c r="IRL57" s="106"/>
      <c r="IRM57" s="106"/>
      <c r="IRN57" s="106"/>
      <c r="IRO57" s="106"/>
      <c r="IRP57" s="106"/>
      <c r="IRQ57" s="106"/>
      <c r="IRR57" s="106"/>
      <c r="IRS57" s="106"/>
      <c r="IRT57" s="106"/>
      <c r="IRU57" s="106"/>
      <c r="IRV57" s="106"/>
      <c r="IRW57" s="106"/>
      <c r="IRX57" s="106"/>
      <c r="IRY57" s="106"/>
      <c r="IRZ57" s="106"/>
      <c r="ISA57" s="106"/>
      <c r="ISB57" s="106"/>
      <c r="ISC57" s="106"/>
      <c r="ISD57" s="106"/>
      <c r="ISE57" s="106"/>
      <c r="ISF57" s="106"/>
      <c r="ISG57" s="106"/>
      <c r="ISH57" s="106"/>
      <c r="ISI57" s="106"/>
      <c r="ISJ57" s="106"/>
      <c r="ISK57" s="106"/>
      <c r="ISL57" s="106"/>
      <c r="ISM57" s="106"/>
      <c r="ISN57" s="106"/>
      <c r="ISO57" s="106"/>
      <c r="ISP57" s="106"/>
      <c r="ISQ57" s="106"/>
      <c r="ISR57" s="106"/>
      <c r="ISS57" s="106"/>
      <c r="IST57" s="106"/>
      <c r="ISU57" s="106"/>
      <c r="ISV57" s="106"/>
      <c r="ISW57" s="106"/>
      <c r="ISX57" s="106"/>
      <c r="ISY57" s="106"/>
      <c r="ISZ57" s="106"/>
      <c r="ITA57" s="106"/>
      <c r="ITB57" s="106"/>
      <c r="ITC57" s="106"/>
      <c r="ITD57" s="106"/>
      <c r="ITE57" s="106"/>
      <c r="ITF57" s="106"/>
      <c r="ITG57" s="106"/>
      <c r="ITH57" s="106"/>
      <c r="ITI57" s="106"/>
      <c r="ITJ57" s="106"/>
      <c r="ITK57" s="106"/>
      <c r="ITL57" s="106"/>
      <c r="ITM57" s="106"/>
      <c r="ITN57" s="106"/>
      <c r="ITO57" s="106"/>
      <c r="ITP57" s="106"/>
      <c r="ITQ57" s="106"/>
      <c r="ITR57" s="106"/>
      <c r="ITS57" s="106"/>
      <c r="ITT57" s="106"/>
      <c r="ITU57" s="106"/>
      <c r="ITV57" s="106"/>
      <c r="ITW57" s="106"/>
      <c r="ITX57" s="106"/>
      <c r="ITY57" s="106"/>
      <c r="ITZ57" s="106"/>
      <c r="IUA57" s="106"/>
      <c r="IUB57" s="106"/>
      <c r="IUC57" s="106"/>
      <c r="IUD57" s="106"/>
      <c r="IUE57" s="106"/>
      <c r="IUF57" s="106"/>
      <c r="IUG57" s="106"/>
      <c r="IUH57" s="106"/>
      <c r="IUI57" s="106"/>
      <c r="IUJ57" s="106"/>
      <c r="IUK57" s="106"/>
      <c r="IUL57" s="106"/>
      <c r="IUM57" s="106"/>
      <c r="IUN57" s="106"/>
      <c r="IUO57" s="106"/>
      <c r="IUP57" s="106"/>
      <c r="IUQ57" s="106"/>
      <c r="IUR57" s="106"/>
      <c r="IUS57" s="106"/>
      <c r="IUT57" s="106"/>
      <c r="IUU57" s="106"/>
      <c r="IUV57" s="106"/>
      <c r="IUW57" s="106"/>
      <c r="IUX57" s="106"/>
      <c r="IUY57" s="106"/>
      <c r="IUZ57" s="106"/>
      <c r="IVA57" s="106"/>
      <c r="IVB57" s="106"/>
      <c r="IVC57" s="106"/>
      <c r="IVD57" s="106"/>
      <c r="IVE57" s="106"/>
      <c r="IVF57" s="106"/>
      <c r="IVG57" s="106"/>
      <c r="IVH57" s="106"/>
      <c r="IVI57" s="106"/>
      <c r="IVJ57" s="106"/>
      <c r="IVK57" s="106"/>
      <c r="IVL57" s="106"/>
      <c r="IVM57" s="106"/>
      <c r="IVN57" s="106"/>
      <c r="IVO57" s="106"/>
      <c r="IVP57" s="106"/>
      <c r="IVQ57" s="106"/>
      <c r="IVR57" s="106"/>
      <c r="IVS57" s="106"/>
      <c r="IVT57" s="106"/>
      <c r="IVU57" s="106"/>
      <c r="IVV57" s="106"/>
      <c r="IVW57" s="106"/>
      <c r="IVX57" s="106"/>
      <c r="IVY57" s="106"/>
      <c r="IVZ57" s="106"/>
      <c r="IWA57" s="106"/>
      <c r="IWB57" s="106"/>
      <c r="IWC57" s="106"/>
      <c r="IWD57" s="106"/>
      <c r="IWE57" s="106"/>
      <c r="IWF57" s="106"/>
      <c r="IWG57" s="106"/>
      <c r="IWH57" s="106"/>
      <c r="IWI57" s="106"/>
      <c r="IWJ57" s="106"/>
      <c r="IWK57" s="106"/>
      <c r="IWL57" s="106"/>
      <c r="IWM57" s="106"/>
      <c r="IWN57" s="106"/>
      <c r="IWO57" s="106"/>
      <c r="IWP57" s="106"/>
      <c r="IWQ57" s="106"/>
      <c r="IWR57" s="106"/>
      <c r="IWS57" s="106"/>
      <c r="IWT57" s="106"/>
      <c r="IWU57" s="106"/>
      <c r="IWV57" s="106"/>
      <c r="IWW57" s="106"/>
      <c r="IWX57" s="106"/>
      <c r="IWY57" s="106"/>
      <c r="IWZ57" s="106"/>
      <c r="IXA57" s="106"/>
      <c r="IXB57" s="106"/>
      <c r="IXC57" s="106"/>
      <c r="IXD57" s="106"/>
      <c r="IXE57" s="106"/>
      <c r="IXF57" s="106"/>
      <c r="IXG57" s="106"/>
      <c r="IXH57" s="106"/>
      <c r="IXI57" s="106"/>
      <c r="IXJ57" s="106"/>
      <c r="IXK57" s="106"/>
      <c r="IXL57" s="106"/>
      <c r="IXM57" s="106"/>
      <c r="IXN57" s="106"/>
      <c r="IXO57" s="106"/>
      <c r="IXP57" s="106"/>
      <c r="IXQ57" s="106"/>
      <c r="IXR57" s="106"/>
      <c r="IXS57" s="106"/>
      <c r="IXT57" s="106"/>
      <c r="IXU57" s="106"/>
      <c r="IXV57" s="106"/>
      <c r="IXW57" s="106"/>
      <c r="IXX57" s="106"/>
      <c r="IXY57" s="106"/>
      <c r="IXZ57" s="106"/>
      <c r="IYA57" s="106"/>
      <c r="IYB57" s="106"/>
      <c r="IYC57" s="106"/>
      <c r="IYD57" s="106"/>
      <c r="IYE57" s="106"/>
      <c r="IYF57" s="106"/>
      <c r="IYG57" s="106"/>
      <c r="IYH57" s="106"/>
      <c r="IYI57" s="106"/>
      <c r="IYJ57" s="106"/>
      <c r="IYK57" s="106"/>
      <c r="IYL57" s="106"/>
      <c r="IYM57" s="106"/>
      <c r="IYN57" s="106"/>
      <c r="IYO57" s="106"/>
      <c r="IYP57" s="106"/>
      <c r="IYQ57" s="106"/>
      <c r="IYR57" s="106"/>
      <c r="IYS57" s="106"/>
      <c r="IYT57" s="106"/>
      <c r="IYU57" s="106"/>
      <c r="IYV57" s="106"/>
      <c r="IYW57" s="106"/>
      <c r="IYX57" s="106"/>
      <c r="IYY57" s="106"/>
      <c r="IYZ57" s="106"/>
      <c r="IZA57" s="106"/>
      <c r="IZB57" s="106"/>
      <c r="IZC57" s="106"/>
      <c r="IZD57" s="106"/>
      <c r="IZE57" s="106"/>
      <c r="IZF57" s="106"/>
      <c r="IZG57" s="106"/>
      <c r="IZH57" s="106"/>
      <c r="IZI57" s="106"/>
      <c r="IZJ57" s="106"/>
      <c r="IZK57" s="106"/>
      <c r="IZL57" s="106"/>
      <c r="IZM57" s="106"/>
      <c r="IZN57" s="106"/>
      <c r="IZO57" s="106"/>
      <c r="IZP57" s="106"/>
      <c r="IZQ57" s="106"/>
      <c r="IZR57" s="106"/>
      <c r="IZS57" s="106"/>
      <c r="IZT57" s="106"/>
      <c r="IZU57" s="106"/>
      <c r="IZV57" s="106"/>
      <c r="IZW57" s="106"/>
      <c r="IZX57" s="106"/>
      <c r="IZY57" s="106"/>
      <c r="IZZ57" s="106"/>
      <c r="JAA57" s="106"/>
      <c r="JAB57" s="106"/>
      <c r="JAC57" s="106"/>
      <c r="JAD57" s="106"/>
      <c r="JAE57" s="106"/>
      <c r="JAF57" s="106"/>
      <c r="JAG57" s="106"/>
      <c r="JAH57" s="106"/>
      <c r="JAI57" s="106"/>
      <c r="JAJ57" s="106"/>
      <c r="JAK57" s="106"/>
      <c r="JAL57" s="106"/>
      <c r="JAM57" s="106"/>
      <c r="JAN57" s="106"/>
      <c r="JAO57" s="106"/>
      <c r="JAP57" s="106"/>
      <c r="JAQ57" s="106"/>
      <c r="JAR57" s="106"/>
      <c r="JAS57" s="106"/>
      <c r="JAT57" s="106"/>
      <c r="JAU57" s="106"/>
      <c r="JAV57" s="106"/>
      <c r="JAW57" s="106"/>
      <c r="JAX57" s="106"/>
      <c r="JAY57" s="106"/>
      <c r="JAZ57" s="106"/>
      <c r="JBA57" s="106"/>
      <c r="JBB57" s="106"/>
      <c r="JBC57" s="106"/>
      <c r="JBD57" s="106"/>
      <c r="JBE57" s="106"/>
      <c r="JBF57" s="106"/>
      <c r="JBG57" s="106"/>
      <c r="JBH57" s="106"/>
      <c r="JBI57" s="106"/>
      <c r="JBJ57" s="106"/>
      <c r="JBK57" s="106"/>
      <c r="JBL57" s="106"/>
      <c r="JBM57" s="106"/>
      <c r="JBN57" s="106"/>
      <c r="JBO57" s="106"/>
      <c r="JBP57" s="106"/>
      <c r="JBQ57" s="106"/>
      <c r="JBR57" s="106"/>
      <c r="JBS57" s="106"/>
      <c r="JBT57" s="106"/>
      <c r="JBU57" s="106"/>
      <c r="JBV57" s="106"/>
      <c r="JBW57" s="106"/>
      <c r="JBX57" s="106"/>
      <c r="JBY57" s="106"/>
      <c r="JBZ57" s="106"/>
      <c r="JCA57" s="106"/>
      <c r="JCB57" s="106"/>
      <c r="JCC57" s="106"/>
      <c r="JCD57" s="106"/>
      <c r="JCE57" s="106"/>
      <c r="JCF57" s="106"/>
      <c r="JCG57" s="106"/>
      <c r="JCH57" s="106"/>
      <c r="JCI57" s="106"/>
      <c r="JCJ57" s="106"/>
      <c r="JCK57" s="106"/>
      <c r="JCL57" s="106"/>
      <c r="JCM57" s="106"/>
      <c r="JCN57" s="106"/>
      <c r="JCO57" s="106"/>
      <c r="JCP57" s="106"/>
      <c r="JCQ57" s="106"/>
      <c r="JCR57" s="106"/>
      <c r="JCS57" s="106"/>
      <c r="JCT57" s="106"/>
      <c r="JCU57" s="106"/>
      <c r="JCV57" s="106"/>
      <c r="JCW57" s="106"/>
      <c r="JCX57" s="106"/>
      <c r="JCY57" s="106"/>
      <c r="JCZ57" s="106"/>
      <c r="JDA57" s="106"/>
      <c r="JDB57" s="106"/>
      <c r="JDC57" s="106"/>
      <c r="JDD57" s="106"/>
      <c r="JDE57" s="106"/>
      <c r="JDF57" s="106"/>
      <c r="JDG57" s="106"/>
      <c r="JDH57" s="106"/>
      <c r="JDI57" s="106"/>
      <c r="JDJ57" s="106"/>
      <c r="JDK57" s="106"/>
      <c r="JDL57" s="106"/>
      <c r="JDM57" s="106"/>
      <c r="JDN57" s="106"/>
      <c r="JDO57" s="106"/>
      <c r="JDP57" s="106"/>
      <c r="JDQ57" s="106"/>
      <c r="JDR57" s="106"/>
      <c r="JDS57" s="106"/>
      <c r="JDT57" s="106"/>
      <c r="JDU57" s="106"/>
      <c r="JDV57" s="106"/>
      <c r="JDW57" s="106"/>
      <c r="JDX57" s="106"/>
      <c r="JDY57" s="106"/>
      <c r="JDZ57" s="106"/>
      <c r="JEA57" s="106"/>
      <c r="JEB57" s="106"/>
      <c r="JEC57" s="106"/>
      <c r="JED57" s="106"/>
      <c r="JEE57" s="106"/>
      <c r="JEF57" s="106"/>
      <c r="JEG57" s="106"/>
      <c r="JEH57" s="106"/>
      <c r="JEI57" s="106"/>
      <c r="JEJ57" s="106"/>
      <c r="JEK57" s="106"/>
      <c r="JEL57" s="106"/>
      <c r="JEM57" s="106"/>
      <c r="JEN57" s="106"/>
      <c r="JEO57" s="106"/>
      <c r="JEP57" s="106"/>
      <c r="JEQ57" s="106"/>
      <c r="JER57" s="106"/>
      <c r="JES57" s="106"/>
      <c r="JET57" s="106"/>
      <c r="JEU57" s="106"/>
      <c r="JEV57" s="106"/>
      <c r="JEW57" s="106"/>
      <c r="JEX57" s="106"/>
      <c r="JEY57" s="106"/>
      <c r="JEZ57" s="106"/>
      <c r="JFA57" s="106"/>
      <c r="JFB57" s="106"/>
      <c r="JFC57" s="106"/>
      <c r="JFD57" s="106"/>
      <c r="JFE57" s="106"/>
      <c r="JFF57" s="106"/>
      <c r="JFG57" s="106"/>
      <c r="JFH57" s="106"/>
      <c r="JFI57" s="106"/>
      <c r="JFJ57" s="106"/>
      <c r="JFK57" s="106"/>
      <c r="JFL57" s="106"/>
      <c r="JFM57" s="106"/>
      <c r="JFN57" s="106"/>
      <c r="JFO57" s="106"/>
      <c r="JFP57" s="106"/>
      <c r="JFQ57" s="106"/>
      <c r="JFR57" s="106"/>
      <c r="JFS57" s="106"/>
      <c r="JFT57" s="106"/>
      <c r="JFU57" s="106"/>
      <c r="JFV57" s="106"/>
      <c r="JFW57" s="106"/>
      <c r="JFX57" s="106"/>
      <c r="JFY57" s="106"/>
      <c r="JFZ57" s="106"/>
      <c r="JGA57" s="106"/>
      <c r="JGB57" s="106"/>
      <c r="JGC57" s="106"/>
      <c r="JGD57" s="106"/>
      <c r="JGE57" s="106"/>
      <c r="JGF57" s="106"/>
      <c r="JGG57" s="106"/>
      <c r="JGH57" s="106"/>
      <c r="JGI57" s="106"/>
      <c r="JGJ57" s="106"/>
      <c r="JGK57" s="106"/>
      <c r="JGL57" s="106"/>
      <c r="JGM57" s="106"/>
      <c r="JGN57" s="106"/>
      <c r="JGO57" s="106"/>
      <c r="JGP57" s="106"/>
      <c r="JGQ57" s="106"/>
      <c r="JGR57" s="106"/>
      <c r="JGS57" s="106"/>
      <c r="JGT57" s="106"/>
      <c r="JGU57" s="106"/>
      <c r="JGV57" s="106"/>
      <c r="JGW57" s="106"/>
      <c r="JGX57" s="106"/>
      <c r="JGY57" s="106"/>
      <c r="JGZ57" s="106"/>
      <c r="JHA57" s="106"/>
      <c r="JHB57" s="106"/>
      <c r="JHC57" s="106"/>
      <c r="JHD57" s="106"/>
      <c r="JHE57" s="106"/>
      <c r="JHF57" s="106"/>
      <c r="JHG57" s="106"/>
      <c r="JHH57" s="106"/>
      <c r="JHI57" s="106"/>
      <c r="JHJ57" s="106"/>
      <c r="JHK57" s="106"/>
      <c r="JHL57" s="106"/>
      <c r="JHM57" s="106"/>
      <c r="JHN57" s="106"/>
      <c r="JHO57" s="106"/>
      <c r="JHP57" s="106"/>
      <c r="JHQ57" s="106"/>
      <c r="JHR57" s="106"/>
      <c r="JHS57" s="106"/>
      <c r="JHT57" s="106"/>
      <c r="JHU57" s="106"/>
      <c r="JHV57" s="106"/>
      <c r="JHW57" s="106"/>
      <c r="JHX57" s="106"/>
      <c r="JHY57" s="106"/>
      <c r="JHZ57" s="106"/>
      <c r="JIA57" s="106"/>
      <c r="JIB57" s="106"/>
      <c r="JIC57" s="106"/>
      <c r="JID57" s="106"/>
      <c r="JIE57" s="106"/>
      <c r="JIF57" s="106"/>
      <c r="JIG57" s="106"/>
      <c r="JIH57" s="106"/>
      <c r="JII57" s="106"/>
      <c r="JIJ57" s="106"/>
      <c r="JIK57" s="106"/>
      <c r="JIL57" s="106"/>
      <c r="JIM57" s="106"/>
      <c r="JIN57" s="106"/>
      <c r="JIO57" s="106"/>
      <c r="JIP57" s="106"/>
      <c r="JIQ57" s="106"/>
      <c r="JIR57" s="106"/>
      <c r="JIS57" s="106"/>
      <c r="JIT57" s="106"/>
      <c r="JIU57" s="106"/>
      <c r="JIV57" s="106"/>
      <c r="JIW57" s="106"/>
      <c r="JIX57" s="106"/>
      <c r="JIY57" s="106"/>
      <c r="JIZ57" s="106"/>
      <c r="JJA57" s="106"/>
      <c r="JJB57" s="106"/>
      <c r="JJC57" s="106"/>
      <c r="JJD57" s="106"/>
      <c r="JJE57" s="106"/>
      <c r="JJF57" s="106"/>
      <c r="JJG57" s="106"/>
      <c r="JJH57" s="106"/>
      <c r="JJI57" s="106"/>
      <c r="JJJ57" s="106"/>
      <c r="JJK57" s="106"/>
      <c r="JJL57" s="106"/>
      <c r="JJM57" s="106"/>
      <c r="JJN57" s="106"/>
      <c r="JJO57" s="106"/>
      <c r="JJP57" s="106"/>
      <c r="JJQ57" s="106"/>
      <c r="JJR57" s="106"/>
      <c r="JJS57" s="106"/>
      <c r="JJT57" s="106"/>
      <c r="JJU57" s="106"/>
      <c r="JJV57" s="106"/>
      <c r="JJW57" s="106"/>
      <c r="JJX57" s="106"/>
      <c r="JJY57" s="106"/>
      <c r="JJZ57" s="106"/>
      <c r="JKA57" s="106"/>
      <c r="JKB57" s="106"/>
      <c r="JKC57" s="106"/>
      <c r="JKD57" s="106"/>
      <c r="JKE57" s="106"/>
      <c r="JKF57" s="106"/>
      <c r="JKG57" s="106"/>
      <c r="JKH57" s="106"/>
      <c r="JKI57" s="106"/>
      <c r="JKJ57" s="106"/>
      <c r="JKK57" s="106"/>
      <c r="JKL57" s="106"/>
      <c r="JKM57" s="106"/>
      <c r="JKN57" s="106"/>
      <c r="JKO57" s="106"/>
      <c r="JKP57" s="106"/>
      <c r="JKQ57" s="106"/>
      <c r="JKR57" s="106"/>
      <c r="JKS57" s="106"/>
      <c r="JKT57" s="106"/>
      <c r="JKU57" s="106"/>
      <c r="JKV57" s="106"/>
      <c r="JKW57" s="106"/>
      <c r="JKX57" s="106"/>
      <c r="JKY57" s="106"/>
      <c r="JKZ57" s="106"/>
      <c r="JLA57" s="106"/>
      <c r="JLB57" s="106"/>
      <c r="JLC57" s="106"/>
      <c r="JLD57" s="106"/>
      <c r="JLE57" s="106"/>
      <c r="JLF57" s="106"/>
      <c r="JLG57" s="106"/>
      <c r="JLH57" s="106"/>
      <c r="JLI57" s="106"/>
      <c r="JLJ57" s="106"/>
      <c r="JLK57" s="106"/>
      <c r="JLL57" s="106"/>
      <c r="JLM57" s="106"/>
      <c r="JLN57" s="106"/>
      <c r="JLO57" s="106"/>
      <c r="JLP57" s="106"/>
      <c r="JLQ57" s="106"/>
      <c r="JLR57" s="106"/>
      <c r="JLS57" s="106"/>
      <c r="JLT57" s="106"/>
      <c r="JLU57" s="106"/>
      <c r="JLV57" s="106"/>
      <c r="JLW57" s="106"/>
      <c r="JLX57" s="106"/>
      <c r="JLY57" s="106"/>
      <c r="JLZ57" s="106"/>
      <c r="JMA57" s="106"/>
      <c r="JMB57" s="106"/>
      <c r="JMC57" s="106"/>
      <c r="JMD57" s="106"/>
      <c r="JME57" s="106"/>
      <c r="JMF57" s="106"/>
      <c r="JMG57" s="106"/>
      <c r="JMH57" s="106"/>
      <c r="JMI57" s="106"/>
      <c r="JMJ57" s="106"/>
      <c r="JMK57" s="106"/>
      <c r="JML57" s="106"/>
      <c r="JMM57" s="106"/>
      <c r="JMN57" s="106"/>
      <c r="JMO57" s="106"/>
      <c r="JMP57" s="106"/>
      <c r="JMQ57" s="106"/>
      <c r="JMR57" s="106"/>
      <c r="JMS57" s="106"/>
      <c r="JMT57" s="106"/>
      <c r="JMU57" s="106"/>
      <c r="JMV57" s="106"/>
      <c r="JMW57" s="106"/>
      <c r="JMX57" s="106"/>
      <c r="JMY57" s="106"/>
      <c r="JMZ57" s="106"/>
      <c r="JNA57" s="106"/>
      <c r="JNB57" s="106"/>
      <c r="JNC57" s="106"/>
      <c r="JND57" s="106"/>
      <c r="JNE57" s="106"/>
      <c r="JNF57" s="106"/>
      <c r="JNG57" s="106"/>
      <c r="JNH57" s="106"/>
      <c r="JNI57" s="106"/>
      <c r="JNJ57" s="106"/>
      <c r="JNK57" s="106"/>
      <c r="JNL57" s="106"/>
      <c r="JNM57" s="106"/>
      <c r="JNN57" s="106"/>
      <c r="JNO57" s="106"/>
      <c r="JNP57" s="106"/>
      <c r="JNQ57" s="106"/>
      <c r="JNR57" s="106"/>
      <c r="JNS57" s="106"/>
      <c r="JNT57" s="106"/>
      <c r="JNU57" s="106"/>
      <c r="JNV57" s="106"/>
      <c r="JNW57" s="106"/>
      <c r="JNX57" s="106"/>
      <c r="JNY57" s="106"/>
      <c r="JNZ57" s="106"/>
      <c r="JOA57" s="106"/>
      <c r="JOB57" s="106"/>
      <c r="JOC57" s="106"/>
      <c r="JOD57" s="106"/>
      <c r="JOE57" s="106"/>
      <c r="JOF57" s="106"/>
      <c r="JOG57" s="106"/>
      <c r="JOH57" s="106"/>
      <c r="JOI57" s="106"/>
      <c r="JOJ57" s="106"/>
      <c r="JOK57" s="106"/>
      <c r="JOL57" s="106"/>
      <c r="JOM57" s="106"/>
      <c r="JON57" s="106"/>
      <c r="JOO57" s="106"/>
      <c r="JOP57" s="106"/>
      <c r="JOQ57" s="106"/>
      <c r="JOR57" s="106"/>
      <c r="JOS57" s="106"/>
      <c r="JOT57" s="106"/>
      <c r="JOU57" s="106"/>
      <c r="JOV57" s="106"/>
      <c r="JOW57" s="106"/>
      <c r="JOX57" s="106"/>
      <c r="JOY57" s="106"/>
      <c r="JOZ57" s="106"/>
      <c r="JPA57" s="106"/>
      <c r="JPB57" s="106"/>
      <c r="JPC57" s="106"/>
      <c r="JPD57" s="106"/>
      <c r="JPE57" s="106"/>
      <c r="JPF57" s="106"/>
      <c r="JPG57" s="106"/>
      <c r="JPH57" s="106"/>
      <c r="JPI57" s="106"/>
      <c r="JPJ57" s="106"/>
      <c r="JPK57" s="106"/>
      <c r="JPL57" s="106"/>
      <c r="JPM57" s="106"/>
      <c r="JPN57" s="106"/>
      <c r="JPO57" s="106"/>
      <c r="JPP57" s="106"/>
      <c r="JPQ57" s="106"/>
      <c r="JPR57" s="106"/>
      <c r="JPS57" s="106"/>
      <c r="JPT57" s="106"/>
      <c r="JPU57" s="106"/>
      <c r="JPV57" s="106"/>
      <c r="JPW57" s="106"/>
      <c r="JPX57" s="106"/>
      <c r="JPY57" s="106"/>
      <c r="JPZ57" s="106"/>
      <c r="JQA57" s="106"/>
      <c r="JQB57" s="106"/>
      <c r="JQC57" s="106"/>
      <c r="JQD57" s="106"/>
      <c r="JQE57" s="106"/>
      <c r="JQF57" s="106"/>
      <c r="JQG57" s="106"/>
      <c r="JQH57" s="106"/>
      <c r="JQI57" s="106"/>
      <c r="JQJ57" s="106"/>
      <c r="JQK57" s="106"/>
      <c r="JQL57" s="106"/>
      <c r="JQM57" s="106"/>
      <c r="JQN57" s="106"/>
      <c r="JQO57" s="106"/>
      <c r="JQP57" s="106"/>
      <c r="JQQ57" s="106"/>
      <c r="JQR57" s="106"/>
      <c r="JQS57" s="106"/>
      <c r="JQT57" s="106"/>
      <c r="JQU57" s="106"/>
      <c r="JQV57" s="106"/>
      <c r="JQW57" s="106"/>
      <c r="JQX57" s="106"/>
      <c r="JQY57" s="106"/>
      <c r="JQZ57" s="106"/>
      <c r="JRA57" s="106"/>
      <c r="JRB57" s="106"/>
      <c r="JRC57" s="106"/>
      <c r="JRD57" s="106"/>
      <c r="JRE57" s="106"/>
      <c r="JRF57" s="106"/>
      <c r="JRG57" s="106"/>
      <c r="JRH57" s="106"/>
      <c r="JRI57" s="106"/>
      <c r="JRJ57" s="106"/>
      <c r="JRK57" s="106"/>
      <c r="JRL57" s="106"/>
      <c r="JRM57" s="106"/>
      <c r="JRN57" s="106"/>
      <c r="JRO57" s="106"/>
      <c r="JRP57" s="106"/>
      <c r="JRQ57" s="106"/>
      <c r="JRR57" s="106"/>
      <c r="JRS57" s="106"/>
      <c r="JRT57" s="106"/>
      <c r="JRU57" s="106"/>
      <c r="JRV57" s="106"/>
      <c r="JRW57" s="106"/>
      <c r="JRX57" s="106"/>
      <c r="JRY57" s="106"/>
      <c r="JRZ57" s="106"/>
      <c r="JSA57" s="106"/>
      <c r="JSB57" s="106"/>
      <c r="JSC57" s="106"/>
      <c r="JSD57" s="106"/>
      <c r="JSE57" s="106"/>
      <c r="JSF57" s="106"/>
      <c r="JSG57" s="106"/>
      <c r="JSH57" s="106"/>
      <c r="JSI57" s="106"/>
      <c r="JSJ57" s="106"/>
      <c r="JSK57" s="106"/>
      <c r="JSL57" s="106"/>
      <c r="JSM57" s="106"/>
      <c r="JSN57" s="106"/>
      <c r="JSO57" s="106"/>
      <c r="JSP57" s="106"/>
      <c r="JSQ57" s="106"/>
      <c r="JSR57" s="106"/>
      <c r="JSS57" s="106"/>
      <c r="JST57" s="106"/>
      <c r="JSU57" s="106"/>
      <c r="JSV57" s="106"/>
      <c r="JSW57" s="106"/>
      <c r="JSX57" s="106"/>
      <c r="JSY57" s="106"/>
      <c r="JSZ57" s="106"/>
      <c r="JTA57" s="106"/>
      <c r="JTB57" s="106"/>
      <c r="JTC57" s="106"/>
      <c r="JTD57" s="106"/>
      <c r="JTE57" s="106"/>
      <c r="JTF57" s="106"/>
      <c r="JTG57" s="106"/>
      <c r="JTH57" s="106"/>
      <c r="JTI57" s="106"/>
      <c r="JTJ57" s="106"/>
      <c r="JTK57" s="106"/>
      <c r="JTL57" s="106"/>
      <c r="JTM57" s="106"/>
      <c r="JTN57" s="106"/>
      <c r="JTO57" s="106"/>
      <c r="JTP57" s="106"/>
      <c r="JTQ57" s="106"/>
      <c r="JTR57" s="106"/>
      <c r="JTS57" s="106"/>
      <c r="JTT57" s="106"/>
      <c r="JTU57" s="106"/>
      <c r="JTV57" s="106"/>
      <c r="JTW57" s="106"/>
      <c r="JTX57" s="106"/>
      <c r="JTY57" s="106"/>
      <c r="JTZ57" s="106"/>
      <c r="JUA57" s="106"/>
      <c r="JUB57" s="106"/>
      <c r="JUC57" s="106"/>
      <c r="JUD57" s="106"/>
      <c r="JUE57" s="106"/>
      <c r="JUF57" s="106"/>
      <c r="JUG57" s="106"/>
      <c r="JUH57" s="106"/>
      <c r="JUI57" s="106"/>
      <c r="JUJ57" s="106"/>
      <c r="JUK57" s="106"/>
      <c r="JUL57" s="106"/>
      <c r="JUM57" s="106"/>
      <c r="JUN57" s="106"/>
      <c r="JUO57" s="106"/>
      <c r="JUP57" s="106"/>
      <c r="JUQ57" s="106"/>
      <c r="JUR57" s="106"/>
      <c r="JUS57" s="106"/>
      <c r="JUT57" s="106"/>
      <c r="JUU57" s="106"/>
      <c r="JUV57" s="106"/>
      <c r="JUW57" s="106"/>
      <c r="JUX57" s="106"/>
      <c r="JUY57" s="106"/>
      <c r="JUZ57" s="106"/>
      <c r="JVA57" s="106"/>
      <c r="JVB57" s="106"/>
      <c r="JVC57" s="106"/>
      <c r="JVD57" s="106"/>
      <c r="JVE57" s="106"/>
      <c r="JVF57" s="106"/>
      <c r="JVG57" s="106"/>
      <c r="JVH57" s="106"/>
      <c r="JVI57" s="106"/>
      <c r="JVJ57" s="106"/>
      <c r="JVK57" s="106"/>
      <c r="JVL57" s="106"/>
      <c r="JVM57" s="106"/>
      <c r="JVN57" s="106"/>
      <c r="JVO57" s="106"/>
      <c r="JVP57" s="106"/>
      <c r="JVQ57" s="106"/>
      <c r="JVR57" s="106"/>
      <c r="JVS57" s="106"/>
      <c r="JVT57" s="106"/>
      <c r="JVU57" s="106"/>
      <c r="JVV57" s="106"/>
      <c r="JVW57" s="106"/>
      <c r="JVX57" s="106"/>
      <c r="JVY57" s="106"/>
      <c r="JVZ57" s="106"/>
      <c r="JWA57" s="106"/>
      <c r="JWB57" s="106"/>
      <c r="JWC57" s="106"/>
      <c r="JWD57" s="106"/>
      <c r="JWE57" s="106"/>
      <c r="JWF57" s="106"/>
      <c r="JWG57" s="106"/>
      <c r="JWH57" s="106"/>
      <c r="JWI57" s="106"/>
      <c r="JWJ57" s="106"/>
      <c r="JWK57" s="106"/>
      <c r="JWL57" s="106"/>
      <c r="JWM57" s="106"/>
      <c r="JWN57" s="106"/>
      <c r="JWO57" s="106"/>
      <c r="JWP57" s="106"/>
      <c r="JWQ57" s="106"/>
      <c r="JWR57" s="106"/>
      <c r="JWS57" s="106"/>
      <c r="JWT57" s="106"/>
      <c r="JWU57" s="106"/>
      <c r="JWV57" s="106"/>
      <c r="JWW57" s="106"/>
      <c r="JWX57" s="106"/>
      <c r="JWY57" s="106"/>
      <c r="JWZ57" s="106"/>
      <c r="JXA57" s="106"/>
      <c r="JXB57" s="106"/>
      <c r="JXC57" s="106"/>
      <c r="JXD57" s="106"/>
      <c r="JXE57" s="106"/>
      <c r="JXF57" s="106"/>
      <c r="JXG57" s="106"/>
      <c r="JXH57" s="106"/>
      <c r="JXI57" s="106"/>
      <c r="JXJ57" s="106"/>
      <c r="JXK57" s="106"/>
      <c r="JXL57" s="106"/>
      <c r="JXM57" s="106"/>
      <c r="JXN57" s="106"/>
      <c r="JXO57" s="106"/>
      <c r="JXP57" s="106"/>
      <c r="JXQ57" s="106"/>
      <c r="JXR57" s="106"/>
      <c r="JXS57" s="106"/>
      <c r="JXT57" s="106"/>
      <c r="JXU57" s="106"/>
      <c r="JXV57" s="106"/>
      <c r="JXW57" s="106"/>
      <c r="JXX57" s="106"/>
      <c r="JXY57" s="106"/>
      <c r="JXZ57" s="106"/>
      <c r="JYA57" s="106"/>
      <c r="JYB57" s="106"/>
      <c r="JYC57" s="106"/>
      <c r="JYD57" s="106"/>
      <c r="JYE57" s="106"/>
      <c r="JYF57" s="106"/>
      <c r="JYG57" s="106"/>
      <c r="JYH57" s="106"/>
      <c r="JYI57" s="106"/>
      <c r="JYJ57" s="106"/>
      <c r="JYK57" s="106"/>
      <c r="JYL57" s="106"/>
      <c r="JYM57" s="106"/>
      <c r="JYN57" s="106"/>
      <c r="JYO57" s="106"/>
      <c r="JYP57" s="106"/>
      <c r="JYQ57" s="106"/>
      <c r="JYR57" s="106"/>
      <c r="JYS57" s="106"/>
      <c r="JYT57" s="106"/>
      <c r="JYU57" s="106"/>
      <c r="JYV57" s="106"/>
      <c r="JYW57" s="106"/>
      <c r="JYX57" s="106"/>
      <c r="JYY57" s="106"/>
      <c r="JYZ57" s="106"/>
      <c r="JZA57" s="106"/>
      <c r="JZB57" s="106"/>
      <c r="JZC57" s="106"/>
      <c r="JZD57" s="106"/>
      <c r="JZE57" s="106"/>
      <c r="JZF57" s="106"/>
      <c r="JZG57" s="106"/>
      <c r="JZH57" s="106"/>
      <c r="JZI57" s="106"/>
      <c r="JZJ57" s="106"/>
      <c r="JZK57" s="106"/>
      <c r="JZL57" s="106"/>
      <c r="JZM57" s="106"/>
      <c r="JZN57" s="106"/>
      <c r="JZO57" s="106"/>
      <c r="JZP57" s="106"/>
      <c r="JZQ57" s="106"/>
      <c r="JZR57" s="106"/>
      <c r="JZS57" s="106"/>
      <c r="JZT57" s="106"/>
      <c r="JZU57" s="106"/>
      <c r="JZV57" s="106"/>
      <c r="JZW57" s="106"/>
      <c r="JZX57" s="106"/>
      <c r="JZY57" s="106"/>
      <c r="JZZ57" s="106"/>
      <c r="KAA57" s="106"/>
      <c r="KAB57" s="106"/>
      <c r="KAC57" s="106"/>
      <c r="KAD57" s="106"/>
      <c r="KAE57" s="106"/>
      <c r="KAF57" s="106"/>
      <c r="KAG57" s="106"/>
      <c r="KAH57" s="106"/>
      <c r="KAI57" s="106"/>
      <c r="KAJ57" s="106"/>
      <c r="KAK57" s="106"/>
      <c r="KAL57" s="106"/>
      <c r="KAM57" s="106"/>
      <c r="KAN57" s="106"/>
      <c r="KAO57" s="106"/>
      <c r="KAP57" s="106"/>
      <c r="KAQ57" s="106"/>
      <c r="KAR57" s="106"/>
      <c r="KAS57" s="106"/>
      <c r="KAT57" s="106"/>
      <c r="KAU57" s="106"/>
      <c r="KAV57" s="106"/>
      <c r="KAW57" s="106"/>
      <c r="KAX57" s="106"/>
      <c r="KAY57" s="106"/>
      <c r="KAZ57" s="106"/>
      <c r="KBA57" s="106"/>
      <c r="KBB57" s="106"/>
      <c r="KBC57" s="106"/>
      <c r="KBD57" s="106"/>
      <c r="KBE57" s="106"/>
      <c r="KBF57" s="106"/>
      <c r="KBG57" s="106"/>
      <c r="KBH57" s="106"/>
      <c r="KBI57" s="106"/>
      <c r="KBJ57" s="106"/>
      <c r="KBK57" s="106"/>
      <c r="KBL57" s="106"/>
      <c r="KBM57" s="106"/>
      <c r="KBN57" s="106"/>
      <c r="KBO57" s="106"/>
      <c r="KBP57" s="106"/>
      <c r="KBQ57" s="106"/>
      <c r="KBR57" s="106"/>
      <c r="KBS57" s="106"/>
      <c r="KBT57" s="106"/>
      <c r="KBU57" s="106"/>
      <c r="KBV57" s="106"/>
      <c r="KBW57" s="106"/>
      <c r="KBX57" s="106"/>
      <c r="KBY57" s="106"/>
      <c r="KBZ57" s="106"/>
      <c r="KCA57" s="106"/>
      <c r="KCB57" s="106"/>
      <c r="KCC57" s="106"/>
      <c r="KCD57" s="106"/>
      <c r="KCE57" s="106"/>
      <c r="KCF57" s="106"/>
      <c r="KCG57" s="106"/>
      <c r="KCH57" s="106"/>
      <c r="KCI57" s="106"/>
      <c r="KCJ57" s="106"/>
      <c r="KCK57" s="106"/>
      <c r="KCL57" s="106"/>
      <c r="KCM57" s="106"/>
      <c r="KCN57" s="106"/>
      <c r="KCO57" s="106"/>
      <c r="KCP57" s="106"/>
      <c r="KCQ57" s="106"/>
      <c r="KCR57" s="106"/>
      <c r="KCS57" s="106"/>
      <c r="KCT57" s="106"/>
      <c r="KCU57" s="106"/>
      <c r="KCV57" s="106"/>
      <c r="KCW57" s="106"/>
      <c r="KCX57" s="106"/>
      <c r="KCY57" s="106"/>
      <c r="KCZ57" s="106"/>
      <c r="KDA57" s="106"/>
      <c r="KDB57" s="106"/>
      <c r="KDC57" s="106"/>
      <c r="KDD57" s="106"/>
      <c r="KDE57" s="106"/>
      <c r="KDF57" s="106"/>
      <c r="KDG57" s="106"/>
      <c r="KDH57" s="106"/>
      <c r="KDI57" s="106"/>
      <c r="KDJ57" s="106"/>
      <c r="KDK57" s="106"/>
      <c r="KDL57" s="106"/>
      <c r="KDM57" s="106"/>
      <c r="KDN57" s="106"/>
      <c r="KDO57" s="106"/>
      <c r="KDP57" s="106"/>
      <c r="KDQ57" s="106"/>
      <c r="KDR57" s="106"/>
      <c r="KDS57" s="106"/>
      <c r="KDT57" s="106"/>
      <c r="KDU57" s="106"/>
      <c r="KDV57" s="106"/>
      <c r="KDW57" s="106"/>
      <c r="KDX57" s="106"/>
      <c r="KDY57" s="106"/>
      <c r="KDZ57" s="106"/>
      <c r="KEA57" s="106"/>
      <c r="KEB57" s="106"/>
      <c r="KEC57" s="106"/>
      <c r="KED57" s="106"/>
      <c r="KEE57" s="106"/>
      <c r="KEF57" s="106"/>
      <c r="KEG57" s="106"/>
      <c r="KEH57" s="106"/>
      <c r="KEI57" s="106"/>
      <c r="KEJ57" s="106"/>
      <c r="KEK57" s="106"/>
      <c r="KEL57" s="106"/>
      <c r="KEM57" s="106"/>
      <c r="KEN57" s="106"/>
      <c r="KEO57" s="106"/>
      <c r="KEP57" s="106"/>
      <c r="KEQ57" s="106"/>
      <c r="KER57" s="106"/>
      <c r="KES57" s="106"/>
      <c r="KET57" s="106"/>
      <c r="KEU57" s="106"/>
      <c r="KEV57" s="106"/>
      <c r="KEW57" s="106"/>
      <c r="KEX57" s="106"/>
      <c r="KEY57" s="106"/>
      <c r="KEZ57" s="106"/>
      <c r="KFA57" s="106"/>
      <c r="KFB57" s="106"/>
      <c r="KFC57" s="106"/>
      <c r="KFD57" s="106"/>
      <c r="KFE57" s="106"/>
      <c r="KFF57" s="106"/>
      <c r="KFG57" s="106"/>
      <c r="KFH57" s="106"/>
      <c r="KFI57" s="106"/>
      <c r="KFJ57" s="106"/>
      <c r="KFK57" s="106"/>
      <c r="KFL57" s="106"/>
      <c r="KFM57" s="106"/>
      <c r="KFN57" s="106"/>
      <c r="KFO57" s="106"/>
      <c r="KFP57" s="106"/>
      <c r="KFQ57" s="106"/>
      <c r="KFR57" s="106"/>
      <c r="KFS57" s="106"/>
      <c r="KFT57" s="106"/>
      <c r="KFU57" s="106"/>
      <c r="KFV57" s="106"/>
      <c r="KFW57" s="106"/>
      <c r="KFX57" s="106"/>
      <c r="KFY57" s="106"/>
      <c r="KFZ57" s="106"/>
      <c r="KGA57" s="106"/>
      <c r="KGB57" s="106"/>
      <c r="KGC57" s="106"/>
      <c r="KGD57" s="106"/>
      <c r="KGE57" s="106"/>
      <c r="KGF57" s="106"/>
      <c r="KGG57" s="106"/>
      <c r="KGH57" s="106"/>
      <c r="KGI57" s="106"/>
      <c r="KGJ57" s="106"/>
      <c r="KGK57" s="106"/>
      <c r="KGL57" s="106"/>
      <c r="KGM57" s="106"/>
      <c r="KGN57" s="106"/>
      <c r="KGO57" s="106"/>
      <c r="KGP57" s="106"/>
      <c r="KGQ57" s="106"/>
      <c r="KGR57" s="106"/>
      <c r="KGS57" s="106"/>
      <c r="KGT57" s="106"/>
      <c r="KGU57" s="106"/>
      <c r="KGV57" s="106"/>
      <c r="KGW57" s="106"/>
      <c r="KGX57" s="106"/>
      <c r="KGY57" s="106"/>
      <c r="KGZ57" s="106"/>
      <c r="KHA57" s="106"/>
      <c r="KHB57" s="106"/>
      <c r="KHC57" s="106"/>
      <c r="KHD57" s="106"/>
      <c r="KHE57" s="106"/>
      <c r="KHF57" s="106"/>
      <c r="KHG57" s="106"/>
      <c r="KHH57" s="106"/>
      <c r="KHI57" s="106"/>
      <c r="KHJ57" s="106"/>
      <c r="KHK57" s="106"/>
      <c r="KHL57" s="106"/>
      <c r="KHM57" s="106"/>
      <c r="KHN57" s="106"/>
      <c r="KHO57" s="106"/>
      <c r="KHP57" s="106"/>
      <c r="KHQ57" s="106"/>
      <c r="KHR57" s="106"/>
      <c r="KHS57" s="106"/>
      <c r="KHT57" s="106"/>
      <c r="KHU57" s="106"/>
      <c r="KHV57" s="106"/>
      <c r="KHW57" s="106"/>
      <c r="KHX57" s="106"/>
      <c r="KHY57" s="106"/>
      <c r="KHZ57" s="106"/>
      <c r="KIA57" s="106"/>
      <c r="KIB57" s="106"/>
      <c r="KIC57" s="106"/>
      <c r="KID57" s="106"/>
      <c r="KIE57" s="106"/>
      <c r="KIF57" s="106"/>
      <c r="KIG57" s="106"/>
      <c r="KIH57" s="106"/>
      <c r="KII57" s="106"/>
      <c r="KIJ57" s="106"/>
      <c r="KIK57" s="106"/>
      <c r="KIL57" s="106"/>
      <c r="KIM57" s="106"/>
      <c r="KIN57" s="106"/>
      <c r="KIO57" s="106"/>
      <c r="KIP57" s="106"/>
      <c r="KIQ57" s="106"/>
      <c r="KIR57" s="106"/>
      <c r="KIS57" s="106"/>
      <c r="KIT57" s="106"/>
      <c r="KIU57" s="106"/>
      <c r="KIV57" s="106"/>
      <c r="KIW57" s="106"/>
      <c r="KIX57" s="106"/>
      <c r="KIY57" s="106"/>
      <c r="KIZ57" s="106"/>
      <c r="KJA57" s="106"/>
      <c r="KJB57" s="106"/>
      <c r="KJC57" s="106"/>
      <c r="KJD57" s="106"/>
      <c r="KJE57" s="106"/>
      <c r="KJF57" s="106"/>
      <c r="KJG57" s="106"/>
      <c r="KJH57" s="106"/>
      <c r="KJI57" s="106"/>
      <c r="KJJ57" s="106"/>
      <c r="KJK57" s="106"/>
      <c r="KJL57" s="106"/>
      <c r="KJM57" s="106"/>
      <c r="KJN57" s="106"/>
      <c r="KJO57" s="106"/>
      <c r="KJP57" s="106"/>
      <c r="KJQ57" s="106"/>
      <c r="KJR57" s="106"/>
      <c r="KJS57" s="106"/>
      <c r="KJT57" s="106"/>
      <c r="KJU57" s="106"/>
      <c r="KJV57" s="106"/>
      <c r="KJW57" s="106"/>
      <c r="KJX57" s="106"/>
      <c r="KJY57" s="106"/>
      <c r="KJZ57" s="106"/>
      <c r="KKA57" s="106"/>
      <c r="KKB57" s="106"/>
      <c r="KKC57" s="106"/>
      <c r="KKD57" s="106"/>
      <c r="KKE57" s="106"/>
      <c r="KKF57" s="106"/>
      <c r="KKG57" s="106"/>
      <c r="KKH57" s="106"/>
      <c r="KKI57" s="106"/>
      <c r="KKJ57" s="106"/>
      <c r="KKK57" s="106"/>
      <c r="KKL57" s="106"/>
      <c r="KKM57" s="106"/>
      <c r="KKN57" s="106"/>
      <c r="KKO57" s="106"/>
      <c r="KKP57" s="106"/>
      <c r="KKQ57" s="106"/>
      <c r="KKR57" s="106"/>
      <c r="KKS57" s="106"/>
      <c r="KKT57" s="106"/>
      <c r="KKU57" s="106"/>
      <c r="KKV57" s="106"/>
      <c r="KKW57" s="106"/>
      <c r="KKX57" s="106"/>
      <c r="KKY57" s="106"/>
      <c r="KKZ57" s="106"/>
      <c r="KLA57" s="106"/>
      <c r="KLB57" s="106"/>
      <c r="KLC57" s="106"/>
      <c r="KLD57" s="106"/>
      <c r="KLE57" s="106"/>
      <c r="KLF57" s="106"/>
      <c r="KLG57" s="106"/>
      <c r="KLH57" s="106"/>
      <c r="KLI57" s="106"/>
      <c r="KLJ57" s="106"/>
      <c r="KLK57" s="106"/>
      <c r="KLL57" s="106"/>
      <c r="KLM57" s="106"/>
      <c r="KLN57" s="106"/>
      <c r="KLO57" s="106"/>
      <c r="KLP57" s="106"/>
      <c r="KLQ57" s="106"/>
      <c r="KLR57" s="106"/>
      <c r="KLS57" s="106"/>
      <c r="KLT57" s="106"/>
      <c r="KLU57" s="106"/>
      <c r="KLV57" s="106"/>
      <c r="KLW57" s="106"/>
      <c r="KLX57" s="106"/>
      <c r="KLY57" s="106"/>
      <c r="KLZ57" s="106"/>
      <c r="KMA57" s="106"/>
      <c r="KMB57" s="106"/>
      <c r="KMC57" s="106"/>
      <c r="KMD57" s="106"/>
      <c r="KME57" s="106"/>
      <c r="KMF57" s="106"/>
      <c r="KMG57" s="106"/>
      <c r="KMH57" s="106"/>
      <c r="KMI57" s="106"/>
      <c r="KMJ57" s="106"/>
      <c r="KMK57" s="106"/>
      <c r="KML57" s="106"/>
      <c r="KMM57" s="106"/>
      <c r="KMN57" s="106"/>
      <c r="KMO57" s="106"/>
      <c r="KMP57" s="106"/>
      <c r="KMQ57" s="106"/>
      <c r="KMR57" s="106"/>
      <c r="KMS57" s="106"/>
      <c r="KMT57" s="106"/>
      <c r="KMU57" s="106"/>
      <c r="KMV57" s="106"/>
      <c r="KMW57" s="106"/>
      <c r="KMX57" s="106"/>
      <c r="KMY57" s="106"/>
      <c r="KMZ57" s="106"/>
      <c r="KNA57" s="106"/>
      <c r="KNB57" s="106"/>
      <c r="KNC57" s="106"/>
      <c r="KND57" s="106"/>
      <c r="KNE57" s="106"/>
      <c r="KNF57" s="106"/>
      <c r="KNG57" s="106"/>
      <c r="KNH57" s="106"/>
      <c r="KNI57" s="106"/>
      <c r="KNJ57" s="106"/>
      <c r="KNK57" s="106"/>
      <c r="KNL57" s="106"/>
      <c r="KNM57" s="106"/>
      <c r="KNN57" s="106"/>
      <c r="KNO57" s="106"/>
      <c r="KNP57" s="106"/>
      <c r="KNQ57" s="106"/>
      <c r="KNR57" s="106"/>
      <c r="KNS57" s="106"/>
      <c r="KNT57" s="106"/>
      <c r="KNU57" s="106"/>
      <c r="KNV57" s="106"/>
      <c r="KNW57" s="106"/>
      <c r="KNX57" s="106"/>
      <c r="KNY57" s="106"/>
      <c r="KNZ57" s="106"/>
      <c r="KOA57" s="106"/>
      <c r="KOB57" s="106"/>
      <c r="KOC57" s="106"/>
      <c r="KOD57" s="106"/>
      <c r="KOE57" s="106"/>
      <c r="KOF57" s="106"/>
      <c r="KOG57" s="106"/>
      <c r="KOH57" s="106"/>
      <c r="KOI57" s="106"/>
      <c r="KOJ57" s="106"/>
      <c r="KOK57" s="106"/>
      <c r="KOL57" s="106"/>
      <c r="KOM57" s="106"/>
      <c r="KON57" s="106"/>
      <c r="KOO57" s="106"/>
      <c r="KOP57" s="106"/>
      <c r="KOQ57" s="106"/>
      <c r="KOR57" s="106"/>
      <c r="KOS57" s="106"/>
      <c r="KOT57" s="106"/>
      <c r="KOU57" s="106"/>
      <c r="KOV57" s="106"/>
      <c r="KOW57" s="106"/>
      <c r="KOX57" s="106"/>
      <c r="KOY57" s="106"/>
      <c r="KOZ57" s="106"/>
      <c r="KPA57" s="106"/>
      <c r="KPB57" s="106"/>
      <c r="KPC57" s="106"/>
      <c r="KPD57" s="106"/>
      <c r="KPE57" s="106"/>
      <c r="KPF57" s="106"/>
      <c r="KPG57" s="106"/>
      <c r="KPH57" s="106"/>
      <c r="KPI57" s="106"/>
      <c r="KPJ57" s="106"/>
      <c r="KPK57" s="106"/>
      <c r="KPL57" s="106"/>
      <c r="KPM57" s="106"/>
      <c r="KPN57" s="106"/>
      <c r="KPO57" s="106"/>
      <c r="KPP57" s="106"/>
      <c r="KPQ57" s="106"/>
      <c r="KPR57" s="106"/>
      <c r="KPS57" s="106"/>
      <c r="KPT57" s="106"/>
      <c r="KPU57" s="106"/>
      <c r="KPV57" s="106"/>
      <c r="KPW57" s="106"/>
      <c r="KPX57" s="106"/>
      <c r="KPY57" s="106"/>
      <c r="KPZ57" s="106"/>
      <c r="KQA57" s="106"/>
      <c r="KQB57" s="106"/>
      <c r="KQC57" s="106"/>
      <c r="KQD57" s="106"/>
      <c r="KQE57" s="106"/>
      <c r="KQF57" s="106"/>
      <c r="KQG57" s="106"/>
      <c r="KQH57" s="106"/>
      <c r="KQI57" s="106"/>
      <c r="KQJ57" s="106"/>
      <c r="KQK57" s="106"/>
      <c r="KQL57" s="106"/>
      <c r="KQM57" s="106"/>
      <c r="KQN57" s="106"/>
      <c r="KQO57" s="106"/>
      <c r="KQP57" s="106"/>
      <c r="KQQ57" s="106"/>
      <c r="KQR57" s="106"/>
      <c r="KQS57" s="106"/>
      <c r="KQT57" s="106"/>
      <c r="KQU57" s="106"/>
      <c r="KQV57" s="106"/>
      <c r="KQW57" s="106"/>
      <c r="KQX57" s="106"/>
      <c r="KQY57" s="106"/>
      <c r="KQZ57" s="106"/>
      <c r="KRA57" s="106"/>
      <c r="KRB57" s="106"/>
      <c r="KRC57" s="106"/>
      <c r="KRD57" s="106"/>
      <c r="KRE57" s="106"/>
      <c r="KRF57" s="106"/>
      <c r="KRG57" s="106"/>
      <c r="KRH57" s="106"/>
      <c r="KRI57" s="106"/>
      <c r="KRJ57" s="106"/>
      <c r="KRK57" s="106"/>
      <c r="KRL57" s="106"/>
      <c r="KRM57" s="106"/>
      <c r="KRN57" s="106"/>
      <c r="KRO57" s="106"/>
      <c r="KRP57" s="106"/>
      <c r="KRQ57" s="106"/>
      <c r="KRR57" s="106"/>
      <c r="KRS57" s="106"/>
      <c r="KRT57" s="106"/>
      <c r="KRU57" s="106"/>
      <c r="KRV57" s="106"/>
      <c r="KRW57" s="106"/>
      <c r="KRX57" s="106"/>
      <c r="KRY57" s="106"/>
      <c r="KRZ57" s="106"/>
      <c r="KSA57" s="106"/>
      <c r="KSB57" s="106"/>
      <c r="KSC57" s="106"/>
      <c r="KSD57" s="106"/>
      <c r="KSE57" s="106"/>
      <c r="KSF57" s="106"/>
      <c r="KSG57" s="106"/>
      <c r="KSH57" s="106"/>
      <c r="KSI57" s="106"/>
      <c r="KSJ57" s="106"/>
      <c r="KSK57" s="106"/>
      <c r="KSL57" s="106"/>
      <c r="KSM57" s="106"/>
      <c r="KSN57" s="106"/>
      <c r="KSO57" s="106"/>
      <c r="KSP57" s="106"/>
      <c r="KSQ57" s="106"/>
      <c r="KSR57" s="106"/>
      <c r="KSS57" s="106"/>
      <c r="KST57" s="106"/>
      <c r="KSU57" s="106"/>
      <c r="KSV57" s="106"/>
      <c r="KSW57" s="106"/>
      <c r="KSX57" s="106"/>
      <c r="KSY57" s="106"/>
      <c r="KSZ57" s="106"/>
      <c r="KTA57" s="106"/>
      <c r="KTB57" s="106"/>
      <c r="KTC57" s="106"/>
      <c r="KTD57" s="106"/>
      <c r="KTE57" s="106"/>
      <c r="KTF57" s="106"/>
      <c r="KTG57" s="106"/>
      <c r="KTH57" s="106"/>
      <c r="KTI57" s="106"/>
      <c r="KTJ57" s="106"/>
      <c r="KTK57" s="106"/>
      <c r="KTL57" s="106"/>
      <c r="KTM57" s="106"/>
      <c r="KTN57" s="106"/>
      <c r="KTO57" s="106"/>
      <c r="KTP57" s="106"/>
      <c r="KTQ57" s="106"/>
      <c r="KTR57" s="106"/>
      <c r="KTS57" s="106"/>
      <c r="KTT57" s="106"/>
      <c r="KTU57" s="106"/>
      <c r="KTV57" s="106"/>
      <c r="KTW57" s="106"/>
      <c r="KTX57" s="106"/>
      <c r="KTY57" s="106"/>
      <c r="KTZ57" s="106"/>
      <c r="KUA57" s="106"/>
      <c r="KUB57" s="106"/>
      <c r="KUC57" s="106"/>
      <c r="KUD57" s="106"/>
      <c r="KUE57" s="106"/>
      <c r="KUF57" s="106"/>
      <c r="KUG57" s="106"/>
      <c r="KUH57" s="106"/>
      <c r="KUI57" s="106"/>
      <c r="KUJ57" s="106"/>
      <c r="KUK57" s="106"/>
      <c r="KUL57" s="106"/>
      <c r="KUM57" s="106"/>
      <c r="KUN57" s="106"/>
      <c r="KUO57" s="106"/>
      <c r="KUP57" s="106"/>
      <c r="KUQ57" s="106"/>
      <c r="KUR57" s="106"/>
      <c r="KUS57" s="106"/>
      <c r="KUT57" s="106"/>
      <c r="KUU57" s="106"/>
      <c r="KUV57" s="106"/>
      <c r="KUW57" s="106"/>
      <c r="KUX57" s="106"/>
      <c r="KUY57" s="106"/>
      <c r="KUZ57" s="106"/>
      <c r="KVA57" s="106"/>
      <c r="KVB57" s="106"/>
      <c r="KVC57" s="106"/>
      <c r="KVD57" s="106"/>
      <c r="KVE57" s="106"/>
      <c r="KVF57" s="106"/>
      <c r="KVG57" s="106"/>
      <c r="KVH57" s="106"/>
      <c r="KVI57" s="106"/>
      <c r="KVJ57" s="106"/>
      <c r="KVK57" s="106"/>
      <c r="KVL57" s="106"/>
      <c r="KVM57" s="106"/>
      <c r="KVN57" s="106"/>
      <c r="KVO57" s="106"/>
      <c r="KVP57" s="106"/>
      <c r="KVQ57" s="106"/>
      <c r="KVR57" s="106"/>
      <c r="KVS57" s="106"/>
      <c r="KVT57" s="106"/>
      <c r="KVU57" s="106"/>
      <c r="KVV57" s="106"/>
      <c r="KVW57" s="106"/>
      <c r="KVX57" s="106"/>
      <c r="KVY57" s="106"/>
      <c r="KVZ57" s="106"/>
      <c r="KWA57" s="106"/>
      <c r="KWB57" s="106"/>
      <c r="KWC57" s="106"/>
      <c r="KWD57" s="106"/>
      <c r="KWE57" s="106"/>
      <c r="KWF57" s="106"/>
      <c r="KWG57" s="106"/>
      <c r="KWH57" s="106"/>
      <c r="KWI57" s="106"/>
      <c r="KWJ57" s="106"/>
      <c r="KWK57" s="106"/>
      <c r="KWL57" s="106"/>
      <c r="KWM57" s="106"/>
      <c r="KWN57" s="106"/>
      <c r="KWO57" s="106"/>
      <c r="KWP57" s="106"/>
      <c r="KWQ57" s="106"/>
      <c r="KWR57" s="106"/>
      <c r="KWS57" s="106"/>
      <c r="KWT57" s="106"/>
      <c r="KWU57" s="106"/>
      <c r="KWV57" s="106"/>
      <c r="KWW57" s="106"/>
      <c r="KWX57" s="106"/>
      <c r="KWY57" s="106"/>
      <c r="KWZ57" s="106"/>
      <c r="KXA57" s="106"/>
      <c r="KXB57" s="106"/>
      <c r="KXC57" s="106"/>
      <c r="KXD57" s="106"/>
      <c r="KXE57" s="106"/>
      <c r="KXF57" s="106"/>
      <c r="KXG57" s="106"/>
      <c r="KXH57" s="106"/>
      <c r="KXI57" s="106"/>
      <c r="KXJ57" s="106"/>
      <c r="KXK57" s="106"/>
      <c r="KXL57" s="106"/>
      <c r="KXM57" s="106"/>
      <c r="KXN57" s="106"/>
      <c r="KXO57" s="106"/>
      <c r="KXP57" s="106"/>
      <c r="KXQ57" s="106"/>
      <c r="KXR57" s="106"/>
      <c r="KXS57" s="106"/>
      <c r="KXT57" s="106"/>
      <c r="KXU57" s="106"/>
      <c r="KXV57" s="106"/>
      <c r="KXW57" s="106"/>
      <c r="KXX57" s="106"/>
      <c r="KXY57" s="106"/>
      <c r="KXZ57" s="106"/>
      <c r="KYA57" s="106"/>
      <c r="KYB57" s="106"/>
      <c r="KYC57" s="106"/>
      <c r="KYD57" s="106"/>
      <c r="KYE57" s="106"/>
      <c r="KYF57" s="106"/>
      <c r="KYG57" s="106"/>
      <c r="KYH57" s="106"/>
      <c r="KYI57" s="106"/>
      <c r="KYJ57" s="106"/>
      <c r="KYK57" s="106"/>
      <c r="KYL57" s="106"/>
      <c r="KYM57" s="106"/>
      <c r="KYN57" s="106"/>
      <c r="KYO57" s="106"/>
      <c r="KYP57" s="106"/>
      <c r="KYQ57" s="106"/>
      <c r="KYR57" s="106"/>
      <c r="KYS57" s="106"/>
      <c r="KYT57" s="106"/>
      <c r="KYU57" s="106"/>
      <c r="KYV57" s="106"/>
      <c r="KYW57" s="106"/>
      <c r="KYX57" s="106"/>
      <c r="KYY57" s="106"/>
      <c r="KYZ57" s="106"/>
      <c r="KZA57" s="106"/>
      <c r="KZB57" s="106"/>
      <c r="KZC57" s="106"/>
      <c r="KZD57" s="106"/>
      <c r="KZE57" s="106"/>
      <c r="KZF57" s="106"/>
      <c r="KZG57" s="106"/>
      <c r="KZH57" s="106"/>
      <c r="KZI57" s="106"/>
      <c r="KZJ57" s="106"/>
      <c r="KZK57" s="106"/>
      <c r="KZL57" s="106"/>
      <c r="KZM57" s="106"/>
      <c r="KZN57" s="106"/>
      <c r="KZO57" s="106"/>
      <c r="KZP57" s="106"/>
      <c r="KZQ57" s="106"/>
      <c r="KZR57" s="106"/>
      <c r="KZS57" s="106"/>
      <c r="KZT57" s="106"/>
      <c r="KZU57" s="106"/>
      <c r="KZV57" s="106"/>
      <c r="KZW57" s="106"/>
      <c r="KZX57" s="106"/>
      <c r="KZY57" s="106"/>
      <c r="KZZ57" s="106"/>
      <c r="LAA57" s="106"/>
      <c r="LAB57" s="106"/>
      <c r="LAC57" s="106"/>
      <c r="LAD57" s="106"/>
      <c r="LAE57" s="106"/>
      <c r="LAF57" s="106"/>
      <c r="LAG57" s="106"/>
      <c r="LAH57" s="106"/>
      <c r="LAI57" s="106"/>
      <c r="LAJ57" s="106"/>
      <c r="LAK57" s="106"/>
      <c r="LAL57" s="106"/>
      <c r="LAM57" s="106"/>
      <c r="LAN57" s="106"/>
      <c r="LAO57" s="106"/>
      <c r="LAP57" s="106"/>
      <c r="LAQ57" s="106"/>
      <c r="LAR57" s="106"/>
      <c r="LAS57" s="106"/>
      <c r="LAT57" s="106"/>
      <c r="LAU57" s="106"/>
      <c r="LAV57" s="106"/>
      <c r="LAW57" s="106"/>
      <c r="LAX57" s="106"/>
      <c r="LAY57" s="106"/>
      <c r="LAZ57" s="106"/>
      <c r="LBA57" s="106"/>
      <c r="LBB57" s="106"/>
      <c r="LBC57" s="106"/>
      <c r="LBD57" s="106"/>
      <c r="LBE57" s="106"/>
      <c r="LBF57" s="106"/>
      <c r="LBG57" s="106"/>
      <c r="LBH57" s="106"/>
      <c r="LBI57" s="106"/>
      <c r="LBJ57" s="106"/>
      <c r="LBK57" s="106"/>
      <c r="LBL57" s="106"/>
      <c r="LBM57" s="106"/>
      <c r="LBN57" s="106"/>
      <c r="LBO57" s="106"/>
      <c r="LBP57" s="106"/>
      <c r="LBQ57" s="106"/>
      <c r="LBR57" s="106"/>
      <c r="LBS57" s="106"/>
      <c r="LBT57" s="106"/>
      <c r="LBU57" s="106"/>
      <c r="LBV57" s="106"/>
      <c r="LBW57" s="106"/>
      <c r="LBX57" s="106"/>
      <c r="LBY57" s="106"/>
      <c r="LBZ57" s="106"/>
      <c r="LCA57" s="106"/>
      <c r="LCB57" s="106"/>
      <c r="LCC57" s="106"/>
      <c r="LCD57" s="106"/>
      <c r="LCE57" s="106"/>
      <c r="LCF57" s="106"/>
      <c r="LCG57" s="106"/>
      <c r="LCH57" s="106"/>
      <c r="LCI57" s="106"/>
      <c r="LCJ57" s="106"/>
      <c r="LCK57" s="106"/>
      <c r="LCL57" s="106"/>
      <c r="LCM57" s="106"/>
      <c r="LCN57" s="106"/>
      <c r="LCO57" s="106"/>
      <c r="LCP57" s="106"/>
      <c r="LCQ57" s="106"/>
      <c r="LCR57" s="106"/>
      <c r="LCS57" s="106"/>
      <c r="LCT57" s="106"/>
      <c r="LCU57" s="106"/>
      <c r="LCV57" s="106"/>
      <c r="LCW57" s="106"/>
      <c r="LCX57" s="106"/>
      <c r="LCY57" s="106"/>
      <c r="LCZ57" s="106"/>
      <c r="LDA57" s="106"/>
      <c r="LDB57" s="106"/>
      <c r="LDC57" s="106"/>
      <c r="LDD57" s="106"/>
      <c r="LDE57" s="106"/>
      <c r="LDF57" s="106"/>
      <c r="LDG57" s="106"/>
      <c r="LDH57" s="106"/>
      <c r="LDI57" s="106"/>
      <c r="LDJ57" s="106"/>
      <c r="LDK57" s="106"/>
      <c r="LDL57" s="106"/>
      <c r="LDM57" s="106"/>
      <c r="LDN57" s="106"/>
      <c r="LDO57" s="106"/>
      <c r="LDP57" s="106"/>
      <c r="LDQ57" s="106"/>
      <c r="LDR57" s="106"/>
      <c r="LDS57" s="106"/>
      <c r="LDT57" s="106"/>
      <c r="LDU57" s="106"/>
      <c r="LDV57" s="106"/>
      <c r="LDW57" s="106"/>
      <c r="LDX57" s="106"/>
      <c r="LDY57" s="106"/>
      <c r="LDZ57" s="106"/>
      <c r="LEA57" s="106"/>
      <c r="LEB57" s="106"/>
      <c r="LEC57" s="106"/>
      <c r="LED57" s="106"/>
      <c r="LEE57" s="106"/>
      <c r="LEF57" s="106"/>
      <c r="LEG57" s="106"/>
      <c r="LEH57" s="106"/>
      <c r="LEI57" s="106"/>
      <c r="LEJ57" s="106"/>
      <c r="LEK57" s="106"/>
      <c r="LEL57" s="106"/>
      <c r="LEM57" s="106"/>
      <c r="LEN57" s="106"/>
      <c r="LEO57" s="106"/>
      <c r="LEP57" s="106"/>
      <c r="LEQ57" s="106"/>
      <c r="LER57" s="106"/>
      <c r="LES57" s="106"/>
      <c r="LET57" s="106"/>
      <c r="LEU57" s="106"/>
      <c r="LEV57" s="106"/>
      <c r="LEW57" s="106"/>
      <c r="LEX57" s="106"/>
      <c r="LEY57" s="106"/>
      <c r="LEZ57" s="106"/>
      <c r="LFA57" s="106"/>
      <c r="LFB57" s="106"/>
      <c r="LFC57" s="106"/>
      <c r="LFD57" s="106"/>
      <c r="LFE57" s="106"/>
      <c r="LFF57" s="106"/>
      <c r="LFG57" s="106"/>
      <c r="LFH57" s="106"/>
      <c r="LFI57" s="106"/>
      <c r="LFJ57" s="106"/>
      <c r="LFK57" s="106"/>
      <c r="LFL57" s="106"/>
      <c r="LFM57" s="106"/>
      <c r="LFN57" s="106"/>
      <c r="LFO57" s="106"/>
      <c r="LFP57" s="106"/>
      <c r="LFQ57" s="106"/>
      <c r="LFR57" s="106"/>
      <c r="LFS57" s="106"/>
      <c r="LFT57" s="106"/>
      <c r="LFU57" s="106"/>
      <c r="LFV57" s="106"/>
      <c r="LFW57" s="106"/>
      <c r="LFX57" s="106"/>
      <c r="LFY57" s="106"/>
      <c r="LFZ57" s="106"/>
      <c r="LGA57" s="106"/>
      <c r="LGB57" s="106"/>
      <c r="LGC57" s="106"/>
      <c r="LGD57" s="106"/>
      <c r="LGE57" s="106"/>
      <c r="LGF57" s="106"/>
      <c r="LGG57" s="106"/>
      <c r="LGH57" s="106"/>
      <c r="LGI57" s="106"/>
      <c r="LGJ57" s="106"/>
      <c r="LGK57" s="106"/>
      <c r="LGL57" s="106"/>
      <c r="LGM57" s="106"/>
      <c r="LGN57" s="106"/>
      <c r="LGO57" s="106"/>
      <c r="LGP57" s="106"/>
      <c r="LGQ57" s="106"/>
      <c r="LGR57" s="106"/>
      <c r="LGS57" s="106"/>
      <c r="LGT57" s="106"/>
      <c r="LGU57" s="106"/>
      <c r="LGV57" s="106"/>
      <c r="LGW57" s="106"/>
      <c r="LGX57" s="106"/>
      <c r="LGY57" s="106"/>
      <c r="LGZ57" s="106"/>
      <c r="LHA57" s="106"/>
      <c r="LHB57" s="106"/>
      <c r="LHC57" s="106"/>
      <c r="LHD57" s="106"/>
      <c r="LHE57" s="106"/>
      <c r="LHF57" s="106"/>
      <c r="LHG57" s="106"/>
      <c r="LHH57" s="106"/>
      <c r="LHI57" s="106"/>
      <c r="LHJ57" s="106"/>
      <c r="LHK57" s="106"/>
      <c r="LHL57" s="106"/>
      <c r="LHM57" s="106"/>
      <c r="LHN57" s="106"/>
      <c r="LHO57" s="106"/>
      <c r="LHP57" s="106"/>
      <c r="LHQ57" s="106"/>
      <c r="LHR57" s="106"/>
      <c r="LHS57" s="106"/>
      <c r="LHT57" s="106"/>
      <c r="LHU57" s="106"/>
      <c r="LHV57" s="106"/>
      <c r="LHW57" s="106"/>
      <c r="LHX57" s="106"/>
      <c r="LHY57" s="106"/>
      <c r="LHZ57" s="106"/>
      <c r="LIA57" s="106"/>
      <c r="LIB57" s="106"/>
      <c r="LIC57" s="106"/>
      <c r="LID57" s="106"/>
      <c r="LIE57" s="106"/>
      <c r="LIF57" s="106"/>
      <c r="LIG57" s="106"/>
      <c r="LIH57" s="106"/>
      <c r="LII57" s="106"/>
      <c r="LIJ57" s="106"/>
      <c r="LIK57" s="106"/>
      <c r="LIL57" s="106"/>
      <c r="LIM57" s="106"/>
      <c r="LIN57" s="106"/>
      <c r="LIO57" s="106"/>
      <c r="LIP57" s="106"/>
      <c r="LIQ57" s="106"/>
      <c r="LIR57" s="106"/>
      <c r="LIS57" s="106"/>
      <c r="LIT57" s="106"/>
      <c r="LIU57" s="106"/>
      <c r="LIV57" s="106"/>
      <c r="LIW57" s="106"/>
      <c r="LIX57" s="106"/>
      <c r="LIY57" s="106"/>
      <c r="LIZ57" s="106"/>
      <c r="LJA57" s="106"/>
      <c r="LJB57" s="106"/>
      <c r="LJC57" s="106"/>
      <c r="LJD57" s="106"/>
      <c r="LJE57" s="106"/>
      <c r="LJF57" s="106"/>
      <c r="LJG57" s="106"/>
      <c r="LJH57" s="106"/>
      <c r="LJI57" s="106"/>
      <c r="LJJ57" s="106"/>
      <c r="LJK57" s="106"/>
      <c r="LJL57" s="106"/>
      <c r="LJM57" s="106"/>
      <c r="LJN57" s="106"/>
      <c r="LJO57" s="106"/>
      <c r="LJP57" s="106"/>
      <c r="LJQ57" s="106"/>
      <c r="LJR57" s="106"/>
      <c r="LJS57" s="106"/>
      <c r="LJT57" s="106"/>
      <c r="LJU57" s="106"/>
      <c r="LJV57" s="106"/>
      <c r="LJW57" s="106"/>
      <c r="LJX57" s="106"/>
      <c r="LJY57" s="106"/>
      <c r="LJZ57" s="106"/>
      <c r="LKA57" s="106"/>
      <c r="LKB57" s="106"/>
      <c r="LKC57" s="106"/>
      <c r="LKD57" s="106"/>
      <c r="LKE57" s="106"/>
      <c r="LKF57" s="106"/>
      <c r="LKG57" s="106"/>
      <c r="LKH57" s="106"/>
      <c r="LKI57" s="106"/>
      <c r="LKJ57" s="106"/>
      <c r="LKK57" s="106"/>
      <c r="LKL57" s="106"/>
      <c r="LKM57" s="106"/>
      <c r="LKN57" s="106"/>
      <c r="LKO57" s="106"/>
      <c r="LKP57" s="106"/>
      <c r="LKQ57" s="106"/>
      <c r="LKR57" s="106"/>
      <c r="LKS57" s="106"/>
      <c r="LKT57" s="106"/>
      <c r="LKU57" s="106"/>
      <c r="LKV57" s="106"/>
      <c r="LKW57" s="106"/>
      <c r="LKX57" s="106"/>
      <c r="LKY57" s="106"/>
      <c r="LKZ57" s="106"/>
      <c r="LLA57" s="106"/>
      <c r="LLB57" s="106"/>
      <c r="LLC57" s="106"/>
      <c r="LLD57" s="106"/>
      <c r="LLE57" s="106"/>
      <c r="LLF57" s="106"/>
      <c r="LLG57" s="106"/>
      <c r="LLH57" s="106"/>
      <c r="LLI57" s="106"/>
      <c r="LLJ57" s="106"/>
      <c r="LLK57" s="106"/>
      <c r="LLL57" s="106"/>
      <c r="LLM57" s="106"/>
      <c r="LLN57" s="106"/>
      <c r="LLO57" s="106"/>
      <c r="LLP57" s="106"/>
      <c r="LLQ57" s="106"/>
      <c r="LLR57" s="106"/>
      <c r="LLS57" s="106"/>
      <c r="LLT57" s="106"/>
      <c r="LLU57" s="106"/>
      <c r="LLV57" s="106"/>
      <c r="LLW57" s="106"/>
      <c r="LLX57" s="106"/>
      <c r="LLY57" s="106"/>
      <c r="LLZ57" s="106"/>
      <c r="LMA57" s="106"/>
      <c r="LMB57" s="106"/>
      <c r="LMC57" s="106"/>
      <c r="LMD57" s="106"/>
      <c r="LME57" s="106"/>
      <c r="LMF57" s="106"/>
      <c r="LMG57" s="106"/>
      <c r="LMH57" s="106"/>
      <c r="LMI57" s="106"/>
      <c r="LMJ57" s="106"/>
      <c r="LMK57" s="106"/>
      <c r="LML57" s="106"/>
      <c r="LMM57" s="106"/>
      <c r="LMN57" s="106"/>
      <c r="LMO57" s="106"/>
      <c r="LMP57" s="106"/>
      <c r="LMQ57" s="106"/>
      <c r="LMR57" s="106"/>
      <c r="LMS57" s="106"/>
      <c r="LMT57" s="106"/>
      <c r="LMU57" s="106"/>
      <c r="LMV57" s="106"/>
      <c r="LMW57" s="106"/>
      <c r="LMX57" s="106"/>
      <c r="LMY57" s="106"/>
      <c r="LMZ57" s="106"/>
      <c r="LNA57" s="106"/>
      <c r="LNB57" s="106"/>
      <c r="LNC57" s="106"/>
      <c r="LND57" s="106"/>
      <c r="LNE57" s="106"/>
      <c r="LNF57" s="106"/>
      <c r="LNG57" s="106"/>
      <c r="LNH57" s="106"/>
      <c r="LNI57" s="106"/>
      <c r="LNJ57" s="106"/>
      <c r="LNK57" s="106"/>
      <c r="LNL57" s="106"/>
      <c r="LNM57" s="106"/>
      <c r="LNN57" s="106"/>
      <c r="LNO57" s="106"/>
      <c r="LNP57" s="106"/>
      <c r="LNQ57" s="106"/>
      <c r="LNR57" s="106"/>
      <c r="LNS57" s="106"/>
      <c r="LNT57" s="106"/>
      <c r="LNU57" s="106"/>
      <c r="LNV57" s="106"/>
      <c r="LNW57" s="106"/>
      <c r="LNX57" s="106"/>
      <c r="LNY57" s="106"/>
      <c r="LNZ57" s="106"/>
      <c r="LOA57" s="106"/>
      <c r="LOB57" s="106"/>
      <c r="LOC57" s="106"/>
      <c r="LOD57" s="106"/>
      <c r="LOE57" s="106"/>
      <c r="LOF57" s="106"/>
      <c r="LOG57" s="106"/>
      <c r="LOH57" s="106"/>
      <c r="LOI57" s="106"/>
      <c r="LOJ57" s="106"/>
      <c r="LOK57" s="106"/>
      <c r="LOL57" s="106"/>
      <c r="LOM57" s="106"/>
      <c r="LON57" s="106"/>
      <c r="LOO57" s="106"/>
      <c r="LOP57" s="106"/>
      <c r="LOQ57" s="106"/>
      <c r="LOR57" s="106"/>
      <c r="LOS57" s="106"/>
      <c r="LOT57" s="106"/>
      <c r="LOU57" s="106"/>
      <c r="LOV57" s="106"/>
      <c r="LOW57" s="106"/>
      <c r="LOX57" s="106"/>
      <c r="LOY57" s="106"/>
      <c r="LOZ57" s="106"/>
      <c r="LPA57" s="106"/>
      <c r="LPB57" s="106"/>
      <c r="LPC57" s="106"/>
      <c r="LPD57" s="106"/>
      <c r="LPE57" s="106"/>
      <c r="LPF57" s="106"/>
      <c r="LPG57" s="106"/>
      <c r="LPH57" s="106"/>
      <c r="LPI57" s="106"/>
      <c r="LPJ57" s="106"/>
      <c r="LPK57" s="106"/>
      <c r="LPL57" s="106"/>
      <c r="LPM57" s="106"/>
      <c r="LPN57" s="106"/>
      <c r="LPO57" s="106"/>
      <c r="LPP57" s="106"/>
      <c r="LPQ57" s="106"/>
      <c r="LPR57" s="106"/>
      <c r="LPS57" s="106"/>
      <c r="LPT57" s="106"/>
      <c r="LPU57" s="106"/>
      <c r="LPV57" s="106"/>
      <c r="LPW57" s="106"/>
      <c r="LPX57" s="106"/>
      <c r="LPY57" s="106"/>
      <c r="LPZ57" s="106"/>
      <c r="LQA57" s="106"/>
      <c r="LQB57" s="106"/>
      <c r="LQC57" s="106"/>
      <c r="LQD57" s="106"/>
      <c r="LQE57" s="106"/>
      <c r="LQF57" s="106"/>
      <c r="LQG57" s="106"/>
      <c r="LQH57" s="106"/>
      <c r="LQI57" s="106"/>
      <c r="LQJ57" s="106"/>
      <c r="LQK57" s="106"/>
      <c r="LQL57" s="106"/>
      <c r="LQM57" s="106"/>
      <c r="LQN57" s="106"/>
      <c r="LQO57" s="106"/>
      <c r="LQP57" s="106"/>
      <c r="LQQ57" s="106"/>
      <c r="LQR57" s="106"/>
      <c r="LQS57" s="106"/>
      <c r="LQT57" s="106"/>
      <c r="LQU57" s="106"/>
      <c r="LQV57" s="106"/>
      <c r="LQW57" s="106"/>
      <c r="LQX57" s="106"/>
      <c r="LQY57" s="106"/>
      <c r="LQZ57" s="106"/>
      <c r="LRA57" s="106"/>
      <c r="LRB57" s="106"/>
      <c r="LRC57" s="106"/>
      <c r="LRD57" s="106"/>
      <c r="LRE57" s="106"/>
      <c r="LRF57" s="106"/>
      <c r="LRG57" s="106"/>
      <c r="LRH57" s="106"/>
      <c r="LRI57" s="106"/>
      <c r="LRJ57" s="106"/>
      <c r="LRK57" s="106"/>
      <c r="LRL57" s="106"/>
      <c r="LRM57" s="106"/>
      <c r="LRN57" s="106"/>
      <c r="LRO57" s="106"/>
      <c r="LRP57" s="106"/>
      <c r="LRQ57" s="106"/>
      <c r="LRR57" s="106"/>
      <c r="LRS57" s="106"/>
      <c r="LRT57" s="106"/>
      <c r="LRU57" s="106"/>
      <c r="LRV57" s="106"/>
      <c r="LRW57" s="106"/>
      <c r="LRX57" s="106"/>
      <c r="LRY57" s="106"/>
      <c r="LRZ57" s="106"/>
      <c r="LSA57" s="106"/>
      <c r="LSB57" s="106"/>
      <c r="LSC57" s="106"/>
      <c r="LSD57" s="106"/>
      <c r="LSE57" s="106"/>
      <c r="LSF57" s="106"/>
      <c r="LSG57" s="106"/>
      <c r="LSH57" s="106"/>
      <c r="LSI57" s="106"/>
      <c r="LSJ57" s="106"/>
      <c r="LSK57" s="106"/>
      <c r="LSL57" s="106"/>
      <c r="LSM57" s="106"/>
      <c r="LSN57" s="106"/>
      <c r="LSO57" s="106"/>
      <c r="LSP57" s="106"/>
      <c r="LSQ57" s="106"/>
      <c r="LSR57" s="106"/>
      <c r="LSS57" s="106"/>
      <c r="LST57" s="106"/>
      <c r="LSU57" s="106"/>
      <c r="LSV57" s="106"/>
      <c r="LSW57" s="106"/>
      <c r="LSX57" s="106"/>
      <c r="LSY57" s="106"/>
      <c r="LSZ57" s="106"/>
      <c r="LTA57" s="106"/>
      <c r="LTB57" s="106"/>
      <c r="LTC57" s="106"/>
      <c r="LTD57" s="106"/>
      <c r="LTE57" s="106"/>
      <c r="LTF57" s="106"/>
      <c r="LTG57" s="106"/>
      <c r="LTH57" s="106"/>
      <c r="LTI57" s="106"/>
      <c r="LTJ57" s="106"/>
      <c r="LTK57" s="106"/>
      <c r="LTL57" s="106"/>
      <c r="LTM57" s="106"/>
      <c r="LTN57" s="106"/>
      <c r="LTO57" s="106"/>
      <c r="LTP57" s="106"/>
      <c r="LTQ57" s="106"/>
      <c r="LTR57" s="106"/>
      <c r="LTS57" s="106"/>
      <c r="LTT57" s="106"/>
      <c r="LTU57" s="106"/>
      <c r="LTV57" s="106"/>
      <c r="LTW57" s="106"/>
      <c r="LTX57" s="106"/>
      <c r="LTY57" s="106"/>
      <c r="LTZ57" s="106"/>
      <c r="LUA57" s="106"/>
      <c r="LUB57" s="106"/>
      <c r="LUC57" s="106"/>
      <c r="LUD57" s="106"/>
      <c r="LUE57" s="106"/>
      <c r="LUF57" s="106"/>
      <c r="LUG57" s="106"/>
      <c r="LUH57" s="106"/>
      <c r="LUI57" s="106"/>
      <c r="LUJ57" s="106"/>
      <c r="LUK57" s="106"/>
      <c r="LUL57" s="106"/>
      <c r="LUM57" s="106"/>
      <c r="LUN57" s="106"/>
      <c r="LUO57" s="106"/>
      <c r="LUP57" s="106"/>
      <c r="LUQ57" s="106"/>
      <c r="LUR57" s="106"/>
      <c r="LUS57" s="106"/>
      <c r="LUT57" s="106"/>
      <c r="LUU57" s="106"/>
      <c r="LUV57" s="106"/>
      <c r="LUW57" s="106"/>
      <c r="LUX57" s="106"/>
      <c r="LUY57" s="106"/>
      <c r="LUZ57" s="106"/>
      <c r="LVA57" s="106"/>
      <c r="LVB57" s="106"/>
      <c r="LVC57" s="106"/>
      <c r="LVD57" s="106"/>
      <c r="LVE57" s="106"/>
      <c r="LVF57" s="106"/>
      <c r="LVG57" s="106"/>
      <c r="LVH57" s="106"/>
      <c r="LVI57" s="106"/>
      <c r="LVJ57" s="106"/>
      <c r="LVK57" s="106"/>
      <c r="LVL57" s="106"/>
      <c r="LVM57" s="106"/>
      <c r="LVN57" s="106"/>
      <c r="LVO57" s="106"/>
      <c r="LVP57" s="106"/>
      <c r="LVQ57" s="106"/>
      <c r="LVR57" s="106"/>
      <c r="LVS57" s="106"/>
      <c r="LVT57" s="106"/>
      <c r="LVU57" s="106"/>
      <c r="LVV57" s="106"/>
      <c r="LVW57" s="106"/>
      <c r="LVX57" s="106"/>
      <c r="LVY57" s="106"/>
      <c r="LVZ57" s="106"/>
      <c r="LWA57" s="106"/>
      <c r="LWB57" s="106"/>
      <c r="LWC57" s="106"/>
      <c r="LWD57" s="106"/>
      <c r="LWE57" s="106"/>
      <c r="LWF57" s="106"/>
      <c r="LWG57" s="106"/>
      <c r="LWH57" s="106"/>
      <c r="LWI57" s="106"/>
      <c r="LWJ57" s="106"/>
      <c r="LWK57" s="106"/>
      <c r="LWL57" s="106"/>
      <c r="LWM57" s="106"/>
      <c r="LWN57" s="106"/>
      <c r="LWO57" s="106"/>
      <c r="LWP57" s="106"/>
      <c r="LWQ57" s="106"/>
      <c r="LWR57" s="106"/>
      <c r="LWS57" s="106"/>
      <c r="LWT57" s="106"/>
      <c r="LWU57" s="106"/>
      <c r="LWV57" s="106"/>
      <c r="LWW57" s="106"/>
      <c r="LWX57" s="106"/>
      <c r="LWY57" s="106"/>
      <c r="LWZ57" s="106"/>
      <c r="LXA57" s="106"/>
      <c r="LXB57" s="106"/>
      <c r="LXC57" s="106"/>
      <c r="LXD57" s="106"/>
      <c r="LXE57" s="106"/>
      <c r="LXF57" s="106"/>
      <c r="LXG57" s="106"/>
      <c r="LXH57" s="106"/>
      <c r="LXI57" s="106"/>
      <c r="LXJ57" s="106"/>
      <c r="LXK57" s="106"/>
      <c r="LXL57" s="106"/>
      <c r="LXM57" s="106"/>
      <c r="LXN57" s="106"/>
      <c r="LXO57" s="106"/>
      <c r="LXP57" s="106"/>
      <c r="LXQ57" s="106"/>
      <c r="LXR57" s="106"/>
      <c r="LXS57" s="106"/>
      <c r="LXT57" s="106"/>
      <c r="LXU57" s="106"/>
      <c r="LXV57" s="106"/>
      <c r="LXW57" s="106"/>
      <c r="LXX57" s="106"/>
      <c r="LXY57" s="106"/>
      <c r="LXZ57" s="106"/>
      <c r="LYA57" s="106"/>
      <c r="LYB57" s="106"/>
      <c r="LYC57" s="106"/>
      <c r="LYD57" s="106"/>
      <c r="LYE57" s="106"/>
      <c r="LYF57" s="106"/>
      <c r="LYG57" s="106"/>
      <c r="LYH57" s="106"/>
      <c r="LYI57" s="106"/>
      <c r="LYJ57" s="106"/>
      <c r="LYK57" s="106"/>
      <c r="LYL57" s="106"/>
      <c r="LYM57" s="106"/>
      <c r="LYN57" s="106"/>
      <c r="LYO57" s="106"/>
      <c r="LYP57" s="106"/>
      <c r="LYQ57" s="106"/>
      <c r="LYR57" s="106"/>
      <c r="LYS57" s="106"/>
      <c r="LYT57" s="106"/>
      <c r="LYU57" s="106"/>
      <c r="LYV57" s="106"/>
      <c r="LYW57" s="106"/>
      <c r="LYX57" s="106"/>
      <c r="LYY57" s="106"/>
      <c r="LYZ57" s="106"/>
      <c r="LZA57" s="106"/>
      <c r="LZB57" s="106"/>
      <c r="LZC57" s="106"/>
      <c r="LZD57" s="106"/>
      <c r="LZE57" s="106"/>
      <c r="LZF57" s="106"/>
      <c r="LZG57" s="106"/>
      <c r="LZH57" s="106"/>
      <c r="LZI57" s="106"/>
      <c r="LZJ57" s="106"/>
      <c r="LZK57" s="106"/>
      <c r="LZL57" s="106"/>
      <c r="LZM57" s="106"/>
      <c r="LZN57" s="106"/>
      <c r="LZO57" s="106"/>
      <c r="LZP57" s="106"/>
      <c r="LZQ57" s="106"/>
      <c r="LZR57" s="106"/>
      <c r="LZS57" s="106"/>
      <c r="LZT57" s="106"/>
      <c r="LZU57" s="106"/>
      <c r="LZV57" s="106"/>
      <c r="LZW57" s="106"/>
      <c r="LZX57" s="106"/>
      <c r="LZY57" s="106"/>
      <c r="LZZ57" s="106"/>
      <c r="MAA57" s="106"/>
      <c r="MAB57" s="106"/>
      <c r="MAC57" s="106"/>
      <c r="MAD57" s="106"/>
      <c r="MAE57" s="106"/>
      <c r="MAF57" s="106"/>
      <c r="MAG57" s="106"/>
      <c r="MAH57" s="106"/>
      <c r="MAI57" s="106"/>
      <c r="MAJ57" s="106"/>
      <c r="MAK57" s="106"/>
      <c r="MAL57" s="106"/>
      <c r="MAM57" s="106"/>
      <c r="MAN57" s="106"/>
      <c r="MAO57" s="106"/>
      <c r="MAP57" s="106"/>
      <c r="MAQ57" s="106"/>
      <c r="MAR57" s="106"/>
      <c r="MAS57" s="106"/>
      <c r="MAT57" s="106"/>
      <c r="MAU57" s="106"/>
      <c r="MAV57" s="106"/>
      <c r="MAW57" s="106"/>
      <c r="MAX57" s="106"/>
      <c r="MAY57" s="106"/>
      <c r="MAZ57" s="106"/>
      <c r="MBA57" s="106"/>
      <c r="MBB57" s="106"/>
      <c r="MBC57" s="106"/>
      <c r="MBD57" s="106"/>
      <c r="MBE57" s="106"/>
      <c r="MBF57" s="106"/>
      <c r="MBG57" s="106"/>
      <c r="MBH57" s="106"/>
      <c r="MBI57" s="106"/>
      <c r="MBJ57" s="106"/>
      <c r="MBK57" s="106"/>
      <c r="MBL57" s="106"/>
      <c r="MBM57" s="106"/>
      <c r="MBN57" s="106"/>
      <c r="MBO57" s="106"/>
      <c r="MBP57" s="106"/>
      <c r="MBQ57" s="106"/>
      <c r="MBR57" s="106"/>
      <c r="MBS57" s="106"/>
      <c r="MBT57" s="106"/>
      <c r="MBU57" s="106"/>
      <c r="MBV57" s="106"/>
      <c r="MBW57" s="106"/>
      <c r="MBX57" s="106"/>
      <c r="MBY57" s="106"/>
      <c r="MBZ57" s="106"/>
      <c r="MCA57" s="106"/>
      <c r="MCB57" s="106"/>
      <c r="MCC57" s="106"/>
      <c r="MCD57" s="106"/>
      <c r="MCE57" s="106"/>
      <c r="MCF57" s="106"/>
      <c r="MCG57" s="106"/>
      <c r="MCH57" s="106"/>
      <c r="MCI57" s="106"/>
      <c r="MCJ57" s="106"/>
      <c r="MCK57" s="106"/>
      <c r="MCL57" s="106"/>
      <c r="MCM57" s="106"/>
      <c r="MCN57" s="106"/>
      <c r="MCO57" s="106"/>
      <c r="MCP57" s="106"/>
      <c r="MCQ57" s="106"/>
      <c r="MCR57" s="106"/>
      <c r="MCS57" s="106"/>
      <c r="MCT57" s="106"/>
      <c r="MCU57" s="106"/>
      <c r="MCV57" s="106"/>
      <c r="MCW57" s="106"/>
      <c r="MCX57" s="106"/>
      <c r="MCY57" s="106"/>
      <c r="MCZ57" s="106"/>
      <c r="MDA57" s="106"/>
      <c r="MDB57" s="106"/>
      <c r="MDC57" s="106"/>
      <c r="MDD57" s="106"/>
      <c r="MDE57" s="106"/>
      <c r="MDF57" s="106"/>
      <c r="MDG57" s="106"/>
      <c r="MDH57" s="106"/>
      <c r="MDI57" s="106"/>
      <c r="MDJ57" s="106"/>
      <c r="MDK57" s="106"/>
      <c r="MDL57" s="106"/>
      <c r="MDM57" s="106"/>
      <c r="MDN57" s="106"/>
      <c r="MDO57" s="106"/>
      <c r="MDP57" s="106"/>
      <c r="MDQ57" s="106"/>
      <c r="MDR57" s="106"/>
      <c r="MDS57" s="106"/>
      <c r="MDT57" s="106"/>
      <c r="MDU57" s="106"/>
      <c r="MDV57" s="106"/>
      <c r="MDW57" s="106"/>
      <c r="MDX57" s="106"/>
      <c r="MDY57" s="106"/>
      <c r="MDZ57" s="106"/>
      <c r="MEA57" s="106"/>
      <c r="MEB57" s="106"/>
      <c r="MEC57" s="106"/>
      <c r="MED57" s="106"/>
      <c r="MEE57" s="106"/>
      <c r="MEF57" s="106"/>
      <c r="MEG57" s="106"/>
      <c r="MEH57" s="106"/>
      <c r="MEI57" s="106"/>
      <c r="MEJ57" s="106"/>
      <c r="MEK57" s="106"/>
      <c r="MEL57" s="106"/>
      <c r="MEM57" s="106"/>
      <c r="MEN57" s="106"/>
      <c r="MEO57" s="106"/>
      <c r="MEP57" s="106"/>
      <c r="MEQ57" s="106"/>
      <c r="MER57" s="106"/>
      <c r="MES57" s="106"/>
      <c r="MET57" s="106"/>
      <c r="MEU57" s="106"/>
      <c r="MEV57" s="106"/>
      <c r="MEW57" s="106"/>
      <c r="MEX57" s="106"/>
      <c r="MEY57" s="106"/>
      <c r="MEZ57" s="106"/>
      <c r="MFA57" s="106"/>
      <c r="MFB57" s="106"/>
      <c r="MFC57" s="106"/>
      <c r="MFD57" s="106"/>
      <c r="MFE57" s="106"/>
      <c r="MFF57" s="106"/>
      <c r="MFG57" s="106"/>
      <c r="MFH57" s="106"/>
      <c r="MFI57" s="106"/>
      <c r="MFJ57" s="106"/>
      <c r="MFK57" s="106"/>
      <c r="MFL57" s="106"/>
      <c r="MFM57" s="106"/>
      <c r="MFN57" s="106"/>
      <c r="MFO57" s="106"/>
      <c r="MFP57" s="106"/>
      <c r="MFQ57" s="106"/>
      <c r="MFR57" s="106"/>
      <c r="MFS57" s="106"/>
      <c r="MFT57" s="106"/>
      <c r="MFU57" s="106"/>
      <c r="MFV57" s="106"/>
      <c r="MFW57" s="106"/>
      <c r="MFX57" s="106"/>
      <c r="MFY57" s="106"/>
      <c r="MFZ57" s="106"/>
      <c r="MGA57" s="106"/>
      <c r="MGB57" s="106"/>
      <c r="MGC57" s="106"/>
      <c r="MGD57" s="106"/>
      <c r="MGE57" s="106"/>
      <c r="MGF57" s="106"/>
      <c r="MGG57" s="106"/>
      <c r="MGH57" s="106"/>
      <c r="MGI57" s="106"/>
      <c r="MGJ57" s="106"/>
      <c r="MGK57" s="106"/>
      <c r="MGL57" s="106"/>
      <c r="MGM57" s="106"/>
      <c r="MGN57" s="106"/>
      <c r="MGO57" s="106"/>
      <c r="MGP57" s="106"/>
      <c r="MGQ57" s="106"/>
      <c r="MGR57" s="106"/>
      <c r="MGS57" s="106"/>
      <c r="MGT57" s="106"/>
      <c r="MGU57" s="106"/>
      <c r="MGV57" s="106"/>
      <c r="MGW57" s="106"/>
      <c r="MGX57" s="106"/>
      <c r="MGY57" s="106"/>
      <c r="MGZ57" s="106"/>
      <c r="MHA57" s="106"/>
      <c r="MHB57" s="106"/>
      <c r="MHC57" s="106"/>
      <c r="MHD57" s="106"/>
      <c r="MHE57" s="106"/>
      <c r="MHF57" s="106"/>
      <c r="MHG57" s="106"/>
      <c r="MHH57" s="106"/>
      <c r="MHI57" s="106"/>
      <c r="MHJ57" s="106"/>
      <c r="MHK57" s="106"/>
      <c r="MHL57" s="106"/>
      <c r="MHM57" s="106"/>
      <c r="MHN57" s="106"/>
      <c r="MHO57" s="106"/>
      <c r="MHP57" s="106"/>
      <c r="MHQ57" s="106"/>
      <c r="MHR57" s="106"/>
      <c r="MHS57" s="106"/>
      <c r="MHT57" s="106"/>
      <c r="MHU57" s="106"/>
      <c r="MHV57" s="106"/>
      <c r="MHW57" s="106"/>
      <c r="MHX57" s="106"/>
      <c r="MHY57" s="106"/>
      <c r="MHZ57" s="106"/>
      <c r="MIA57" s="106"/>
      <c r="MIB57" s="106"/>
      <c r="MIC57" s="106"/>
      <c r="MID57" s="106"/>
      <c r="MIE57" s="106"/>
      <c r="MIF57" s="106"/>
      <c r="MIG57" s="106"/>
      <c r="MIH57" s="106"/>
      <c r="MII57" s="106"/>
      <c r="MIJ57" s="106"/>
      <c r="MIK57" s="106"/>
      <c r="MIL57" s="106"/>
      <c r="MIM57" s="106"/>
      <c r="MIN57" s="106"/>
      <c r="MIO57" s="106"/>
      <c r="MIP57" s="106"/>
      <c r="MIQ57" s="106"/>
      <c r="MIR57" s="106"/>
      <c r="MIS57" s="106"/>
      <c r="MIT57" s="106"/>
      <c r="MIU57" s="106"/>
      <c r="MIV57" s="106"/>
      <c r="MIW57" s="106"/>
      <c r="MIX57" s="106"/>
      <c r="MIY57" s="106"/>
      <c r="MIZ57" s="106"/>
      <c r="MJA57" s="106"/>
      <c r="MJB57" s="106"/>
      <c r="MJC57" s="106"/>
      <c r="MJD57" s="106"/>
      <c r="MJE57" s="106"/>
      <c r="MJF57" s="106"/>
      <c r="MJG57" s="106"/>
      <c r="MJH57" s="106"/>
      <c r="MJI57" s="106"/>
      <c r="MJJ57" s="106"/>
      <c r="MJK57" s="106"/>
      <c r="MJL57" s="106"/>
      <c r="MJM57" s="106"/>
      <c r="MJN57" s="106"/>
      <c r="MJO57" s="106"/>
      <c r="MJP57" s="106"/>
      <c r="MJQ57" s="106"/>
      <c r="MJR57" s="106"/>
      <c r="MJS57" s="106"/>
      <c r="MJT57" s="106"/>
      <c r="MJU57" s="106"/>
      <c r="MJV57" s="106"/>
      <c r="MJW57" s="106"/>
      <c r="MJX57" s="106"/>
      <c r="MJY57" s="106"/>
      <c r="MJZ57" s="106"/>
      <c r="MKA57" s="106"/>
      <c r="MKB57" s="106"/>
      <c r="MKC57" s="106"/>
      <c r="MKD57" s="106"/>
      <c r="MKE57" s="106"/>
      <c r="MKF57" s="106"/>
      <c r="MKG57" s="106"/>
      <c r="MKH57" s="106"/>
      <c r="MKI57" s="106"/>
      <c r="MKJ57" s="106"/>
      <c r="MKK57" s="106"/>
      <c r="MKL57" s="106"/>
      <c r="MKM57" s="106"/>
      <c r="MKN57" s="106"/>
      <c r="MKO57" s="106"/>
      <c r="MKP57" s="106"/>
      <c r="MKQ57" s="106"/>
      <c r="MKR57" s="106"/>
      <c r="MKS57" s="106"/>
      <c r="MKT57" s="106"/>
      <c r="MKU57" s="106"/>
      <c r="MKV57" s="106"/>
      <c r="MKW57" s="106"/>
      <c r="MKX57" s="106"/>
      <c r="MKY57" s="106"/>
      <c r="MKZ57" s="106"/>
      <c r="MLA57" s="106"/>
      <c r="MLB57" s="106"/>
      <c r="MLC57" s="106"/>
      <c r="MLD57" s="106"/>
      <c r="MLE57" s="106"/>
      <c r="MLF57" s="106"/>
      <c r="MLG57" s="106"/>
      <c r="MLH57" s="106"/>
      <c r="MLI57" s="106"/>
      <c r="MLJ57" s="106"/>
      <c r="MLK57" s="106"/>
      <c r="MLL57" s="106"/>
      <c r="MLM57" s="106"/>
      <c r="MLN57" s="106"/>
      <c r="MLO57" s="106"/>
      <c r="MLP57" s="106"/>
      <c r="MLQ57" s="106"/>
      <c r="MLR57" s="106"/>
      <c r="MLS57" s="106"/>
      <c r="MLT57" s="106"/>
      <c r="MLU57" s="106"/>
      <c r="MLV57" s="106"/>
      <c r="MLW57" s="106"/>
      <c r="MLX57" s="106"/>
      <c r="MLY57" s="106"/>
      <c r="MLZ57" s="106"/>
      <c r="MMA57" s="106"/>
      <c r="MMB57" s="106"/>
      <c r="MMC57" s="106"/>
      <c r="MMD57" s="106"/>
      <c r="MME57" s="106"/>
      <c r="MMF57" s="106"/>
      <c r="MMG57" s="106"/>
      <c r="MMH57" s="106"/>
      <c r="MMI57" s="106"/>
      <c r="MMJ57" s="106"/>
      <c r="MMK57" s="106"/>
      <c r="MML57" s="106"/>
      <c r="MMM57" s="106"/>
      <c r="MMN57" s="106"/>
      <c r="MMO57" s="106"/>
      <c r="MMP57" s="106"/>
      <c r="MMQ57" s="106"/>
      <c r="MMR57" s="106"/>
      <c r="MMS57" s="106"/>
      <c r="MMT57" s="106"/>
      <c r="MMU57" s="106"/>
      <c r="MMV57" s="106"/>
      <c r="MMW57" s="106"/>
      <c r="MMX57" s="106"/>
      <c r="MMY57" s="106"/>
      <c r="MMZ57" s="106"/>
      <c r="MNA57" s="106"/>
      <c r="MNB57" s="106"/>
      <c r="MNC57" s="106"/>
      <c r="MND57" s="106"/>
      <c r="MNE57" s="106"/>
      <c r="MNF57" s="106"/>
      <c r="MNG57" s="106"/>
      <c r="MNH57" s="106"/>
      <c r="MNI57" s="106"/>
      <c r="MNJ57" s="106"/>
      <c r="MNK57" s="106"/>
      <c r="MNL57" s="106"/>
      <c r="MNM57" s="106"/>
      <c r="MNN57" s="106"/>
      <c r="MNO57" s="106"/>
      <c r="MNP57" s="106"/>
      <c r="MNQ57" s="106"/>
      <c r="MNR57" s="106"/>
      <c r="MNS57" s="106"/>
      <c r="MNT57" s="106"/>
      <c r="MNU57" s="106"/>
      <c r="MNV57" s="106"/>
      <c r="MNW57" s="106"/>
      <c r="MNX57" s="106"/>
      <c r="MNY57" s="106"/>
      <c r="MNZ57" s="106"/>
      <c r="MOA57" s="106"/>
      <c r="MOB57" s="106"/>
      <c r="MOC57" s="106"/>
      <c r="MOD57" s="106"/>
      <c r="MOE57" s="106"/>
      <c r="MOF57" s="106"/>
      <c r="MOG57" s="106"/>
      <c r="MOH57" s="106"/>
      <c r="MOI57" s="106"/>
      <c r="MOJ57" s="106"/>
      <c r="MOK57" s="106"/>
      <c r="MOL57" s="106"/>
      <c r="MOM57" s="106"/>
      <c r="MON57" s="106"/>
      <c r="MOO57" s="106"/>
      <c r="MOP57" s="106"/>
      <c r="MOQ57" s="106"/>
      <c r="MOR57" s="106"/>
      <c r="MOS57" s="106"/>
      <c r="MOT57" s="106"/>
      <c r="MOU57" s="106"/>
      <c r="MOV57" s="106"/>
      <c r="MOW57" s="106"/>
      <c r="MOX57" s="106"/>
      <c r="MOY57" s="106"/>
      <c r="MOZ57" s="106"/>
      <c r="MPA57" s="106"/>
      <c r="MPB57" s="106"/>
      <c r="MPC57" s="106"/>
      <c r="MPD57" s="106"/>
      <c r="MPE57" s="106"/>
      <c r="MPF57" s="106"/>
      <c r="MPG57" s="106"/>
      <c r="MPH57" s="106"/>
      <c r="MPI57" s="106"/>
      <c r="MPJ57" s="106"/>
      <c r="MPK57" s="106"/>
      <c r="MPL57" s="106"/>
      <c r="MPM57" s="106"/>
      <c r="MPN57" s="106"/>
      <c r="MPO57" s="106"/>
      <c r="MPP57" s="106"/>
      <c r="MPQ57" s="106"/>
      <c r="MPR57" s="106"/>
      <c r="MPS57" s="106"/>
      <c r="MPT57" s="106"/>
      <c r="MPU57" s="106"/>
      <c r="MPV57" s="106"/>
      <c r="MPW57" s="106"/>
      <c r="MPX57" s="106"/>
      <c r="MPY57" s="106"/>
      <c r="MPZ57" s="106"/>
      <c r="MQA57" s="106"/>
      <c r="MQB57" s="106"/>
      <c r="MQC57" s="106"/>
      <c r="MQD57" s="106"/>
      <c r="MQE57" s="106"/>
      <c r="MQF57" s="106"/>
      <c r="MQG57" s="106"/>
      <c r="MQH57" s="106"/>
      <c r="MQI57" s="106"/>
      <c r="MQJ57" s="106"/>
      <c r="MQK57" s="106"/>
      <c r="MQL57" s="106"/>
      <c r="MQM57" s="106"/>
      <c r="MQN57" s="106"/>
      <c r="MQO57" s="106"/>
      <c r="MQP57" s="106"/>
      <c r="MQQ57" s="106"/>
      <c r="MQR57" s="106"/>
      <c r="MQS57" s="106"/>
      <c r="MQT57" s="106"/>
      <c r="MQU57" s="106"/>
      <c r="MQV57" s="106"/>
      <c r="MQW57" s="106"/>
      <c r="MQX57" s="106"/>
      <c r="MQY57" s="106"/>
      <c r="MQZ57" s="106"/>
      <c r="MRA57" s="106"/>
      <c r="MRB57" s="106"/>
      <c r="MRC57" s="106"/>
      <c r="MRD57" s="106"/>
      <c r="MRE57" s="106"/>
      <c r="MRF57" s="106"/>
      <c r="MRG57" s="106"/>
      <c r="MRH57" s="106"/>
      <c r="MRI57" s="106"/>
      <c r="MRJ57" s="106"/>
      <c r="MRK57" s="106"/>
      <c r="MRL57" s="106"/>
      <c r="MRM57" s="106"/>
      <c r="MRN57" s="106"/>
      <c r="MRO57" s="106"/>
      <c r="MRP57" s="106"/>
      <c r="MRQ57" s="106"/>
      <c r="MRR57" s="106"/>
      <c r="MRS57" s="106"/>
      <c r="MRT57" s="106"/>
      <c r="MRU57" s="106"/>
      <c r="MRV57" s="106"/>
      <c r="MRW57" s="106"/>
      <c r="MRX57" s="106"/>
      <c r="MRY57" s="106"/>
      <c r="MRZ57" s="106"/>
      <c r="MSA57" s="106"/>
      <c r="MSB57" s="106"/>
      <c r="MSC57" s="106"/>
      <c r="MSD57" s="106"/>
      <c r="MSE57" s="106"/>
      <c r="MSF57" s="106"/>
      <c r="MSG57" s="106"/>
      <c r="MSH57" s="106"/>
      <c r="MSI57" s="106"/>
      <c r="MSJ57" s="106"/>
      <c r="MSK57" s="106"/>
      <c r="MSL57" s="106"/>
      <c r="MSM57" s="106"/>
      <c r="MSN57" s="106"/>
      <c r="MSO57" s="106"/>
      <c r="MSP57" s="106"/>
      <c r="MSQ57" s="106"/>
      <c r="MSR57" s="106"/>
      <c r="MSS57" s="106"/>
      <c r="MST57" s="106"/>
      <c r="MSU57" s="106"/>
      <c r="MSV57" s="106"/>
      <c r="MSW57" s="106"/>
      <c r="MSX57" s="106"/>
      <c r="MSY57" s="106"/>
      <c r="MSZ57" s="106"/>
      <c r="MTA57" s="106"/>
      <c r="MTB57" s="106"/>
      <c r="MTC57" s="106"/>
      <c r="MTD57" s="106"/>
      <c r="MTE57" s="106"/>
      <c r="MTF57" s="106"/>
      <c r="MTG57" s="106"/>
      <c r="MTH57" s="106"/>
      <c r="MTI57" s="106"/>
      <c r="MTJ57" s="106"/>
      <c r="MTK57" s="106"/>
      <c r="MTL57" s="106"/>
      <c r="MTM57" s="106"/>
      <c r="MTN57" s="106"/>
      <c r="MTO57" s="106"/>
      <c r="MTP57" s="106"/>
      <c r="MTQ57" s="106"/>
      <c r="MTR57" s="106"/>
      <c r="MTS57" s="106"/>
      <c r="MTT57" s="106"/>
      <c r="MTU57" s="106"/>
      <c r="MTV57" s="106"/>
      <c r="MTW57" s="106"/>
      <c r="MTX57" s="106"/>
      <c r="MTY57" s="106"/>
      <c r="MTZ57" s="106"/>
      <c r="MUA57" s="106"/>
      <c r="MUB57" s="106"/>
      <c r="MUC57" s="106"/>
      <c r="MUD57" s="106"/>
      <c r="MUE57" s="106"/>
      <c r="MUF57" s="106"/>
      <c r="MUG57" s="106"/>
      <c r="MUH57" s="106"/>
      <c r="MUI57" s="106"/>
      <c r="MUJ57" s="106"/>
      <c r="MUK57" s="106"/>
      <c r="MUL57" s="106"/>
      <c r="MUM57" s="106"/>
      <c r="MUN57" s="106"/>
      <c r="MUO57" s="106"/>
      <c r="MUP57" s="106"/>
      <c r="MUQ57" s="106"/>
      <c r="MUR57" s="106"/>
      <c r="MUS57" s="106"/>
      <c r="MUT57" s="106"/>
      <c r="MUU57" s="106"/>
      <c r="MUV57" s="106"/>
      <c r="MUW57" s="106"/>
      <c r="MUX57" s="106"/>
      <c r="MUY57" s="106"/>
      <c r="MUZ57" s="106"/>
      <c r="MVA57" s="106"/>
      <c r="MVB57" s="106"/>
      <c r="MVC57" s="106"/>
      <c r="MVD57" s="106"/>
      <c r="MVE57" s="106"/>
      <c r="MVF57" s="106"/>
      <c r="MVG57" s="106"/>
      <c r="MVH57" s="106"/>
      <c r="MVI57" s="106"/>
      <c r="MVJ57" s="106"/>
      <c r="MVK57" s="106"/>
      <c r="MVL57" s="106"/>
      <c r="MVM57" s="106"/>
      <c r="MVN57" s="106"/>
      <c r="MVO57" s="106"/>
      <c r="MVP57" s="106"/>
      <c r="MVQ57" s="106"/>
      <c r="MVR57" s="106"/>
      <c r="MVS57" s="106"/>
      <c r="MVT57" s="106"/>
      <c r="MVU57" s="106"/>
      <c r="MVV57" s="106"/>
      <c r="MVW57" s="106"/>
      <c r="MVX57" s="106"/>
      <c r="MVY57" s="106"/>
      <c r="MVZ57" s="106"/>
      <c r="MWA57" s="106"/>
      <c r="MWB57" s="106"/>
      <c r="MWC57" s="106"/>
      <c r="MWD57" s="106"/>
      <c r="MWE57" s="106"/>
      <c r="MWF57" s="106"/>
      <c r="MWG57" s="106"/>
      <c r="MWH57" s="106"/>
      <c r="MWI57" s="106"/>
      <c r="MWJ57" s="106"/>
      <c r="MWK57" s="106"/>
      <c r="MWL57" s="106"/>
      <c r="MWM57" s="106"/>
      <c r="MWN57" s="106"/>
      <c r="MWO57" s="106"/>
      <c r="MWP57" s="106"/>
      <c r="MWQ57" s="106"/>
      <c r="MWR57" s="106"/>
      <c r="MWS57" s="106"/>
      <c r="MWT57" s="106"/>
      <c r="MWU57" s="106"/>
      <c r="MWV57" s="106"/>
      <c r="MWW57" s="106"/>
      <c r="MWX57" s="106"/>
      <c r="MWY57" s="106"/>
      <c r="MWZ57" s="106"/>
      <c r="MXA57" s="106"/>
      <c r="MXB57" s="106"/>
      <c r="MXC57" s="106"/>
      <c r="MXD57" s="106"/>
      <c r="MXE57" s="106"/>
      <c r="MXF57" s="106"/>
      <c r="MXG57" s="106"/>
      <c r="MXH57" s="106"/>
      <c r="MXI57" s="106"/>
      <c r="MXJ57" s="106"/>
      <c r="MXK57" s="106"/>
      <c r="MXL57" s="106"/>
      <c r="MXM57" s="106"/>
      <c r="MXN57" s="106"/>
      <c r="MXO57" s="106"/>
      <c r="MXP57" s="106"/>
      <c r="MXQ57" s="106"/>
      <c r="MXR57" s="106"/>
      <c r="MXS57" s="106"/>
      <c r="MXT57" s="106"/>
      <c r="MXU57" s="106"/>
      <c r="MXV57" s="106"/>
      <c r="MXW57" s="106"/>
      <c r="MXX57" s="106"/>
      <c r="MXY57" s="106"/>
      <c r="MXZ57" s="106"/>
      <c r="MYA57" s="106"/>
      <c r="MYB57" s="106"/>
      <c r="MYC57" s="106"/>
      <c r="MYD57" s="106"/>
      <c r="MYE57" s="106"/>
      <c r="MYF57" s="106"/>
      <c r="MYG57" s="106"/>
      <c r="MYH57" s="106"/>
      <c r="MYI57" s="106"/>
      <c r="MYJ57" s="106"/>
      <c r="MYK57" s="106"/>
      <c r="MYL57" s="106"/>
      <c r="MYM57" s="106"/>
      <c r="MYN57" s="106"/>
      <c r="MYO57" s="106"/>
      <c r="MYP57" s="106"/>
      <c r="MYQ57" s="106"/>
      <c r="MYR57" s="106"/>
      <c r="MYS57" s="106"/>
      <c r="MYT57" s="106"/>
      <c r="MYU57" s="106"/>
      <c r="MYV57" s="106"/>
      <c r="MYW57" s="106"/>
      <c r="MYX57" s="106"/>
      <c r="MYY57" s="106"/>
      <c r="MYZ57" s="106"/>
      <c r="MZA57" s="106"/>
      <c r="MZB57" s="106"/>
      <c r="MZC57" s="106"/>
      <c r="MZD57" s="106"/>
      <c r="MZE57" s="106"/>
      <c r="MZF57" s="106"/>
      <c r="MZG57" s="106"/>
      <c r="MZH57" s="106"/>
      <c r="MZI57" s="106"/>
      <c r="MZJ57" s="106"/>
      <c r="MZK57" s="106"/>
      <c r="MZL57" s="106"/>
      <c r="MZM57" s="106"/>
      <c r="MZN57" s="106"/>
      <c r="MZO57" s="106"/>
      <c r="MZP57" s="106"/>
      <c r="MZQ57" s="106"/>
      <c r="MZR57" s="106"/>
      <c r="MZS57" s="106"/>
      <c r="MZT57" s="106"/>
      <c r="MZU57" s="106"/>
      <c r="MZV57" s="106"/>
      <c r="MZW57" s="106"/>
      <c r="MZX57" s="106"/>
      <c r="MZY57" s="106"/>
      <c r="MZZ57" s="106"/>
      <c r="NAA57" s="106"/>
      <c r="NAB57" s="106"/>
      <c r="NAC57" s="106"/>
      <c r="NAD57" s="106"/>
      <c r="NAE57" s="106"/>
      <c r="NAF57" s="106"/>
      <c r="NAG57" s="106"/>
      <c r="NAH57" s="106"/>
      <c r="NAI57" s="106"/>
      <c r="NAJ57" s="106"/>
      <c r="NAK57" s="106"/>
      <c r="NAL57" s="106"/>
      <c r="NAM57" s="106"/>
      <c r="NAN57" s="106"/>
      <c r="NAO57" s="106"/>
      <c r="NAP57" s="106"/>
      <c r="NAQ57" s="106"/>
      <c r="NAR57" s="106"/>
      <c r="NAS57" s="106"/>
      <c r="NAT57" s="106"/>
      <c r="NAU57" s="106"/>
      <c r="NAV57" s="106"/>
      <c r="NAW57" s="106"/>
      <c r="NAX57" s="106"/>
      <c r="NAY57" s="106"/>
      <c r="NAZ57" s="106"/>
      <c r="NBA57" s="106"/>
      <c r="NBB57" s="106"/>
      <c r="NBC57" s="106"/>
      <c r="NBD57" s="106"/>
      <c r="NBE57" s="106"/>
      <c r="NBF57" s="106"/>
      <c r="NBG57" s="106"/>
      <c r="NBH57" s="106"/>
      <c r="NBI57" s="106"/>
      <c r="NBJ57" s="106"/>
      <c r="NBK57" s="106"/>
      <c r="NBL57" s="106"/>
      <c r="NBM57" s="106"/>
      <c r="NBN57" s="106"/>
      <c r="NBO57" s="106"/>
      <c r="NBP57" s="106"/>
      <c r="NBQ57" s="106"/>
      <c r="NBR57" s="106"/>
      <c r="NBS57" s="106"/>
      <c r="NBT57" s="106"/>
      <c r="NBU57" s="106"/>
      <c r="NBV57" s="106"/>
      <c r="NBW57" s="106"/>
      <c r="NBX57" s="106"/>
      <c r="NBY57" s="106"/>
      <c r="NBZ57" s="106"/>
      <c r="NCA57" s="106"/>
      <c r="NCB57" s="106"/>
      <c r="NCC57" s="106"/>
      <c r="NCD57" s="106"/>
      <c r="NCE57" s="106"/>
      <c r="NCF57" s="106"/>
      <c r="NCG57" s="106"/>
      <c r="NCH57" s="106"/>
      <c r="NCI57" s="106"/>
      <c r="NCJ57" s="106"/>
      <c r="NCK57" s="106"/>
      <c r="NCL57" s="106"/>
      <c r="NCM57" s="106"/>
      <c r="NCN57" s="106"/>
      <c r="NCO57" s="106"/>
      <c r="NCP57" s="106"/>
      <c r="NCQ57" s="106"/>
      <c r="NCR57" s="106"/>
      <c r="NCS57" s="106"/>
      <c r="NCT57" s="106"/>
      <c r="NCU57" s="106"/>
      <c r="NCV57" s="106"/>
      <c r="NCW57" s="106"/>
      <c r="NCX57" s="106"/>
      <c r="NCY57" s="106"/>
      <c r="NCZ57" s="106"/>
      <c r="NDA57" s="106"/>
      <c r="NDB57" s="106"/>
      <c r="NDC57" s="106"/>
      <c r="NDD57" s="106"/>
      <c r="NDE57" s="106"/>
      <c r="NDF57" s="106"/>
      <c r="NDG57" s="106"/>
      <c r="NDH57" s="106"/>
      <c r="NDI57" s="106"/>
      <c r="NDJ57" s="106"/>
      <c r="NDK57" s="106"/>
      <c r="NDL57" s="106"/>
      <c r="NDM57" s="106"/>
      <c r="NDN57" s="106"/>
      <c r="NDO57" s="106"/>
      <c r="NDP57" s="106"/>
      <c r="NDQ57" s="106"/>
      <c r="NDR57" s="106"/>
      <c r="NDS57" s="106"/>
      <c r="NDT57" s="106"/>
      <c r="NDU57" s="106"/>
      <c r="NDV57" s="106"/>
      <c r="NDW57" s="106"/>
      <c r="NDX57" s="106"/>
      <c r="NDY57" s="106"/>
      <c r="NDZ57" s="106"/>
      <c r="NEA57" s="106"/>
      <c r="NEB57" s="106"/>
      <c r="NEC57" s="106"/>
      <c r="NED57" s="106"/>
      <c r="NEE57" s="106"/>
      <c r="NEF57" s="106"/>
      <c r="NEG57" s="106"/>
      <c r="NEH57" s="106"/>
      <c r="NEI57" s="106"/>
      <c r="NEJ57" s="106"/>
      <c r="NEK57" s="106"/>
      <c r="NEL57" s="106"/>
      <c r="NEM57" s="106"/>
      <c r="NEN57" s="106"/>
      <c r="NEO57" s="106"/>
      <c r="NEP57" s="106"/>
      <c r="NEQ57" s="106"/>
      <c r="NER57" s="106"/>
      <c r="NES57" s="106"/>
      <c r="NET57" s="106"/>
      <c r="NEU57" s="106"/>
      <c r="NEV57" s="106"/>
      <c r="NEW57" s="106"/>
      <c r="NEX57" s="106"/>
      <c r="NEY57" s="106"/>
      <c r="NEZ57" s="106"/>
      <c r="NFA57" s="106"/>
      <c r="NFB57" s="106"/>
      <c r="NFC57" s="106"/>
      <c r="NFD57" s="106"/>
      <c r="NFE57" s="106"/>
      <c r="NFF57" s="106"/>
      <c r="NFG57" s="106"/>
      <c r="NFH57" s="106"/>
      <c r="NFI57" s="106"/>
      <c r="NFJ57" s="106"/>
      <c r="NFK57" s="106"/>
      <c r="NFL57" s="106"/>
      <c r="NFM57" s="106"/>
      <c r="NFN57" s="106"/>
      <c r="NFO57" s="106"/>
      <c r="NFP57" s="106"/>
      <c r="NFQ57" s="106"/>
      <c r="NFR57" s="106"/>
      <c r="NFS57" s="106"/>
      <c r="NFT57" s="106"/>
      <c r="NFU57" s="106"/>
      <c r="NFV57" s="106"/>
      <c r="NFW57" s="106"/>
      <c r="NFX57" s="106"/>
      <c r="NFY57" s="106"/>
      <c r="NFZ57" s="106"/>
      <c r="NGA57" s="106"/>
      <c r="NGB57" s="106"/>
      <c r="NGC57" s="106"/>
      <c r="NGD57" s="106"/>
      <c r="NGE57" s="106"/>
      <c r="NGF57" s="106"/>
      <c r="NGG57" s="106"/>
      <c r="NGH57" s="106"/>
      <c r="NGI57" s="106"/>
      <c r="NGJ57" s="106"/>
      <c r="NGK57" s="106"/>
      <c r="NGL57" s="106"/>
      <c r="NGM57" s="106"/>
      <c r="NGN57" s="106"/>
      <c r="NGO57" s="106"/>
      <c r="NGP57" s="106"/>
      <c r="NGQ57" s="106"/>
      <c r="NGR57" s="106"/>
      <c r="NGS57" s="106"/>
      <c r="NGT57" s="106"/>
      <c r="NGU57" s="106"/>
      <c r="NGV57" s="106"/>
      <c r="NGW57" s="106"/>
      <c r="NGX57" s="106"/>
      <c r="NGY57" s="106"/>
      <c r="NGZ57" s="106"/>
      <c r="NHA57" s="106"/>
      <c r="NHB57" s="106"/>
      <c r="NHC57" s="106"/>
      <c r="NHD57" s="106"/>
      <c r="NHE57" s="106"/>
      <c r="NHF57" s="106"/>
      <c r="NHG57" s="106"/>
      <c r="NHH57" s="106"/>
      <c r="NHI57" s="106"/>
      <c r="NHJ57" s="106"/>
      <c r="NHK57" s="106"/>
      <c r="NHL57" s="106"/>
      <c r="NHM57" s="106"/>
      <c r="NHN57" s="106"/>
      <c r="NHO57" s="106"/>
      <c r="NHP57" s="106"/>
      <c r="NHQ57" s="106"/>
      <c r="NHR57" s="106"/>
      <c r="NHS57" s="106"/>
      <c r="NHT57" s="106"/>
      <c r="NHU57" s="106"/>
      <c r="NHV57" s="106"/>
      <c r="NHW57" s="106"/>
      <c r="NHX57" s="106"/>
      <c r="NHY57" s="106"/>
      <c r="NHZ57" s="106"/>
      <c r="NIA57" s="106"/>
      <c r="NIB57" s="106"/>
      <c r="NIC57" s="106"/>
      <c r="NID57" s="106"/>
      <c r="NIE57" s="106"/>
      <c r="NIF57" s="106"/>
      <c r="NIG57" s="106"/>
      <c r="NIH57" s="106"/>
      <c r="NII57" s="106"/>
      <c r="NIJ57" s="106"/>
      <c r="NIK57" s="106"/>
      <c r="NIL57" s="106"/>
      <c r="NIM57" s="106"/>
      <c r="NIN57" s="106"/>
      <c r="NIO57" s="106"/>
      <c r="NIP57" s="106"/>
      <c r="NIQ57" s="106"/>
      <c r="NIR57" s="106"/>
      <c r="NIS57" s="106"/>
      <c r="NIT57" s="106"/>
      <c r="NIU57" s="106"/>
      <c r="NIV57" s="106"/>
      <c r="NIW57" s="106"/>
      <c r="NIX57" s="106"/>
      <c r="NIY57" s="106"/>
      <c r="NIZ57" s="106"/>
      <c r="NJA57" s="106"/>
      <c r="NJB57" s="106"/>
      <c r="NJC57" s="106"/>
      <c r="NJD57" s="106"/>
      <c r="NJE57" s="106"/>
      <c r="NJF57" s="106"/>
      <c r="NJG57" s="106"/>
      <c r="NJH57" s="106"/>
      <c r="NJI57" s="106"/>
      <c r="NJJ57" s="106"/>
      <c r="NJK57" s="106"/>
      <c r="NJL57" s="106"/>
      <c r="NJM57" s="106"/>
      <c r="NJN57" s="106"/>
      <c r="NJO57" s="106"/>
      <c r="NJP57" s="106"/>
      <c r="NJQ57" s="106"/>
      <c r="NJR57" s="106"/>
      <c r="NJS57" s="106"/>
      <c r="NJT57" s="106"/>
      <c r="NJU57" s="106"/>
      <c r="NJV57" s="106"/>
      <c r="NJW57" s="106"/>
      <c r="NJX57" s="106"/>
      <c r="NJY57" s="106"/>
      <c r="NJZ57" s="106"/>
      <c r="NKA57" s="106"/>
      <c r="NKB57" s="106"/>
      <c r="NKC57" s="106"/>
      <c r="NKD57" s="106"/>
      <c r="NKE57" s="106"/>
      <c r="NKF57" s="106"/>
      <c r="NKG57" s="106"/>
      <c r="NKH57" s="106"/>
      <c r="NKI57" s="106"/>
      <c r="NKJ57" s="106"/>
      <c r="NKK57" s="106"/>
      <c r="NKL57" s="106"/>
      <c r="NKM57" s="106"/>
      <c r="NKN57" s="106"/>
      <c r="NKO57" s="106"/>
      <c r="NKP57" s="106"/>
      <c r="NKQ57" s="106"/>
      <c r="NKR57" s="106"/>
      <c r="NKS57" s="106"/>
      <c r="NKT57" s="106"/>
      <c r="NKU57" s="106"/>
      <c r="NKV57" s="106"/>
      <c r="NKW57" s="106"/>
      <c r="NKX57" s="106"/>
      <c r="NKY57" s="106"/>
      <c r="NKZ57" s="106"/>
      <c r="NLA57" s="106"/>
      <c r="NLB57" s="106"/>
      <c r="NLC57" s="106"/>
      <c r="NLD57" s="106"/>
      <c r="NLE57" s="106"/>
      <c r="NLF57" s="106"/>
      <c r="NLG57" s="106"/>
      <c r="NLH57" s="106"/>
      <c r="NLI57" s="106"/>
      <c r="NLJ57" s="106"/>
      <c r="NLK57" s="106"/>
      <c r="NLL57" s="106"/>
      <c r="NLM57" s="106"/>
      <c r="NLN57" s="106"/>
      <c r="NLO57" s="106"/>
      <c r="NLP57" s="106"/>
      <c r="NLQ57" s="106"/>
      <c r="NLR57" s="106"/>
      <c r="NLS57" s="106"/>
      <c r="NLT57" s="106"/>
      <c r="NLU57" s="106"/>
      <c r="NLV57" s="106"/>
      <c r="NLW57" s="106"/>
      <c r="NLX57" s="106"/>
      <c r="NLY57" s="106"/>
      <c r="NLZ57" s="106"/>
      <c r="NMA57" s="106"/>
      <c r="NMB57" s="106"/>
      <c r="NMC57" s="106"/>
      <c r="NMD57" s="106"/>
      <c r="NME57" s="106"/>
      <c r="NMF57" s="106"/>
      <c r="NMG57" s="106"/>
      <c r="NMH57" s="106"/>
      <c r="NMI57" s="106"/>
      <c r="NMJ57" s="106"/>
      <c r="NMK57" s="106"/>
      <c r="NML57" s="106"/>
      <c r="NMM57" s="106"/>
      <c r="NMN57" s="106"/>
      <c r="NMO57" s="106"/>
      <c r="NMP57" s="106"/>
      <c r="NMQ57" s="106"/>
      <c r="NMR57" s="106"/>
      <c r="NMS57" s="106"/>
      <c r="NMT57" s="106"/>
      <c r="NMU57" s="106"/>
      <c r="NMV57" s="106"/>
      <c r="NMW57" s="106"/>
      <c r="NMX57" s="106"/>
      <c r="NMY57" s="106"/>
      <c r="NMZ57" s="106"/>
      <c r="NNA57" s="106"/>
      <c r="NNB57" s="106"/>
      <c r="NNC57" s="106"/>
      <c r="NND57" s="106"/>
      <c r="NNE57" s="106"/>
      <c r="NNF57" s="106"/>
      <c r="NNG57" s="106"/>
      <c r="NNH57" s="106"/>
      <c r="NNI57" s="106"/>
      <c r="NNJ57" s="106"/>
      <c r="NNK57" s="106"/>
      <c r="NNL57" s="106"/>
      <c r="NNM57" s="106"/>
      <c r="NNN57" s="106"/>
      <c r="NNO57" s="106"/>
      <c r="NNP57" s="106"/>
      <c r="NNQ57" s="106"/>
      <c r="NNR57" s="106"/>
      <c r="NNS57" s="106"/>
      <c r="NNT57" s="106"/>
      <c r="NNU57" s="106"/>
      <c r="NNV57" s="106"/>
      <c r="NNW57" s="106"/>
      <c r="NNX57" s="106"/>
      <c r="NNY57" s="106"/>
      <c r="NNZ57" s="106"/>
      <c r="NOA57" s="106"/>
      <c r="NOB57" s="106"/>
      <c r="NOC57" s="106"/>
      <c r="NOD57" s="106"/>
      <c r="NOE57" s="106"/>
      <c r="NOF57" s="106"/>
      <c r="NOG57" s="106"/>
      <c r="NOH57" s="106"/>
      <c r="NOI57" s="106"/>
      <c r="NOJ57" s="106"/>
      <c r="NOK57" s="106"/>
      <c r="NOL57" s="106"/>
      <c r="NOM57" s="106"/>
      <c r="NON57" s="106"/>
      <c r="NOO57" s="106"/>
      <c r="NOP57" s="106"/>
      <c r="NOQ57" s="106"/>
      <c r="NOR57" s="106"/>
      <c r="NOS57" s="106"/>
      <c r="NOT57" s="106"/>
      <c r="NOU57" s="106"/>
      <c r="NOV57" s="106"/>
      <c r="NOW57" s="106"/>
      <c r="NOX57" s="106"/>
      <c r="NOY57" s="106"/>
      <c r="NOZ57" s="106"/>
      <c r="NPA57" s="106"/>
      <c r="NPB57" s="106"/>
      <c r="NPC57" s="106"/>
      <c r="NPD57" s="106"/>
      <c r="NPE57" s="106"/>
      <c r="NPF57" s="106"/>
      <c r="NPG57" s="106"/>
      <c r="NPH57" s="106"/>
      <c r="NPI57" s="106"/>
      <c r="NPJ57" s="106"/>
      <c r="NPK57" s="106"/>
      <c r="NPL57" s="106"/>
      <c r="NPM57" s="106"/>
      <c r="NPN57" s="106"/>
      <c r="NPO57" s="106"/>
      <c r="NPP57" s="106"/>
      <c r="NPQ57" s="106"/>
      <c r="NPR57" s="106"/>
      <c r="NPS57" s="106"/>
      <c r="NPT57" s="106"/>
      <c r="NPU57" s="106"/>
      <c r="NPV57" s="106"/>
      <c r="NPW57" s="106"/>
      <c r="NPX57" s="106"/>
      <c r="NPY57" s="106"/>
      <c r="NPZ57" s="106"/>
      <c r="NQA57" s="106"/>
      <c r="NQB57" s="106"/>
      <c r="NQC57" s="106"/>
      <c r="NQD57" s="106"/>
      <c r="NQE57" s="106"/>
      <c r="NQF57" s="106"/>
      <c r="NQG57" s="106"/>
      <c r="NQH57" s="106"/>
      <c r="NQI57" s="106"/>
      <c r="NQJ57" s="106"/>
      <c r="NQK57" s="106"/>
      <c r="NQL57" s="106"/>
      <c r="NQM57" s="106"/>
      <c r="NQN57" s="106"/>
      <c r="NQO57" s="106"/>
      <c r="NQP57" s="106"/>
      <c r="NQQ57" s="106"/>
      <c r="NQR57" s="106"/>
      <c r="NQS57" s="106"/>
      <c r="NQT57" s="106"/>
      <c r="NQU57" s="106"/>
      <c r="NQV57" s="106"/>
      <c r="NQW57" s="106"/>
      <c r="NQX57" s="106"/>
      <c r="NQY57" s="106"/>
      <c r="NQZ57" s="106"/>
      <c r="NRA57" s="106"/>
      <c r="NRB57" s="106"/>
      <c r="NRC57" s="106"/>
      <c r="NRD57" s="106"/>
      <c r="NRE57" s="106"/>
      <c r="NRF57" s="106"/>
      <c r="NRG57" s="106"/>
      <c r="NRH57" s="106"/>
      <c r="NRI57" s="106"/>
      <c r="NRJ57" s="106"/>
      <c r="NRK57" s="106"/>
      <c r="NRL57" s="106"/>
      <c r="NRM57" s="106"/>
      <c r="NRN57" s="106"/>
      <c r="NRO57" s="106"/>
      <c r="NRP57" s="106"/>
      <c r="NRQ57" s="106"/>
      <c r="NRR57" s="106"/>
      <c r="NRS57" s="106"/>
      <c r="NRT57" s="106"/>
      <c r="NRU57" s="106"/>
      <c r="NRV57" s="106"/>
      <c r="NRW57" s="106"/>
      <c r="NRX57" s="106"/>
      <c r="NRY57" s="106"/>
      <c r="NRZ57" s="106"/>
      <c r="NSA57" s="106"/>
      <c r="NSB57" s="106"/>
      <c r="NSC57" s="106"/>
      <c r="NSD57" s="106"/>
      <c r="NSE57" s="106"/>
      <c r="NSF57" s="106"/>
      <c r="NSG57" s="106"/>
      <c r="NSH57" s="106"/>
      <c r="NSI57" s="106"/>
      <c r="NSJ57" s="106"/>
      <c r="NSK57" s="106"/>
      <c r="NSL57" s="106"/>
      <c r="NSM57" s="106"/>
      <c r="NSN57" s="106"/>
      <c r="NSO57" s="106"/>
      <c r="NSP57" s="106"/>
      <c r="NSQ57" s="106"/>
      <c r="NSR57" s="106"/>
      <c r="NSS57" s="106"/>
      <c r="NST57" s="106"/>
      <c r="NSU57" s="106"/>
      <c r="NSV57" s="106"/>
      <c r="NSW57" s="106"/>
      <c r="NSX57" s="106"/>
      <c r="NSY57" s="106"/>
      <c r="NSZ57" s="106"/>
      <c r="NTA57" s="106"/>
      <c r="NTB57" s="106"/>
      <c r="NTC57" s="106"/>
      <c r="NTD57" s="106"/>
      <c r="NTE57" s="106"/>
      <c r="NTF57" s="106"/>
      <c r="NTG57" s="106"/>
      <c r="NTH57" s="106"/>
      <c r="NTI57" s="106"/>
      <c r="NTJ57" s="106"/>
      <c r="NTK57" s="106"/>
      <c r="NTL57" s="106"/>
      <c r="NTM57" s="106"/>
      <c r="NTN57" s="106"/>
      <c r="NTO57" s="106"/>
      <c r="NTP57" s="106"/>
      <c r="NTQ57" s="106"/>
      <c r="NTR57" s="106"/>
      <c r="NTS57" s="106"/>
      <c r="NTT57" s="106"/>
      <c r="NTU57" s="106"/>
      <c r="NTV57" s="106"/>
      <c r="NTW57" s="106"/>
      <c r="NTX57" s="106"/>
      <c r="NTY57" s="106"/>
      <c r="NTZ57" s="106"/>
      <c r="NUA57" s="106"/>
      <c r="NUB57" s="106"/>
      <c r="NUC57" s="106"/>
      <c r="NUD57" s="106"/>
      <c r="NUE57" s="106"/>
      <c r="NUF57" s="106"/>
      <c r="NUG57" s="106"/>
      <c r="NUH57" s="106"/>
      <c r="NUI57" s="106"/>
      <c r="NUJ57" s="106"/>
      <c r="NUK57" s="106"/>
      <c r="NUL57" s="106"/>
      <c r="NUM57" s="106"/>
      <c r="NUN57" s="106"/>
      <c r="NUO57" s="106"/>
      <c r="NUP57" s="106"/>
      <c r="NUQ57" s="106"/>
      <c r="NUR57" s="106"/>
      <c r="NUS57" s="106"/>
      <c r="NUT57" s="106"/>
      <c r="NUU57" s="106"/>
      <c r="NUV57" s="106"/>
      <c r="NUW57" s="106"/>
      <c r="NUX57" s="106"/>
      <c r="NUY57" s="106"/>
      <c r="NUZ57" s="106"/>
      <c r="NVA57" s="106"/>
      <c r="NVB57" s="106"/>
      <c r="NVC57" s="106"/>
      <c r="NVD57" s="106"/>
      <c r="NVE57" s="106"/>
      <c r="NVF57" s="106"/>
      <c r="NVG57" s="106"/>
      <c r="NVH57" s="106"/>
      <c r="NVI57" s="106"/>
      <c r="NVJ57" s="106"/>
      <c r="NVK57" s="106"/>
      <c r="NVL57" s="106"/>
      <c r="NVM57" s="106"/>
      <c r="NVN57" s="106"/>
      <c r="NVO57" s="106"/>
      <c r="NVP57" s="106"/>
      <c r="NVQ57" s="106"/>
      <c r="NVR57" s="106"/>
      <c r="NVS57" s="106"/>
      <c r="NVT57" s="106"/>
      <c r="NVU57" s="106"/>
      <c r="NVV57" s="106"/>
      <c r="NVW57" s="106"/>
      <c r="NVX57" s="106"/>
      <c r="NVY57" s="106"/>
      <c r="NVZ57" s="106"/>
      <c r="NWA57" s="106"/>
      <c r="NWB57" s="106"/>
      <c r="NWC57" s="106"/>
      <c r="NWD57" s="106"/>
      <c r="NWE57" s="106"/>
      <c r="NWF57" s="106"/>
      <c r="NWG57" s="106"/>
      <c r="NWH57" s="106"/>
      <c r="NWI57" s="106"/>
      <c r="NWJ57" s="106"/>
      <c r="NWK57" s="106"/>
      <c r="NWL57" s="106"/>
      <c r="NWM57" s="106"/>
      <c r="NWN57" s="106"/>
      <c r="NWO57" s="106"/>
      <c r="NWP57" s="106"/>
      <c r="NWQ57" s="106"/>
      <c r="NWR57" s="106"/>
      <c r="NWS57" s="106"/>
      <c r="NWT57" s="106"/>
      <c r="NWU57" s="106"/>
      <c r="NWV57" s="106"/>
      <c r="NWW57" s="106"/>
      <c r="NWX57" s="106"/>
      <c r="NWY57" s="106"/>
      <c r="NWZ57" s="106"/>
      <c r="NXA57" s="106"/>
      <c r="NXB57" s="106"/>
      <c r="NXC57" s="106"/>
      <c r="NXD57" s="106"/>
      <c r="NXE57" s="106"/>
      <c r="NXF57" s="106"/>
      <c r="NXG57" s="106"/>
      <c r="NXH57" s="106"/>
      <c r="NXI57" s="106"/>
      <c r="NXJ57" s="106"/>
      <c r="NXK57" s="106"/>
      <c r="NXL57" s="106"/>
      <c r="NXM57" s="106"/>
      <c r="NXN57" s="106"/>
      <c r="NXO57" s="106"/>
      <c r="NXP57" s="106"/>
      <c r="NXQ57" s="106"/>
      <c r="NXR57" s="106"/>
      <c r="NXS57" s="106"/>
      <c r="NXT57" s="106"/>
      <c r="NXU57" s="106"/>
      <c r="NXV57" s="106"/>
      <c r="NXW57" s="106"/>
      <c r="NXX57" s="106"/>
      <c r="NXY57" s="106"/>
      <c r="NXZ57" s="106"/>
      <c r="NYA57" s="106"/>
      <c r="NYB57" s="106"/>
      <c r="NYC57" s="106"/>
      <c r="NYD57" s="106"/>
      <c r="NYE57" s="106"/>
      <c r="NYF57" s="106"/>
      <c r="NYG57" s="106"/>
      <c r="NYH57" s="106"/>
      <c r="NYI57" s="106"/>
      <c r="NYJ57" s="106"/>
      <c r="NYK57" s="106"/>
      <c r="NYL57" s="106"/>
      <c r="NYM57" s="106"/>
      <c r="NYN57" s="106"/>
      <c r="NYO57" s="106"/>
      <c r="NYP57" s="106"/>
      <c r="NYQ57" s="106"/>
      <c r="NYR57" s="106"/>
      <c r="NYS57" s="106"/>
      <c r="NYT57" s="106"/>
      <c r="NYU57" s="106"/>
      <c r="NYV57" s="106"/>
      <c r="NYW57" s="106"/>
      <c r="NYX57" s="106"/>
      <c r="NYY57" s="106"/>
      <c r="NYZ57" s="106"/>
      <c r="NZA57" s="106"/>
      <c r="NZB57" s="106"/>
      <c r="NZC57" s="106"/>
      <c r="NZD57" s="106"/>
      <c r="NZE57" s="106"/>
      <c r="NZF57" s="106"/>
      <c r="NZG57" s="106"/>
      <c r="NZH57" s="106"/>
      <c r="NZI57" s="106"/>
      <c r="NZJ57" s="106"/>
      <c r="NZK57" s="106"/>
      <c r="NZL57" s="106"/>
      <c r="NZM57" s="106"/>
      <c r="NZN57" s="106"/>
      <c r="NZO57" s="106"/>
      <c r="NZP57" s="106"/>
      <c r="NZQ57" s="106"/>
      <c r="NZR57" s="106"/>
      <c r="NZS57" s="106"/>
      <c r="NZT57" s="106"/>
      <c r="NZU57" s="106"/>
      <c r="NZV57" s="106"/>
      <c r="NZW57" s="106"/>
      <c r="NZX57" s="106"/>
      <c r="NZY57" s="106"/>
      <c r="NZZ57" s="106"/>
      <c r="OAA57" s="106"/>
      <c r="OAB57" s="106"/>
      <c r="OAC57" s="106"/>
      <c r="OAD57" s="106"/>
      <c r="OAE57" s="106"/>
      <c r="OAF57" s="106"/>
      <c r="OAG57" s="106"/>
      <c r="OAH57" s="106"/>
      <c r="OAI57" s="106"/>
      <c r="OAJ57" s="106"/>
      <c r="OAK57" s="106"/>
      <c r="OAL57" s="106"/>
      <c r="OAM57" s="106"/>
      <c r="OAN57" s="106"/>
      <c r="OAO57" s="106"/>
      <c r="OAP57" s="106"/>
      <c r="OAQ57" s="106"/>
      <c r="OAR57" s="106"/>
      <c r="OAS57" s="106"/>
      <c r="OAT57" s="106"/>
      <c r="OAU57" s="106"/>
      <c r="OAV57" s="106"/>
      <c r="OAW57" s="106"/>
      <c r="OAX57" s="106"/>
      <c r="OAY57" s="106"/>
      <c r="OAZ57" s="106"/>
      <c r="OBA57" s="106"/>
      <c r="OBB57" s="106"/>
      <c r="OBC57" s="106"/>
      <c r="OBD57" s="106"/>
      <c r="OBE57" s="106"/>
      <c r="OBF57" s="106"/>
      <c r="OBG57" s="106"/>
      <c r="OBH57" s="106"/>
      <c r="OBI57" s="106"/>
      <c r="OBJ57" s="106"/>
      <c r="OBK57" s="106"/>
      <c r="OBL57" s="106"/>
      <c r="OBM57" s="106"/>
      <c r="OBN57" s="106"/>
      <c r="OBO57" s="106"/>
      <c r="OBP57" s="106"/>
      <c r="OBQ57" s="106"/>
      <c r="OBR57" s="106"/>
      <c r="OBS57" s="106"/>
      <c r="OBT57" s="106"/>
      <c r="OBU57" s="106"/>
      <c r="OBV57" s="106"/>
      <c r="OBW57" s="106"/>
      <c r="OBX57" s="106"/>
      <c r="OBY57" s="106"/>
      <c r="OBZ57" s="106"/>
      <c r="OCA57" s="106"/>
      <c r="OCB57" s="106"/>
      <c r="OCC57" s="106"/>
      <c r="OCD57" s="106"/>
      <c r="OCE57" s="106"/>
      <c r="OCF57" s="106"/>
      <c r="OCG57" s="106"/>
      <c r="OCH57" s="106"/>
      <c r="OCI57" s="106"/>
      <c r="OCJ57" s="106"/>
      <c r="OCK57" s="106"/>
      <c r="OCL57" s="106"/>
      <c r="OCM57" s="106"/>
      <c r="OCN57" s="106"/>
      <c r="OCO57" s="106"/>
      <c r="OCP57" s="106"/>
      <c r="OCQ57" s="106"/>
      <c r="OCR57" s="106"/>
      <c r="OCS57" s="106"/>
      <c r="OCT57" s="106"/>
      <c r="OCU57" s="106"/>
      <c r="OCV57" s="106"/>
      <c r="OCW57" s="106"/>
      <c r="OCX57" s="106"/>
      <c r="OCY57" s="106"/>
      <c r="OCZ57" s="106"/>
      <c r="ODA57" s="106"/>
      <c r="ODB57" s="106"/>
      <c r="ODC57" s="106"/>
      <c r="ODD57" s="106"/>
      <c r="ODE57" s="106"/>
      <c r="ODF57" s="106"/>
      <c r="ODG57" s="106"/>
      <c r="ODH57" s="106"/>
      <c r="ODI57" s="106"/>
      <c r="ODJ57" s="106"/>
      <c r="ODK57" s="106"/>
      <c r="ODL57" s="106"/>
      <c r="ODM57" s="106"/>
      <c r="ODN57" s="106"/>
      <c r="ODO57" s="106"/>
      <c r="ODP57" s="106"/>
      <c r="ODQ57" s="106"/>
      <c r="ODR57" s="106"/>
      <c r="ODS57" s="106"/>
      <c r="ODT57" s="106"/>
      <c r="ODU57" s="106"/>
      <c r="ODV57" s="106"/>
      <c r="ODW57" s="106"/>
      <c r="ODX57" s="106"/>
      <c r="ODY57" s="106"/>
      <c r="ODZ57" s="106"/>
      <c r="OEA57" s="106"/>
      <c r="OEB57" s="106"/>
      <c r="OEC57" s="106"/>
      <c r="OED57" s="106"/>
      <c r="OEE57" s="106"/>
      <c r="OEF57" s="106"/>
      <c r="OEG57" s="106"/>
      <c r="OEH57" s="106"/>
      <c r="OEI57" s="106"/>
      <c r="OEJ57" s="106"/>
      <c r="OEK57" s="106"/>
      <c r="OEL57" s="106"/>
      <c r="OEM57" s="106"/>
      <c r="OEN57" s="106"/>
      <c r="OEO57" s="106"/>
      <c r="OEP57" s="106"/>
      <c r="OEQ57" s="106"/>
      <c r="OER57" s="106"/>
      <c r="OES57" s="106"/>
      <c r="OET57" s="106"/>
      <c r="OEU57" s="106"/>
      <c r="OEV57" s="106"/>
      <c r="OEW57" s="106"/>
      <c r="OEX57" s="106"/>
      <c r="OEY57" s="106"/>
      <c r="OEZ57" s="106"/>
      <c r="OFA57" s="106"/>
      <c r="OFB57" s="106"/>
      <c r="OFC57" s="106"/>
      <c r="OFD57" s="106"/>
      <c r="OFE57" s="106"/>
      <c r="OFF57" s="106"/>
      <c r="OFG57" s="106"/>
      <c r="OFH57" s="106"/>
      <c r="OFI57" s="106"/>
      <c r="OFJ57" s="106"/>
      <c r="OFK57" s="106"/>
      <c r="OFL57" s="106"/>
      <c r="OFM57" s="106"/>
      <c r="OFN57" s="106"/>
      <c r="OFO57" s="106"/>
      <c r="OFP57" s="106"/>
      <c r="OFQ57" s="106"/>
      <c r="OFR57" s="106"/>
      <c r="OFS57" s="106"/>
      <c r="OFT57" s="106"/>
      <c r="OFU57" s="106"/>
      <c r="OFV57" s="106"/>
      <c r="OFW57" s="106"/>
      <c r="OFX57" s="106"/>
      <c r="OFY57" s="106"/>
      <c r="OFZ57" s="106"/>
      <c r="OGA57" s="106"/>
      <c r="OGB57" s="106"/>
      <c r="OGC57" s="106"/>
      <c r="OGD57" s="106"/>
      <c r="OGE57" s="106"/>
      <c r="OGF57" s="106"/>
      <c r="OGG57" s="106"/>
      <c r="OGH57" s="106"/>
      <c r="OGI57" s="106"/>
      <c r="OGJ57" s="106"/>
      <c r="OGK57" s="106"/>
      <c r="OGL57" s="106"/>
      <c r="OGM57" s="106"/>
      <c r="OGN57" s="106"/>
      <c r="OGO57" s="106"/>
      <c r="OGP57" s="106"/>
      <c r="OGQ57" s="106"/>
      <c r="OGR57" s="106"/>
      <c r="OGS57" s="106"/>
      <c r="OGT57" s="106"/>
      <c r="OGU57" s="106"/>
      <c r="OGV57" s="106"/>
      <c r="OGW57" s="106"/>
      <c r="OGX57" s="106"/>
      <c r="OGY57" s="106"/>
      <c r="OGZ57" s="106"/>
      <c r="OHA57" s="106"/>
      <c r="OHB57" s="106"/>
      <c r="OHC57" s="106"/>
      <c r="OHD57" s="106"/>
      <c r="OHE57" s="106"/>
      <c r="OHF57" s="106"/>
      <c r="OHG57" s="106"/>
      <c r="OHH57" s="106"/>
      <c r="OHI57" s="106"/>
      <c r="OHJ57" s="106"/>
      <c r="OHK57" s="106"/>
      <c r="OHL57" s="106"/>
      <c r="OHM57" s="106"/>
      <c r="OHN57" s="106"/>
      <c r="OHO57" s="106"/>
      <c r="OHP57" s="106"/>
      <c r="OHQ57" s="106"/>
      <c r="OHR57" s="106"/>
      <c r="OHS57" s="106"/>
      <c r="OHT57" s="106"/>
      <c r="OHU57" s="106"/>
      <c r="OHV57" s="106"/>
      <c r="OHW57" s="106"/>
      <c r="OHX57" s="106"/>
      <c r="OHY57" s="106"/>
      <c r="OHZ57" s="106"/>
      <c r="OIA57" s="106"/>
      <c r="OIB57" s="106"/>
      <c r="OIC57" s="106"/>
      <c r="OID57" s="106"/>
      <c r="OIE57" s="106"/>
      <c r="OIF57" s="106"/>
      <c r="OIG57" s="106"/>
      <c r="OIH57" s="106"/>
      <c r="OII57" s="106"/>
      <c r="OIJ57" s="106"/>
      <c r="OIK57" s="106"/>
      <c r="OIL57" s="106"/>
      <c r="OIM57" s="106"/>
      <c r="OIN57" s="106"/>
      <c r="OIO57" s="106"/>
      <c r="OIP57" s="106"/>
      <c r="OIQ57" s="106"/>
      <c r="OIR57" s="106"/>
      <c r="OIS57" s="106"/>
      <c r="OIT57" s="106"/>
      <c r="OIU57" s="106"/>
      <c r="OIV57" s="106"/>
      <c r="OIW57" s="106"/>
      <c r="OIX57" s="106"/>
      <c r="OIY57" s="106"/>
      <c r="OIZ57" s="106"/>
      <c r="OJA57" s="106"/>
      <c r="OJB57" s="106"/>
      <c r="OJC57" s="106"/>
      <c r="OJD57" s="106"/>
      <c r="OJE57" s="106"/>
      <c r="OJF57" s="106"/>
      <c r="OJG57" s="106"/>
      <c r="OJH57" s="106"/>
      <c r="OJI57" s="106"/>
      <c r="OJJ57" s="106"/>
      <c r="OJK57" s="106"/>
      <c r="OJL57" s="106"/>
      <c r="OJM57" s="106"/>
      <c r="OJN57" s="106"/>
      <c r="OJO57" s="106"/>
      <c r="OJP57" s="106"/>
      <c r="OJQ57" s="106"/>
      <c r="OJR57" s="106"/>
      <c r="OJS57" s="106"/>
      <c r="OJT57" s="106"/>
      <c r="OJU57" s="106"/>
      <c r="OJV57" s="106"/>
      <c r="OJW57" s="106"/>
      <c r="OJX57" s="106"/>
      <c r="OJY57" s="106"/>
      <c r="OJZ57" s="106"/>
      <c r="OKA57" s="106"/>
      <c r="OKB57" s="106"/>
      <c r="OKC57" s="106"/>
      <c r="OKD57" s="106"/>
      <c r="OKE57" s="106"/>
      <c r="OKF57" s="106"/>
      <c r="OKG57" s="106"/>
      <c r="OKH57" s="106"/>
      <c r="OKI57" s="106"/>
      <c r="OKJ57" s="106"/>
      <c r="OKK57" s="106"/>
      <c r="OKL57" s="106"/>
      <c r="OKM57" s="106"/>
      <c r="OKN57" s="106"/>
      <c r="OKO57" s="106"/>
      <c r="OKP57" s="106"/>
      <c r="OKQ57" s="106"/>
      <c r="OKR57" s="106"/>
      <c r="OKS57" s="106"/>
      <c r="OKT57" s="106"/>
      <c r="OKU57" s="106"/>
      <c r="OKV57" s="106"/>
      <c r="OKW57" s="106"/>
      <c r="OKX57" s="106"/>
      <c r="OKY57" s="106"/>
      <c r="OKZ57" s="106"/>
      <c r="OLA57" s="106"/>
      <c r="OLB57" s="106"/>
      <c r="OLC57" s="106"/>
      <c r="OLD57" s="106"/>
      <c r="OLE57" s="106"/>
      <c r="OLF57" s="106"/>
      <c r="OLG57" s="106"/>
      <c r="OLH57" s="106"/>
      <c r="OLI57" s="106"/>
      <c r="OLJ57" s="106"/>
      <c r="OLK57" s="106"/>
      <c r="OLL57" s="106"/>
      <c r="OLM57" s="106"/>
      <c r="OLN57" s="106"/>
      <c r="OLO57" s="106"/>
      <c r="OLP57" s="106"/>
      <c r="OLQ57" s="106"/>
      <c r="OLR57" s="106"/>
      <c r="OLS57" s="106"/>
      <c r="OLT57" s="106"/>
      <c r="OLU57" s="106"/>
      <c r="OLV57" s="106"/>
      <c r="OLW57" s="106"/>
      <c r="OLX57" s="106"/>
      <c r="OLY57" s="106"/>
      <c r="OLZ57" s="106"/>
      <c r="OMA57" s="106"/>
      <c r="OMB57" s="106"/>
      <c r="OMC57" s="106"/>
      <c r="OMD57" s="106"/>
      <c r="OME57" s="106"/>
      <c r="OMF57" s="106"/>
      <c r="OMG57" s="106"/>
      <c r="OMH57" s="106"/>
      <c r="OMI57" s="106"/>
      <c r="OMJ57" s="106"/>
      <c r="OMK57" s="106"/>
      <c r="OML57" s="106"/>
      <c r="OMM57" s="106"/>
      <c r="OMN57" s="106"/>
      <c r="OMO57" s="106"/>
      <c r="OMP57" s="106"/>
      <c r="OMQ57" s="106"/>
      <c r="OMR57" s="106"/>
      <c r="OMS57" s="106"/>
      <c r="OMT57" s="106"/>
      <c r="OMU57" s="106"/>
      <c r="OMV57" s="106"/>
      <c r="OMW57" s="106"/>
      <c r="OMX57" s="106"/>
      <c r="OMY57" s="106"/>
      <c r="OMZ57" s="106"/>
      <c r="ONA57" s="106"/>
      <c r="ONB57" s="106"/>
      <c r="ONC57" s="106"/>
      <c r="OND57" s="106"/>
      <c r="ONE57" s="106"/>
      <c r="ONF57" s="106"/>
      <c r="ONG57" s="106"/>
      <c r="ONH57" s="106"/>
      <c r="ONI57" s="106"/>
      <c r="ONJ57" s="106"/>
      <c r="ONK57" s="106"/>
      <c r="ONL57" s="106"/>
      <c r="ONM57" s="106"/>
      <c r="ONN57" s="106"/>
      <c r="ONO57" s="106"/>
      <c r="ONP57" s="106"/>
      <c r="ONQ57" s="106"/>
      <c r="ONR57" s="106"/>
      <c r="ONS57" s="106"/>
      <c r="ONT57" s="106"/>
      <c r="ONU57" s="106"/>
      <c r="ONV57" s="106"/>
      <c r="ONW57" s="106"/>
      <c r="ONX57" s="106"/>
      <c r="ONY57" s="106"/>
      <c r="ONZ57" s="106"/>
      <c r="OOA57" s="106"/>
      <c r="OOB57" s="106"/>
      <c r="OOC57" s="106"/>
      <c r="OOD57" s="106"/>
      <c r="OOE57" s="106"/>
      <c r="OOF57" s="106"/>
      <c r="OOG57" s="106"/>
      <c r="OOH57" s="106"/>
      <c r="OOI57" s="106"/>
      <c r="OOJ57" s="106"/>
      <c r="OOK57" s="106"/>
      <c r="OOL57" s="106"/>
      <c r="OOM57" s="106"/>
      <c r="OON57" s="106"/>
      <c r="OOO57" s="106"/>
      <c r="OOP57" s="106"/>
      <c r="OOQ57" s="106"/>
      <c r="OOR57" s="106"/>
      <c r="OOS57" s="106"/>
      <c r="OOT57" s="106"/>
      <c r="OOU57" s="106"/>
      <c r="OOV57" s="106"/>
      <c r="OOW57" s="106"/>
      <c r="OOX57" s="106"/>
      <c r="OOY57" s="106"/>
      <c r="OOZ57" s="106"/>
      <c r="OPA57" s="106"/>
      <c r="OPB57" s="106"/>
      <c r="OPC57" s="106"/>
      <c r="OPD57" s="106"/>
      <c r="OPE57" s="106"/>
      <c r="OPF57" s="106"/>
      <c r="OPG57" s="106"/>
      <c r="OPH57" s="106"/>
      <c r="OPI57" s="106"/>
      <c r="OPJ57" s="106"/>
      <c r="OPK57" s="106"/>
      <c r="OPL57" s="106"/>
      <c r="OPM57" s="106"/>
      <c r="OPN57" s="106"/>
      <c r="OPO57" s="106"/>
      <c r="OPP57" s="106"/>
      <c r="OPQ57" s="106"/>
      <c r="OPR57" s="106"/>
      <c r="OPS57" s="106"/>
      <c r="OPT57" s="106"/>
      <c r="OPU57" s="106"/>
      <c r="OPV57" s="106"/>
      <c r="OPW57" s="106"/>
      <c r="OPX57" s="106"/>
      <c r="OPY57" s="106"/>
      <c r="OPZ57" s="106"/>
      <c r="OQA57" s="106"/>
      <c r="OQB57" s="106"/>
      <c r="OQC57" s="106"/>
      <c r="OQD57" s="106"/>
      <c r="OQE57" s="106"/>
      <c r="OQF57" s="106"/>
      <c r="OQG57" s="106"/>
      <c r="OQH57" s="106"/>
      <c r="OQI57" s="106"/>
      <c r="OQJ57" s="106"/>
      <c r="OQK57" s="106"/>
      <c r="OQL57" s="106"/>
      <c r="OQM57" s="106"/>
      <c r="OQN57" s="106"/>
      <c r="OQO57" s="106"/>
      <c r="OQP57" s="106"/>
      <c r="OQQ57" s="106"/>
      <c r="OQR57" s="106"/>
      <c r="OQS57" s="106"/>
      <c r="OQT57" s="106"/>
      <c r="OQU57" s="106"/>
      <c r="OQV57" s="106"/>
      <c r="OQW57" s="106"/>
      <c r="OQX57" s="106"/>
      <c r="OQY57" s="106"/>
      <c r="OQZ57" s="106"/>
      <c r="ORA57" s="106"/>
      <c r="ORB57" s="106"/>
      <c r="ORC57" s="106"/>
      <c r="ORD57" s="106"/>
      <c r="ORE57" s="106"/>
      <c r="ORF57" s="106"/>
      <c r="ORG57" s="106"/>
      <c r="ORH57" s="106"/>
      <c r="ORI57" s="106"/>
      <c r="ORJ57" s="106"/>
      <c r="ORK57" s="106"/>
      <c r="ORL57" s="106"/>
      <c r="ORM57" s="106"/>
      <c r="ORN57" s="106"/>
      <c r="ORO57" s="106"/>
      <c r="ORP57" s="106"/>
      <c r="ORQ57" s="106"/>
      <c r="ORR57" s="106"/>
      <c r="ORS57" s="106"/>
      <c r="ORT57" s="106"/>
      <c r="ORU57" s="106"/>
      <c r="ORV57" s="106"/>
      <c r="ORW57" s="106"/>
      <c r="ORX57" s="106"/>
      <c r="ORY57" s="106"/>
      <c r="ORZ57" s="106"/>
      <c r="OSA57" s="106"/>
      <c r="OSB57" s="106"/>
      <c r="OSC57" s="106"/>
      <c r="OSD57" s="106"/>
      <c r="OSE57" s="106"/>
      <c r="OSF57" s="106"/>
      <c r="OSG57" s="106"/>
      <c r="OSH57" s="106"/>
      <c r="OSI57" s="106"/>
      <c r="OSJ57" s="106"/>
      <c r="OSK57" s="106"/>
      <c r="OSL57" s="106"/>
      <c r="OSM57" s="106"/>
      <c r="OSN57" s="106"/>
      <c r="OSO57" s="106"/>
      <c r="OSP57" s="106"/>
      <c r="OSQ57" s="106"/>
      <c r="OSR57" s="106"/>
      <c r="OSS57" s="106"/>
      <c r="OST57" s="106"/>
      <c r="OSU57" s="106"/>
      <c r="OSV57" s="106"/>
      <c r="OSW57" s="106"/>
      <c r="OSX57" s="106"/>
      <c r="OSY57" s="106"/>
      <c r="OSZ57" s="106"/>
      <c r="OTA57" s="106"/>
      <c r="OTB57" s="106"/>
      <c r="OTC57" s="106"/>
      <c r="OTD57" s="106"/>
      <c r="OTE57" s="106"/>
      <c r="OTF57" s="106"/>
      <c r="OTG57" s="106"/>
      <c r="OTH57" s="106"/>
      <c r="OTI57" s="106"/>
      <c r="OTJ57" s="106"/>
      <c r="OTK57" s="106"/>
      <c r="OTL57" s="106"/>
      <c r="OTM57" s="106"/>
      <c r="OTN57" s="106"/>
      <c r="OTO57" s="106"/>
      <c r="OTP57" s="106"/>
      <c r="OTQ57" s="106"/>
      <c r="OTR57" s="106"/>
      <c r="OTS57" s="106"/>
      <c r="OTT57" s="106"/>
      <c r="OTU57" s="106"/>
      <c r="OTV57" s="106"/>
      <c r="OTW57" s="106"/>
      <c r="OTX57" s="106"/>
      <c r="OTY57" s="106"/>
      <c r="OTZ57" s="106"/>
      <c r="OUA57" s="106"/>
      <c r="OUB57" s="106"/>
      <c r="OUC57" s="106"/>
      <c r="OUD57" s="106"/>
      <c r="OUE57" s="106"/>
      <c r="OUF57" s="106"/>
      <c r="OUG57" s="106"/>
      <c r="OUH57" s="106"/>
      <c r="OUI57" s="106"/>
      <c r="OUJ57" s="106"/>
      <c r="OUK57" s="106"/>
      <c r="OUL57" s="106"/>
      <c r="OUM57" s="106"/>
      <c r="OUN57" s="106"/>
      <c r="OUO57" s="106"/>
      <c r="OUP57" s="106"/>
      <c r="OUQ57" s="106"/>
      <c r="OUR57" s="106"/>
      <c r="OUS57" s="106"/>
      <c r="OUT57" s="106"/>
      <c r="OUU57" s="106"/>
      <c r="OUV57" s="106"/>
      <c r="OUW57" s="106"/>
      <c r="OUX57" s="106"/>
      <c r="OUY57" s="106"/>
      <c r="OUZ57" s="106"/>
      <c r="OVA57" s="106"/>
      <c r="OVB57" s="106"/>
      <c r="OVC57" s="106"/>
      <c r="OVD57" s="106"/>
      <c r="OVE57" s="106"/>
      <c r="OVF57" s="106"/>
      <c r="OVG57" s="106"/>
      <c r="OVH57" s="106"/>
      <c r="OVI57" s="106"/>
      <c r="OVJ57" s="106"/>
      <c r="OVK57" s="106"/>
      <c r="OVL57" s="106"/>
      <c r="OVM57" s="106"/>
      <c r="OVN57" s="106"/>
      <c r="OVO57" s="106"/>
      <c r="OVP57" s="106"/>
      <c r="OVQ57" s="106"/>
      <c r="OVR57" s="106"/>
      <c r="OVS57" s="106"/>
      <c r="OVT57" s="106"/>
      <c r="OVU57" s="106"/>
      <c r="OVV57" s="106"/>
      <c r="OVW57" s="106"/>
      <c r="OVX57" s="106"/>
      <c r="OVY57" s="106"/>
      <c r="OVZ57" s="106"/>
      <c r="OWA57" s="106"/>
      <c r="OWB57" s="106"/>
      <c r="OWC57" s="106"/>
      <c r="OWD57" s="106"/>
      <c r="OWE57" s="106"/>
      <c r="OWF57" s="106"/>
      <c r="OWG57" s="106"/>
      <c r="OWH57" s="106"/>
      <c r="OWI57" s="106"/>
      <c r="OWJ57" s="106"/>
      <c r="OWK57" s="106"/>
      <c r="OWL57" s="106"/>
      <c r="OWM57" s="106"/>
      <c r="OWN57" s="106"/>
      <c r="OWO57" s="106"/>
      <c r="OWP57" s="106"/>
      <c r="OWQ57" s="106"/>
      <c r="OWR57" s="106"/>
      <c r="OWS57" s="106"/>
      <c r="OWT57" s="106"/>
      <c r="OWU57" s="106"/>
      <c r="OWV57" s="106"/>
      <c r="OWW57" s="106"/>
      <c r="OWX57" s="106"/>
      <c r="OWY57" s="106"/>
      <c r="OWZ57" s="106"/>
      <c r="OXA57" s="106"/>
      <c r="OXB57" s="106"/>
      <c r="OXC57" s="106"/>
      <c r="OXD57" s="106"/>
      <c r="OXE57" s="106"/>
      <c r="OXF57" s="106"/>
      <c r="OXG57" s="106"/>
      <c r="OXH57" s="106"/>
      <c r="OXI57" s="106"/>
      <c r="OXJ57" s="106"/>
      <c r="OXK57" s="106"/>
      <c r="OXL57" s="106"/>
      <c r="OXM57" s="106"/>
      <c r="OXN57" s="106"/>
      <c r="OXO57" s="106"/>
      <c r="OXP57" s="106"/>
      <c r="OXQ57" s="106"/>
      <c r="OXR57" s="106"/>
      <c r="OXS57" s="106"/>
      <c r="OXT57" s="106"/>
      <c r="OXU57" s="106"/>
      <c r="OXV57" s="106"/>
      <c r="OXW57" s="106"/>
      <c r="OXX57" s="106"/>
      <c r="OXY57" s="106"/>
      <c r="OXZ57" s="106"/>
      <c r="OYA57" s="106"/>
      <c r="OYB57" s="106"/>
      <c r="OYC57" s="106"/>
      <c r="OYD57" s="106"/>
      <c r="OYE57" s="106"/>
      <c r="OYF57" s="106"/>
      <c r="OYG57" s="106"/>
      <c r="OYH57" s="106"/>
      <c r="OYI57" s="106"/>
      <c r="OYJ57" s="106"/>
      <c r="OYK57" s="106"/>
      <c r="OYL57" s="106"/>
      <c r="OYM57" s="106"/>
      <c r="OYN57" s="106"/>
      <c r="OYO57" s="106"/>
      <c r="OYP57" s="106"/>
      <c r="OYQ57" s="106"/>
      <c r="OYR57" s="106"/>
      <c r="OYS57" s="106"/>
      <c r="OYT57" s="106"/>
      <c r="OYU57" s="106"/>
      <c r="OYV57" s="106"/>
      <c r="OYW57" s="106"/>
      <c r="OYX57" s="106"/>
      <c r="OYY57" s="106"/>
      <c r="OYZ57" s="106"/>
      <c r="OZA57" s="106"/>
      <c r="OZB57" s="106"/>
      <c r="OZC57" s="106"/>
      <c r="OZD57" s="106"/>
      <c r="OZE57" s="106"/>
      <c r="OZF57" s="106"/>
      <c r="OZG57" s="106"/>
      <c r="OZH57" s="106"/>
      <c r="OZI57" s="106"/>
      <c r="OZJ57" s="106"/>
      <c r="OZK57" s="106"/>
      <c r="OZL57" s="106"/>
      <c r="OZM57" s="106"/>
      <c r="OZN57" s="106"/>
      <c r="OZO57" s="106"/>
      <c r="OZP57" s="106"/>
      <c r="OZQ57" s="106"/>
      <c r="OZR57" s="106"/>
      <c r="OZS57" s="106"/>
      <c r="OZT57" s="106"/>
      <c r="OZU57" s="106"/>
      <c r="OZV57" s="106"/>
      <c r="OZW57" s="106"/>
      <c r="OZX57" s="106"/>
      <c r="OZY57" s="106"/>
      <c r="OZZ57" s="106"/>
      <c r="PAA57" s="106"/>
      <c r="PAB57" s="106"/>
      <c r="PAC57" s="106"/>
      <c r="PAD57" s="106"/>
      <c r="PAE57" s="106"/>
      <c r="PAF57" s="106"/>
      <c r="PAG57" s="106"/>
      <c r="PAH57" s="106"/>
      <c r="PAI57" s="106"/>
      <c r="PAJ57" s="106"/>
      <c r="PAK57" s="106"/>
      <c r="PAL57" s="106"/>
      <c r="PAM57" s="106"/>
      <c r="PAN57" s="106"/>
      <c r="PAO57" s="106"/>
      <c r="PAP57" s="106"/>
      <c r="PAQ57" s="106"/>
      <c r="PAR57" s="106"/>
      <c r="PAS57" s="106"/>
      <c r="PAT57" s="106"/>
      <c r="PAU57" s="106"/>
      <c r="PAV57" s="106"/>
      <c r="PAW57" s="106"/>
      <c r="PAX57" s="106"/>
      <c r="PAY57" s="106"/>
      <c r="PAZ57" s="106"/>
      <c r="PBA57" s="106"/>
      <c r="PBB57" s="106"/>
      <c r="PBC57" s="106"/>
      <c r="PBD57" s="106"/>
      <c r="PBE57" s="106"/>
      <c r="PBF57" s="106"/>
      <c r="PBG57" s="106"/>
      <c r="PBH57" s="106"/>
      <c r="PBI57" s="106"/>
      <c r="PBJ57" s="106"/>
      <c r="PBK57" s="106"/>
      <c r="PBL57" s="106"/>
      <c r="PBM57" s="106"/>
      <c r="PBN57" s="106"/>
      <c r="PBO57" s="106"/>
      <c r="PBP57" s="106"/>
      <c r="PBQ57" s="106"/>
      <c r="PBR57" s="106"/>
      <c r="PBS57" s="106"/>
      <c r="PBT57" s="106"/>
      <c r="PBU57" s="106"/>
      <c r="PBV57" s="106"/>
      <c r="PBW57" s="106"/>
      <c r="PBX57" s="106"/>
      <c r="PBY57" s="106"/>
      <c r="PBZ57" s="106"/>
      <c r="PCA57" s="106"/>
      <c r="PCB57" s="106"/>
      <c r="PCC57" s="106"/>
      <c r="PCD57" s="106"/>
      <c r="PCE57" s="106"/>
      <c r="PCF57" s="106"/>
      <c r="PCG57" s="106"/>
      <c r="PCH57" s="106"/>
      <c r="PCI57" s="106"/>
      <c r="PCJ57" s="106"/>
      <c r="PCK57" s="106"/>
      <c r="PCL57" s="106"/>
      <c r="PCM57" s="106"/>
      <c r="PCN57" s="106"/>
      <c r="PCO57" s="106"/>
      <c r="PCP57" s="106"/>
      <c r="PCQ57" s="106"/>
      <c r="PCR57" s="106"/>
      <c r="PCS57" s="106"/>
      <c r="PCT57" s="106"/>
      <c r="PCU57" s="106"/>
      <c r="PCV57" s="106"/>
      <c r="PCW57" s="106"/>
      <c r="PCX57" s="106"/>
      <c r="PCY57" s="106"/>
      <c r="PCZ57" s="106"/>
      <c r="PDA57" s="106"/>
      <c r="PDB57" s="106"/>
      <c r="PDC57" s="106"/>
      <c r="PDD57" s="106"/>
      <c r="PDE57" s="106"/>
      <c r="PDF57" s="106"/>
      <c r="PDG57" s="106"/>
      <c r="PDH57" s="106"/>
      <c r="PDI57" s="106"/>
      <c r="PDJ57" s="106"/>
      <c r="PDK57" s="106"/>
      <c r="PDL57" s="106"/>
      <c r="PDM57" s="106"/>
      <c r="PDN57" s="106"/>
      <c r="PDO57" s="106"/>
      <c r="PDP57" s="106"/>
      <c r="PDQ57" s="106"/>
      <c r="PDR57" s="106"/>
      <c r="PDS57" s="106"/>
      <c r="PDT57" s="106"/>
      <c r="PDU57" s="106"/>
      <c r="PDV57" s="106"/>
      <c r="PDW57" s="106"/>
      <c r="PDX57" s="106"/>
      <c r="PDY57" s="106"/>
      <c r="PDZ57" s="106"/>
      <c r="PEA57" s="106"/>
      <c r="PEB57" s="106"/>
      <c r="PEC57" s="106"/>
      <c r="PED57" s="106"/>
      <c r="PEE57" s="106"/>
      <c r="PEF57" s="106"/>
      <c r="PEG57" s="106"/>
      <c r="PEH57" s="106"/>
      <c r="PEI57" s="106"/>
      <c r="PEJ57" s="106"/>
      <c r="PEK57" s="106"/>
      <c r="PEL57" s="106"/>
      <c r="PEM57" s="106"/>
      <c r="PEN57" s="106"/>
      <c r="PEO57" s="106"/>
      <c r="PEP57" s="106"/>
      <c r="PEQ57" s="106"/>
      <c r="PER57" s="106"/>
      <c r="PES57" s="106"/>
      <c r="PET57" s="106"/>
      <c r="PEU57" s="106"/>
      <c r="PEV57" s="106"/>
      <c r="PEW57" s="106"/>
      <c r="PEX57" s="106"/>
      <c r="PEY57" s="106"/>
      <c r="PEZ57" s="106"/>
      <c r="PFA57" s="106"/>
      <c r="PFB57" s="106"/>
      <c r="PFC57" s="106"/>
      <c r="PFD57" s="106"/>
      <c r="PFE57" s="106"/>
      <c r="PFF57" s="106"/>
      <c r="PFG57" s="106"/>
      <c r="PFH57" s="106"/>
      <c r="PFI57" s="106"/>
      <c r="PFJ57" s="106"/>
      <c r="PFK57" s="106"/>
      <c r="PFL57" s="106"/>
      <c r="PFM57" s="106"/>
      <c r="PFN57" s="106"/>
      <c r="PFO57" s="106"/>
      <c r="PFP57" s="106"/>
      <c r="PFQ57" s="106"/>
      <c r="PFR57" s="106"/>
      <c r="PFS57" s="106"/>
      <c r="PFT57" s="106"/>
      <c r="PFU57" s="106"/>
      <c r="PFV57" s="106"/>
      <c r="PFW57" s="106"/>
      <c r="PFX57" s="106"/>
      <c r="PFY57" s="106"/>
      <c r="PFZ57" s="106"/>
      <c r="PGA57" s="106"/>
      <c r="PGB57" s="106"/>
      <c r="PGC57" s="106"/>
      <c r="PGD57" s="106"/>
      <c r="PGE57" s="106"/>
      <c r="PGF57" s="106"/>
      <c r="PGG57" s="106"/>
      <c r="PGH57" s="106"/>
      <c r="PGI57" s="106"/>
      <c r="PGJ57" s="106"/>
      <c r="PGK57" s="106"/>
      <c r="PGL57" s="106"/>
      <c r="PGM57" s="106"/>
      <c r="PGN57" s="106"/>
      <c r="PGO57" s="106"/>
      <c r="PGP57" s="106"/>
      <c r="PGQ57" s="106"/>
      <c r="PGR57" s="106"/>
      <c r="PGS57" s="106"/>
      <c r="PGT57" s="106"/>
      <c r="PGU57" s="106"/>
      <c r="PGV57" s="106"/>
      <c r="PGW57" s="106"/>
      <c r="PGX57" s="106"/>
      <c r="PGY57" s="106"/>
      <c r="PGZ57" s="106"/>
      <c r="PHA57" s="106"/>
      <c r="PHB57" s="106"/>
      <c r="PHC57" s="106"/>
      <c r="PHD57" s="106"/>
      <c r="PHE57" s="106"/>
      <c r="PHF57" s="106"/>
      <c r="PHG57" s="106"/>
      <c r="PHH57" s="106"/>
      <c r="PHI57" s="106"/>
      <c r="PHJ57" s="106"/>
      <c r="PHK57" s="106"/>
      <c r="PHL57" s="106"/>
      <c r="PHM57" s="106"/>
      <c r="PHN57" s="106"/>
      <c r="PHO57" s="106"/>
      <c r="PHP57" s="106"/>
      <c r="PHQ57" s="106"/>
      <c r="PHR57" s="106"/>
      <c r="PHS57" s="106"/>
      <c r="PHT57" s="106"/>
      <c r="PHU57" s="106"/>
      <c r="PHV57" s="106"/>
      <c r="PHW57" s="106"/>
      <c r="PHX57" s="106"/>
      <c r="PHY57" s="106"/>
      <c r="PHZ57" s="106"/>
      <c r="PIA57" s="106"/>
      <c r="PIB57" s="106"/>
      <c r="PIC57" s="106"/>
      <c r="PID57" s="106"/>
      <c r="PIE57" s="106"/>
      <c r="PIF57" s="106"/>
      <c r="PIG57" s="106"/>
      <c r="PIH57" s="106"/>
      <c r="PII57" s="106"/>
      <c r="PIJ57" s="106"/>
      <c r="PIK57" s="106"/>
      <c r="PIL57" s="106"/>
      <c r="PIM57" s="106"/>
      <c r="PIN57" s="106"/>
      <c r="PIO57" s="106"/>
      <c r="PIP57" s="106"/>
      <c r="PIQ57" s="106"/>
      <c r="PIR57" s="106"/>
      <c r="PIS57" s="106"/>
      <c r="PIT57" s="106"/>
      <c r="PIU57" s="106"/>
      <c r="PIV57" s="106"/>
      <c r="PIW57" s="106"/>
      <c r="PIX57" s="106"/>
      <c r="PIY57" s="106"/>
      <c r="PIZ57" s="106"/>
      <c r="PJA57" s="106"/>
      <c r="PJB57" s="106"/>
      <c r="PJC57" s="106"/>
      <c r="PJD57" s="106"/>
      <c r="PJE57" s="106"/>
      <c r="PJF57" s="106"/>
      <c r="PJG57" s="106"/>
      <c r="PJH57" s="106"/>
      <c r="PJI57" s="106"/>
      <c r="PJJ57" s="106"/>
      <c r="PJK57" s="106"/>
      <c r="PJL57" s="106"/>
      <c r="PJM57" s="106"/>
      <c r="PJN57" s="106"/>
      <c r="PJO57" s="106"/>
      <c r="PJP57" s="106"/>
      <c r="PJQ57" s="106"/>
      <c r="PJR57" s="106"/>
      <c r="PJS57" s="106"/>
      <c r="PJT57" s="106"/>
      <c r="PJU57" s="106"/>
      <c r="PJV57" s="106"/>
      <c r="PJW57" s="106"/>
      <c r="PJX57" s="106"/>
      <c r="PJY57" s="106"/>
      <c r="PJZ57" s="106"/>
      <c r="PKA57" s="106"/>
      <c r="PKB57" s="106"/>
      <c r="PKC57" s="106"/>
      <c r="PKD57" s="106"/>
      <c r="PKE57" s="106"/>
      <c r="PKF57" s="106"/>
      <c r="PKG57" s="106"/>
      <c r="PKH57" s="106"/>
      <c r="PKI57" s="106"/>
      <c r="PKJ57" s="106"/>
      <c r="PKK57" s="106"/>
      <c r="PKL57" s="106"/>
      <c r="PKM57" s="106"/>
      <c r="PKN57" s="106"/>
      <c r="PKO57" s="106"/>
      <c r="PKP57" s="106"/>
      <c r="PKQ57" s="106"/>
      <c r="PKR57" s="106"/>
      <c r="PKS57" s="106"/>
      <c r="PKT57" s="106"/>
      <c r="PKU57" s="106"/>
      <c r="PKV57" s="106"/>
      <c r="PKW57" s="106"/>
      <c r="PKX57" s="106"/>
      <c r="PKY57" s="106"/>
      <c r="PKZ57" s="106"/>
      <c r="PLA57" s="106"/>
      <c r="PLB57" s="106"/>
      <c r="PLC57" s="106"/>
      <c r="PLD57" s="106"/>
      <c r="PLE57" s="106"/>
      <c r="PLF57" s="106"/>
      <c r="PLG57" s="106"/>
      <c r="PLH57" s="106"/>
      <c r="PLI57" s="106"/>
      <c r="PLJ57" s="106"/>
      <c r="PLK57" s="106"/>
      <c r="PLL57" s="106"/>
      <c r="PLM57" s="106"/>
      <c r="PLN57" s="106"/>
      <c r="PLO57" s="106"/>
      <c r="PLP57" s="106"/>
      <c r="PLQ57" s="106"/>
      <c r="PLR57" s="106"/>
      <c r="PLS57" s="106"/>
      <c r="PLT57" s="106"/>
      <c r="PLU57" s="106"/>
      <c r="PLV57" s="106"/>
      <c r="PLW57" s="106"/>
      <c r="PLX57" s="106"/>
      <c r="PLY57" s="106"/>
      <c r="PLZ57" s="106"/>
      <c r="PMA57" s="106"/>
      <c r="PMB57" s="106"/>
      <c r="PMC57" s="106"/>
      <c r="PMD57" s="106"/>
      <c r="PME57" s="106"/>
      <c r="PMF57" s="106"/>
      <c r="PMG57" s="106"/>
      <c r="PMH57" s="106"/>
      <c r="PMI57" s="106"/>
      <c r="PMJ57" s="106"/>
      <c r="PMK57" s="106"/>
      <c r="PML57" s="106"/>
      <c r="PMM57" s="106"/>
      <c r="PMN57" s="106"/>
      <c r="PMO57" s="106"/>
      <c r="PMP57" s="106"/>
      <c r="PMQ57" s="106"/>
      <c r="PMR57" s="106"/>
      <c r="PMS57" s="106"/>
      <c r="PMT57" s="106"/>
      <c r="PMU57" s="106"/>
      <c r="PMV57" s="106"/>
      <c r="PMW57" s="106"/>
      <c r="PMX57" s="106"/>
      <c r="PMY57" s="106"/>
      <c r="PMZ57" s="106"/>
      <c r="PNA57" s="106"/>
      <c r="PNB57" s="106"/>
      <c r="PNC57" s="106"/>
      <c r="PND57" s="106"/>
      <c r="PNE57" s="106"/>
      <c r="PNF57" s="106"/>
      <c r="PNG57" s="106"/>
      <c r="PNH57" s="106"/>
      <c r="PNI57" s="106"/>
      <c r="PNJ57" s="106"/>
      <c r="PNK57" s="106"/>
      <c r="PNL57" s="106"/>
      <c r="PNM57" s="106"/>
      <c r="PNN57" s="106"/>
      <c r="PNO57" s="106"/>
      <c r="PNP57" s="106"/>
      <c r="PNQ57" s="106"/>
      <c r="PNR57" s="106"/>
      <c r="PNS57" s="106"/>
      <c r="PNT57" s="106"/>
      <c r="PNU57" s="106"/>
      <c r="PNV57" s="106"/>
      <c r="PNW57" s="106"/>
      <c r="PNX57" s="106"/>
      <c r="PNY57" s="106"/>
      <c r="PNZ57" s="106"/>
      <c r="POA57" s="106"/>
      <c r="POB57" s="106"/>
      <c r="POC57" s="106"/>
      <c r="POD57" s="106"/>
      <c r="POE57" s="106"/>
      <c r="POF57" s="106"/>
      <c r="POG57" s="106"/>
      <c r="POH57" s="106"/>
      <c r="POI57" s="106"/>
      <c r="POJ57" s="106"/>
      <c r="POK57" s="106"/>
      <c r="POL57" s="106"/>
      <c r="POM57" s="106"/>
      <c r="PON57" s="106"/>
      <c r="POO57" s="106"/>
      <c r="POP57" s="106"/>
      <c r="POQ57" s="106"/>
      <c r="POR57" s="106"/>
      <c r="POS57" s="106"/>
      <c r="POT57" s="106"/>
      <c r="POU57" s="106"/>
      <c r="POV57" s="106"/>
      <c r="POW57" s="106"/>
      <c r="POX57" s="106"/>
      <c r="POY57" s="106"/>
      <c r="POZ57" s="106"/>
      <c r="PPA57" s="106"/>
      <c r="PPB57" s="106"/>
      <c r="PPC57" s="106"/>
      <c r="PPD57" s="106"/>
      <c r="PPE57" s="106"/>
      <c r="PPF57" s="106"/>
      <c r="PPG57" s="106"/>
      <c r="PPH57" s="106"/>
      <c r="PPI57" s="106"/>
      <c r="PPJ57" s="106"/>
      <c r="PPK57" s="106"/>
      <c r="PPL57" s="106"/>
      <c r="PPM57" s="106"/>
      <c r="PPN57" s="106"/>
      <c r="PPO57" s="106"/>
      <c r="PPP57" s="106"/>
      <c r="PPQ57" s="106"/>
      <c r="PPR57" s="106"/>
      <c r="PPS57" s="106"/>
      <c r="PPT57" s="106"/>
      <c r="PPU57" s="106"/>
      <c r="PPV57" s="106"/>
      <c r="PPW57" s="106"/>
      <c r="PPX57" s="106"/>
      <c r="PPY57" s="106"/>
      <c r="PPZ57" s="106"/>
      <c r="PQA57" s="106"/>
      <c r="PQB57" s="106"/>
      <c r="PQC57" s="106"/>
      <c r="PQD57" s="106"/>
      <c r="PQE57" s="106"/>
      <c r="PQF57" s="106"/>
      <c r="PQG57" s="106"/>
      <c r="PQH57" s="106"/>
      <c r="PQI57" s="106"/>
      <c r="PQJ57" s="106"/>
      <c r="PQK57" s="106"/>
      <c r="PQL57" s="106"/>
      <c r="PQM57" s="106"/>
      <c r="PQN57" s="106"/>
      <c r="PQO57" s="106"/>
      <c r="PQP57" s="106"/>
      <c r="PQQ57" s="106"/>
      <c r="PQR57" s="106"/>
      <c r="PQS57" s="106"/>
      <c r="PQT57" s="106"/>
      <c r="PQU57" s="106"/>
      <c r="PQV57" s="106"/>
      <c r="PQW57" s="106"/>
      <c r="PQX57" s="106"/>
      <c r="PQY57" s="106"/>
      <c r="PQZ57" s="106"/>
      <c r="PRA57" s="106"/>
      <c r="PRB57" s="106"/>
      <c r="PRC57" s="106"/>
      <c r="PRD57" s="106"/>
      <c r="PRE57" s="106"/>
      <c r="PRF57" s="106"/>
      <c r="PRG57" s="106"/>
      <c r="PRH57" s="106"/>
      <c r="PRI57" s="106"/>
      <c r="PRJ57" s="106"/>
      <c r="PRK57" s="106"/>
      <c r="PRL57" s="106"/>
      <c r="PRM57" s="106"/>
      <c r="PRN57" s="106"/>
      <c r="PRO57" s="106"/>
      <c r="PRP57" s="106"/>
      <c r="PRQ57" s="106"/>
      <c r="PRR57" s="106"/>
      <c r="PRS57" s="106"/>
      <c r="PRT57" s="106"/>
      <c r="PRU57" s="106"/>
      <c r="PRV57" s="106"/>
      <c r="PRW57" s="106"/>
      <c r="PRX57" s="106"/>
      <c r="PRY57" s="106"/>
      <c r="PRZ57" s="106"/>
      <c r="PSA57" s="106"/>
      <c r="PSB57" s="106"/>
      <c r="PSC57" s="106"/>
      <c r="PSD57" s="106"/>
      <c r="PSE57" s="106"/>
      <c r="PSF57" s="106"/>
      <c r="PSG57" s="106"/>
      <c r="PSH57" s="106"/>
      <c r="PSI57" s="106"/>
      <c r="PSJ57" s="106"/>
      <c r="PSK57" s="106"/>
      <c r="PSL57" s="106"/>
      <c r="PSM57" s="106"/>
      <c r="PSN57" s="106"/>
      <c r="PSO57" s="106"/>
      <c r="PSP57" s="106"/>
      <c r="PSQ57" s="106"/>
      <c r="PSR57" s="106"/>
      <c r="PSS57" s="106"/>
      <c r="PST57" s="106"/>
      <c r="PSU57" s="106"/>
      <c r="PSV57" s="106"/>
      <c r="PSW57" s="106"/>
      <c r="PSX57" s="106"/>
      <c r="PSY57" s="106"/>
      <c r="PSZ57" s="106"/>
      <c r="PTA57" s="106"/>
      <c r="PTB57" s="106"/>
      <c r="PTC57" s="106"/>
      <c r="PTD57" s="106"/>
      <c r="PTE57" s="106"/>
      <c r="PTF57" s="106"/>
      <c r="PTG57" s="106"/>
      <c r="PTH57" s="106"/>
      <c r="PTI57" s="106"/>
      <c r="PTJ57" s="106"/>
      <c r="PTK57" s="106"/>
      <c r="PTL57" s="106"/>
      <c r="PTM57" s="106"/>
      <c r="PTN57" s="106"/>
      <c r="PTO57" s="106"/>
      <c r="PTP57" s="106"/>
      <c r="PTQ57" s="106"/>
      <c r="PTR57" s="106"/>
      <c r="PTS57" s="106"/>
      <c r="PTT57" s="106"/>
      <c r="PTU57" s="106"/>
      <c r="PTV57" s="106"/>
      <c r="PTW57" s="106"/>
      <c r="PTX57" s="106"/>
      <c r="PTY57" s="106"/>
      <c r="PTZ57" s="106"/>
      <c r="PUA57" s="106"/>
      <c r="PUB57" s="106"/>
      <c r="PUC57" s="106"/>
      <c r="PUD57" s="106"/>
      <c r="PUE57" s="106"/>
      <c r="PUF57" s="106"/>
      <c r="PUG57" s="106"/>
      <c r="PUH57" s="106"/>
      <c r="PUI57" s="106"/>
      <c r="PUJ57" s="106"/>
      <c r="PUK57" s="106"/>
      <c r="PUL57" s="106"/>
      <c r="PUM57" s="106"/>
      <c r="PUN57" s="106"/>
      <c r="PUO57" s="106"/>
      <c r="PUP57" s="106"/>
      <c r="PUQ57" s="106"/>
      <c r="PUR57" s="106"/>
      <c r="PUS57" s="106"/>
      <c r="PUT57" s="106"/>
      <c r="PUU57" s="106"/>
      <c r="PUV57" s="106"/>
      <c r="PUW57" s="106"/>
      <c r="PUX57" s="106"/>
      <c r="PUY57" s="106"/>
      <c r="PUZ57" s="106"/>
      <c r="PVA57" s="106"/>
      <c r="PVB57" s="106"/>
      <c r="PVC57" s="106"/>
      <c r="PVD57" s="106"/>
      <c r="PVE57" s="106"/>
      <c r="PVF57" s="106"/>
      <c r="PVG57" s="106"/>
      <c r="PVH57" s="106"/>
      <c r="PVI57" s="106"/>
      <c r="PVJ57" s="106"/>
      <c r="PVK57" s="106"/>
      <c r="PVL57" s="106"/>
      <c r="PVM57" s="106"/>
      <c r="PVN57" s="106"/>
      <c r="PVO57" s="106"/>
      <c r="PVP57" s="106"/>
      <c r="PVQ57" s="106"/>
      <c r="PVR57" s="106"/>
      <c r="PVS57" s="106"/>
      <c r="PVT57" s="106"/>
      <c r="PVU57" s="106"/>
      <c r="PVV57" s="106"/>
      <c r="PVW57" s="106"/>
      <c r="PVX57" s="106"/>
      <c r="PVY57" s="106"/>
      <c r="PVZ57" s="106"/>
      <c r="PWA57" s="106"/>
      <c r="PWB57" s="106"/>
      <c r="PWC57" s="106"/>
      <c r="PWD57" s="106"/>
      <c r="PWE57" s="106"/>
      <c r="PWF57" s="106"/>
      <c r="PWG57" s="106"/>
      <c r="PWH57" s="106"/>
      <c r="PWI57" s="106"/>
      <c r="PWJ57" s="106"/>
      <c r="PWK57" s="106"/>
      <c r="PWL57" s="106"/>
      <c r="PWM57" s="106"/>
      <c r="PWN57" s="106"/>
      <c r="PWO57" s="106"/>
      <c r="PWP57" s="106"/>
      <c r="PWQ57" s="106"/>
      <c r="PWR57" s="106"/>
      <c r="PWS57" s="106"/>
      <c r="PWT57" s="106"/>
      <c r="PWU57" s="106"/>
      <c r="PWV57" s="106"/>
      <c r="PWW57" s="106"/>
      <c r="PWX57" s="106"/>
      <c r="PWY57" s="106"/>
      <c r="PWZ57" s="106"/>
      <c r="PXA57" s="106"/>
      <c r="PXB57" s="106"/>
      <c r="PXC57" s="106"/>
      <c r="PXD57" s="106"/>
      <c r="PXE57" s="106"/>
      <c r="PXF57" s="106"/>
      <c r="PXG57" s="106"/>
      <c r="PXH57" s="106"/>
      <c r="PXI57" s="106"/>
      <c r="PXJ57" s="106"/>
      <c r="PXK57" s="106"/>
      <c r="PXL57" s="106"/>
      <c r="PXM57" s="106"/>
      <c r="PXN57" s="106"/>
      <c r="PXO57" s="106"/>
      <c r="PXP57" s="106"/>
      <c r="PXQ57" s="106"/>
      <c r="PXR57" s="106"/>
      <c r="PXS57" s="106"/>
      <c r="PXT57" s="106"/>
      <c r="PXU57" s="106"/>
      <c r="PXV57" s="106"/>
      <c r="PXW57" s="106"/>
      <c r="PXX57" s="106"/>
      <c r="PXY57" s="106"/>
      <c r="PXZ57" s="106"/>
      <c r="PYA57" s="106"/>
      <c r="PYB57" s="106"/>
      <c r="PYC57" s="106"/>
      <c r="PYD57" s="106"/>
      <c r="PYE57" s="106"/>
      <c r="PYF57" s="106"/>
      <c r="PYG57" s="106"/>
      <c r="PYH57" s="106"/>
      <c r="PYI57" s="106"/>
      <c r="PYJ57" s="106"/>
      <c r="PYK57" s="106"/>
      <c r="PYL57" s="106"/>
      <c r="PYM57" s="106"/>
      <c r="PYN57" s="106"/>
      <c r="PYO57" s="106"/>
      <c r="PYP57" s="106"/>
      <c r="PYQ57" s="106"/>
      <c r="PYR57" s="106"/>
      <c r="PYS57" s="106"/>
      <c r="PYT57" s="106"/>
      <c r="PYU57" s="106"/>
      <c r="PYV57" s="106"/>
      <c r="PYW57" s="106"/>
      <c r="PYX57" s="106"/>
      <c r="PYY57" s="106"/>
      <c r="PYZ57" s="106"/>
      <c r="PZA57" s="106"/>
      <c r="PZB57" s="106"/>
      <c r="PZC57" s="106"/>
      <c r="PZD57" s="106"/>
      <c r="PZE57" s="106"/>
      <c r="PZF57" s="106"/>
      <c r="PZG57" s="106"/>
      <c r="PZH57" s="106"/>
      <c r="PZI57" s="106"/>
      <c r="PZJ57" s="106"/>
      <c r="PZK57" s="106"/>
      <c r="PZL57" s="106"/>
      <c r="PZM57" s="106"/>
      <c r="PZN57" s="106"/>
      <c r="PZO57" s="106"/>
      <c r="PZP57" s="106"/>
      <c r="PZQ57" s="106"/>
      <c r="PZR57" s="106"/>
      <c r="PZS57" s="106"/>
      <c r="PZT57" s="106"/>
      <c r="PZU57" s="106"/>
      <c r="PZV57" s="106"/>
      <c r="PZW57" s="106"/>
      <c r="PZX57" s="106"/>
      <c r="PZY57" s="106"/>
      <c r="PZZ57" s="106"/>
      <c r="QAA57" s="106"/>
      <c r="QAB57" s="106"/>
      <c r="QAC57" s="106"/>
      <c r="QAD57" s="106"/>
      <c r="QAE57" s="106"/>
      <c r="QAF57" s="106"/>
      <c r="QAG57" s="106"/>
      <c r="QAH57" s="106"/>
      <c r="QAI57" s="106"/>
      <c r="QAJ57" s="106"/>
      <c r="QAK57" s="106"/>
      <c r="QAL57" s="106"/>
      <c r="QAM57" s="106"/>
      <c r="QAN57" s="106"/>
      <c r="QAO57" s="106"/>
      <c r="QAP57" s="106"/>
      <c r="QAQ57" s="106"/>
      <c r="QAR57" s="106"/>
      <c r="QAS57" s="106"/>
      <c r="QAT57" s="106"/>
      <c r="QAU57" s="106"/>
      <c r="QAV57" s="106"/>
      <c r="QAW57" s="106"/>
      <c r="QAX57" s="106"/>
      <c r="QAY57" s="106"/>
      <c r="QAZ57" s="106"/>
      <c r="QBA57" s="106"/>
      <c r="QBB57" s="106"/>
      <c r="QBC57" s="106"/>
      <c r="QBD57" s="106"/>
      <c r="QBE57" s="106"/>
      <c r="QBF57" s="106"/>
      <c r="QBG57" s="106"/>
      <c r="QBH57" s="106"/>
      <c r="QBI57" s="106"/>
      <c r="QBJ57" s="106"/>
      <c r="QBK57" s="106"/>
      <c r="QBL57" s="106"/>
      <c r="QBM57" s="106"/>
      <c r="QBN57" s="106"/>
      <c r="QBO57" s="106"/>
      <c r="QBP57" s="106"/>
      <c r="QBQ57" s="106"/>
      <c r="QBR57" s="106"/>
      <c r="QBS57" s="106"/>
      <c r="QBT57" s="106"/>
      <c r="QBU57" s="106"/>
      <c r="QBV57" s="106"/>
      <c r="QBW57" s="106"/>
      <c r="QBX57" s="106"/>
      <c r="QBY57" s="106"/>
      <c r="QBZ57" s="106"/>
      <c r="QCA57" s="106"/>
      <c r="QCB57" s="106"/>
      <c r="QCC57" s="106"/>
      <c r="QCD57" s="106"/>
      <c r="QCE57" s="106"/>
      <c r="QCF57" s="106"/>
      <c r="QCG57" s="106"/>
      <c r="QCH57" s="106"/>
      <c r="QCI57" s="106"/>
      <c r="QCJ57" s="106"/>
      <c r="QCK57" s="106"/>
      <c r="QCL57" s="106"/>
      <c r="QCM57" s="106"/>
      <c r="QCN57" s="106"/>
      <c r="QCO57" s="106"/>
      <c r="QCP57" s="106"/>
      <c r="QCQ57" s="106"/>
      <c r="QCR57" s="106"/>
      <c r="QCS57" s="106"/>
      <c r="QCT57" s="106"/>
      <c r="QCU57" s="106"/>
      <c r="QCV57" s="106"/>
      <c r="QCW57" s="106"/>
      <c r="QCX57" s="106"/>
      <c r="QCY57" s="106"/>
      <c r="QCZ57" s="106"/>
      <c r="QDA57" s="106"/>
      <c r="QDB57" s="106"/>
      <c r="QDC57" s="106"/>
      <c r="QDD57" s="106"/>
      <c r="QDE57" s="106"/>
      <c r="QDF57" s="106"/>
      <c r="QDG57" s="106"/>
      <c r="QDH57" s="106"/>
      <c r="QDI57" s="106"/>
      <c r="QDJ57" s="106"/>
      <c r="QDK57" s="106"/>
      <c r="QDL57" s="106"/>
      <c r="QDM57" s="106"/>
      <c r="QDN57" s="106"/>
      <c r="QDO57" s="106"/>
      <c r="QDP57" s="106"/>
      <c r="QDQ57" s="106"/>
      <c r="QDR57" s="106"/>
      <c r="QDS57" s="106"/>
      <c r="QDT57" s="106"/>
      <c r="QDU57" s="106"/>
      <c r="QDV57" s="106"/>
      <c r="QDW57" s="106"/>
      <c r="QDX57" s="106"/>
      <c r="QDY57" s="106"/>
      <c r="QDZ57" s="106"/>
      <c r="QEA57" s="106"/>
      <c r="QEB57" s="106"/>
      <c r="QEC57" s="106"/>
      <c r="QED57" s="106"/>
      <c r="QEE57" s="106"/>
      <c r="QEF57" s="106"/>
      <c r="QEG57" s="106"/>
      <c r="QEH57" s="106"/>
      <c r="QEI57" s="106"/>
      <c r="QEJ57" s="106"/>
      <c r="QEK57" s="106"/>
      <c r="QEL57" s="106"/>
      <c r="QEM57" s="106"/>
      <c r="QEN57" s="106"/>
      <c r="QEO57" s="106"/>
      <c r="QEP57" s="106"/>
      <c r="QEQ57" s="106"/>
      <c r="QER57" s="106"/>
      <c r="QES57" s="106"/>
      <c r="QET57" s="106"/>
      <c r="QEU57" s="106"/>
      <c r="QEV57" s="106"/>
      <c r="QEW57" s="106"/>
      <c r="QEX57" s="106"/>
      <c r="QEY57" s="106"/>
      <c r="QEZ57" s="106"/>
      <c r="QFA57" s="106"/>
      <c r="QFB57" s="106"/>
      <c r="QFC57" s="106"/>
      <c r="QFD57" s="106"/>
      <c r="QFE57" s="106"/>
      <c r="QFF57" s="106"/>
      <c r="QFG57" s="106"/>
      <c r="QFH57" s="106"/>
      <c r="QFI57" s="106"/>
      <c r="QFJ57" s="106"/>
      <c r="QFK57" s="106"/>
      <c r="QFL57" s="106"/>
      <c r="QFM57" s="106"/>
      <c r="QFN57" s="106"/>
      <c r="QFO57" s="106"/>
      <c r="QFP57" s="106"/>
      <c r="QFQ57" s="106"/>
      <c r="QFR57" s="106"/>
      <c r="QFS57" s="106"/>
      <c r="QFT57" s="106"/>
      <c r="QFU57" s="106"/>
      <c r="QFV57" s="106"/>
      <c r="QFW57" s="106"/>
      <c r="QFX57" s="106"/>
      <c r="QFY57" s="106"/>
      <c r="QFZ57" s="106"/>
      <c r="QGA57" s="106"/>
      <c r="QGB57" s="106"/>
      <c r="QGC57" s="106"/>
      <c r="QGD57" s="106"/>
      <c r="QGE57" s="106"/>
      <c r="QGF57" s="106"/>
      <c r="QGG57" s="106"/>
      <c r="QGH57" s="106"/>
      <c r="QGI57" s="106"/>
      <c r="QGJ57" s="106"/>
      <c r="QGK57" s="106"/>
      <c r="QGL57" s="106"/>
      <c r="QGM57" s="106"/>
      <c r="QGN57" s="106"/>
      <c r="QGO57" s="106"/>
      <c r="QGP57" s="106"/>
      <c r="QGQ57" s="106"/>
      <c r="QGR57" s="106"/>
      <c r="QGS57" s="106"/>
      <c r="QGT57" s="106"/>
      <c r="QGU57" s="106"/>
      <c r="QGV57" s="106"/>
      <c r="QGW57" s="106"/>
      <c r="QGX57" s="106"/>
      <c r="QGY57" s="106"/>
      <c r="QGZ57" s="106"/>
      <c r="QHA57" s="106"/>
      <c r="QHB57" s="106"/>
      <c r="QHC57" s="106"/>
      <c r="QHD57" s="106"/>
      <c r="QHE57" s="106"/>
      <c r="QHF57" s="106"/>
      <c r="QHG57" s="106"/>
      <c r="QHH57" s="106"/>
      <c r="QHI57" s="106"/>
      <c r="QHJ57" s="106"/>
      <c r="QHK57" s="106"/>
      <c r="QHL57" s="106"/>
      <c r="QHM57" s="106"/>
      <c r="QHN57" s="106"/>
      <c r="QHO57" s="106"/>
      <c r="QHP57" s="106"/>
      <c r="QHQ57" s="106"/>
      <c r="QHR57" s="106"/>
      <c r="QHS57" s="106"/>
      <c r="QHT57" s="106"/>
      <c r="QHU57" s="106"/>
      <c r="QHV57" s="106"/>
      <c r="QHW57" s="106"/>
      <c r="QHX57" s="106"/>
      <c r="QHY57" s="106"/>
      <c r="QHZ57" s="106"/>
      <c r="QIA57" s="106"/>
      <c r="QIB57" s="106"/>
      <c r="QIC57" s="106"/>
      <c r="QID57" s="106"/>
      <c r="QIE57" s="106"/>
      <c r="QIF57" s="106"/>
      <c r="QIG57" s="106"/>
      <c r="QIH57" s="106"/>
      <c r="QII57" s="106"/>
      <c r="QIJ57" s="106"/>
      <c r="QIK57" s="106"/>
      <c r="QIL57" s="106"/>
      <c r="QIM57" s="106"/>
      <c r="QIN57" s="106"/>
      <c r="QIO57" s="106"/>
      <c r="QIP57" s="106"/>
      <c r="QIQ57" s="106"/>
      <c r="QIR57" s="106"/>
      <c r="QIS57" s="106"/>
      <c r="QIT57" s="106"/>
      <c r="QIU57" s="106"/>
      <c r="QIV57" s="106"/>
      <c r="QIW57" s="106"/>
      <c r="QIX57" s="106"/>
      <c r="QIY57" s="106"/>
      <c r="QIZ57" s="106"/>
      <c r="QJA57" s="106"/>
      <c r="QJB57" s="106"/>
      <c r="QJC57" s="106"/>
      <c r="QJD57" s="106"/>
      <c r="QJE57" s="106"/>
      <c r="QJF57" s="106"/>
      <c r="QJG57" s="106"/>
      <c r="QJH57" s="106"/>
      <c r="QJI57" s="106"/>
      <c r="QJJ57" s="106"/>
      <c r="QJK57" s="106"/>
      <c r="QJL57" s="106"/>
      <c r="QJM57" s="106"/>
      <c r="QJN57" s="106"/>
      <c r="QJO57" s="106"/>
      <c r="QJP57" s="106"/>
      <c r="QJQ57" s="106"/>
      <c r="QJR57" s="106"/>
      <c r="QJS57" s="106"/>
      <c r="QJT57" s="106"/>
      <c r="QJU57" s="106"/>
      <c r="QJV57" s="106"/>
      <c r="QJW57" s="106"/>
      <c r="QJX57" s="106"/>
      <c r="QJY57" s="106"/>
      <c r="QJZ57" s="106"/>
      <c r="QKA57" s="106"/>
      <c r="QKB57" s="106"/>
      <c r="QKC57" s="106"/>
      <c r="QKD57" s="106"/>
      <c r="QKE57" s="106"/>
      <c r="QKF57" s="106"/>
      <c r="QKG57" s="106"/>
      <c r="QKH57" s="106"/>
      <c r="QKI57" s="106"/>
      <c r="QKJ57" s="106"/>
      <c r="QKK57" s="106"/>
      <c r="QKL57" s="106"/>
      <c r="QKM57" s="106"/>
      <c r="QKN57" s="106"/>
      <c r="QKO57" s="106"/>
      <c r="QKP57" s="106"/>
      <c r="QKQ57" s="106"/>
      <c r="QKR57" s="106"/>
      <c r="QKS57" s="106"/>
      <c r="QKT57" s="106"/>
      <c r="QKU57" s="106"/>
      <c r="QKV57" s="106"/>
      <c r="QKW57" s="106"/>
      <c r="QKX57" s="106"/>
      <c r="QKY57" s="106"/>
      <c r="QKZ57" s="106"/>
      <c r="QLA57" s="106"/>
      <c r="QLB57" s="106"/>
      <c r="QLC57" s="106"/>
      <c r="QLD57" s="106"/>
      <c r="QLE57" s="106"/>
      <c r="QLF57" s="106"/>
      <c r="QLG57" s="106"/>
      <c r="QLH57" s="106"/>
      <c r="QLI57" s="106"/>
      <c r="QLJ57" s="106"/>
      <c r="QLK57" s="106"/>
      <c r="QLL57" s="106"/>
      <c r="QLM57" s="106"/>
      <c r="QLN57" s="106"/>
      <c r="QLO57" s="106"/>
      <c r="QLP57" s="106"/>
      <c r="QLQ57" s="106"/>
      <c r="QLR57" s="106"/>
      <c r="QLS57" s="106"/>
      <c r="QLT57" s="106"/>
      <c r="QLU57" s="106"/>
      <c r="QLV57" s="106"/>
      <c r="QLW57" s="106"/>
      <c r="QLX57" s="106"/>
      <c r="QLY57" s="106"/>
      <c r="QLZ57" s="106"/>
      <c r="QMA57" s="106"/>
      <c r="QMB57" s="106"/>
      <c r="QMC57" s="106"/>
      <c r="QMD57" s="106"/>
      <c r="QME57" s="106"/>
      <c r="QMF57" s="106"/>
      <c r="QMG57" s="106"/>
      <c r="QMH57" s="106"/>
      <c r="QMI57" s="106"/>
      <c r="QMJ57" s="106"/>
      <c r="QMK57" s="106"/>
      <c r="QML57" s="106"/>
      <c r="QMM57" s="106"/>
      <c r="QMN57" s="106"/>
      <c r="QMO57" s="106"/>
      <c r="QMP57" s="106"/>
      <c r="QMQ57" s="106"/>
      <c r="QMR57" s="106"/>
      <c r="QMS57" s="106"/>
      <c r="QMT57" s="106"/>
      <c r="QMU57" s="106"/>
      <c r="QMV57" s="106"/>
      <c r="QMW57" s="106"/>
      <c r="QMX57" s="106"/>
      <c r="QMY57" s="106"/>
      <c r="QMZ57" s="106"/>
      <c r="QNA57" s="106"/>
      <c r="QNB57" s="106"/>
      <c r="QNC57" s="106"/>
      <c r="QND57" s="106"/>
      <c r="QNE57" s="106"/>
      <c r="QNF57" s="106"/>
      <c r="QNG57" s="106"/>
      <c r="QNH57" s="106"/>
      <c r="QNI57" s="106"/>
      <c r="QNJ57" s="106"/>
      <c r="QNK57" s="106"/>
      <c r="QNL57" s="106"/>
      <c r="QNM57" s="106"/>
      <c r="QNN57" s="106"/>
      <c r="QNO57" s="106"/>
      <c r="QNP57" s="106"/>
      <c r="QNQ57" s="106"/>
      <c r="QNR57" s="106"/>
      <c r="QNS57" s="106"/>
      <c r="QNT57" s="106"/>
      <c r="QNU57" s="106"/>
      <c r="QNV57" s="106"/>
      <c r="QNW57" s="106"/>
      <c r="QNX57" s="106"/>
      <c r="QNY57" s="106"/>
      <c r="QNZ57" s="106"/>
      <c r="QOA57" s="106"/>
      <c r="QOB57" s="106"/>
      <c r="QOC57" s="106"/>
      <c r="QOD57" s="106"/>
      <c r="QOE57" s="106"/>
      <c r="QOF57" s="106"/>
      <c r="QOG57" s="106"/>
      <c r="QOH57" s="106"/>
      <c r="QOI57" s="106"/>
      <c r="QOJ57" s="106"/>
      <c r="QOK57" s="106"/>
      <c r="QOL57" s="106"/>
      <c r="QOM57" s="106"/>
      <c r="QON57" s="106"/>
      <c r="QOO57" s="106"/>
      <c r="QOP57" s="106"/>
      <c r="QOQ57" s="106"/>
      <c r="QOR57" s="106"/>
      <c r="QOS57" s="106"/>
      <c r="QOT57" s="106"/>
      <c r="QOU57" s="106"/>
      <c r="QOV57" s="106"/>
      <c r="QOW57" s="106"/>
      <c r="QOX57" s="106"/>
      <c r="QOY57" s="106"/>
      <c r="QOZ57" s="106"/>
      <c r="QPA57" s="106"/>
      <c r="QPB57" s="106"/>
      <c r="QPC57" s="106"/>
      <c r="QPD57" s="106"/>
      <c r="QPE57" s="106"/>
      <c r="QPF57" s="106"/>
      <c r="QPG57" s="106"/>
      <c r="QPH57" s="106"/>
      <c r="QPI57" s="106"/>
      <c r="QPJ57" s="106"/>
      <c r="QPK57" s="106"/>
      <c r="QPL57" s="106"/>
      <c r="QPM57" s="106"/>
      <c r="QPN57" s="106"/>
      <c r="QPO57" s="106"/>
      <c r="QPP57" s="106"/>
      <c r="QPQ57" s="106"/>
      <c r="QPR57" s="106"/>
      <c r="QPS57" s="106"/>
      <c r="QPT57" s="106"/>
      <c r="QPU57" s="106"/>
      <c r="QPV57" s="106"/>
      <c r="QPW57" s="106"/>
      <c r="QPX57" s="106"/>
      <c r="QPY57" s="106"/>
      <c r="QPZ57" s="106"/>
      <c r="QQA57" s="106"/>
      <c r="QQB57" s="106"/>
      <c r="QQC57" s="106"/>
      <c r="QQD57" s="106"/>
      <c r="QQE57" s="106"/>
      <c r="QQF57" s="106"/>
      <c r="QQG57" s="106"/>
      <c r="QQH57" s="106"/>
      <c r="QQI57" s="106"/>
      <c r="QQJ57" s="106"/>
      <c r="QQK57" s="106"/>
      <c r="QQL57" s="106"/>
      <c r="QQM57" s="106"/>
      <c r="QQN57" s="106"/>
      <c r="QQO57" s="106"/>
      <c r="QQP57" s="106"/>
      <c r="QQQ57" s="106"/>
      <c r="QQR57" s="106"/>
      <c r="QQS57" s="106"/>
      <c r="QQT57" s="106"/>
      <c r="QQU57" s="106"/>
      <c r="QQV57" s="106"/>
      <c r="QQW57" s="106"/>
      <c r="QQX57" s="106"/>
      <c r="QQY57" s="106"/>
      <c r="QQZ57" s="106"/>
      <c r="QRA57" s="106"/>
      <c r="QRB57" s="106"/>
      <c r="QRC57" s="106"/>
      <c r="QRD57" s="106"/>
      <c r="QRE57" s="106"/>
      <c r="QRF57" s="106"/>
      <c r="QRG57" s="106"/>
      <c r="QRH57" s="106"/>
      <c r="QRI57" s="106"/>
      <c r="QRJ57" s="106"/>
      <c r="QRK57" s="106"/>
      <c r="QRL57" s="106"/>
      <c r="QRM57" s="106"/>
      <c r="QRN57" s="106"/>
      <c r="QRO57" s="106"/>
      <c r="QRP57" s="106"/>
      <c r="QRQ57" s="106"/>
      <c r="QRR57" s="106"/>
      <c r="QRS57" s="106"/>
      <c r="QRT57" s="106"/>
      <c r="QRU57" s="106"/>
      <c r="QRV57" s="106"/>
      <c r="QRW57" s="106"/>
      <c r="QRX57" s="106"/>
      <c r="QRY57" s="106"/>
      <c r="QRZ57" s="106"/>
      <c r="QSA57" s="106"/>
      <c r="QSB57" s="106"/>
      <c r="QSC57" s="106"/>
      <c r="QSD57" s="106"/>
      <c r="QSE57" s="106"/>
      <c r="QSF57" s="106"/>
      <c r="QSG57" s="106"/>
      <c r="QSH57" s="106"/>
      <c r="QSI57" s="106"/>
      <c r="QSJ57" s="106"/>
      <c r="QSK57" s="106"/>
      <c r="QSL57" s="106"/>
      <c r="QSM57" s="106"/>
      <c r="QSN57" s="106"/>
      <c r="QSO57" s="106"/>
      <c r="QSP57" s="106"/>
      <c r="QSQ57" s="106"/>
      <c r="QSR57" s="106"/>
      <c r="QSS57" s="106"/>
      <c r="QST57" s="106"/>
      <c r="QSU57" s="106"/>
      <c r="QSV57" s="106"/>
      <c r="QSW57" s="106"/>
      <c r="QSX57" s="106"/>
      <c r="QSY57" s="106"/>
      <c r="QSZ57" s="106"/>
      <c r="QTA57" s="106"/>
      <c r="QTB57" s="106"/>
      <c r="QTC57" s="106"/>
      <c r="QTD57" s="106"/>
      <c r="QTE57" s="106"/>
      <c r="QTF57" s="106"/>
      <c r="QTG57" s="106"/>
      <c r="QTH57" s="106"/>
      <c r="QTI57" s="106"/>
      <c r="QTJ57" s="106"/>
      <c r="QTK57" s="106"/>
      <c r="QTL57" s="106"/>
      <c r="QTM57" s="106"/>
      <c r="QTN57" s="106"/>
      <c r="QTO57" s="106"/>
      <c r="QTP57" s="106"/>
      <c r="QTQ57" s="106"/>
      <c r="QTR57" s="106"/>
      <c r="QTS57" s="106"/>
      <c r="QTT57" s="106"/>
      <c r="QTU57" s="106"/>
      <c r="QTV57" s="106"/>
      <c r="QTW57" s="106"/>
      <c r="QTX57" s="106"/>
      <c r="QTY57" s="106"/>
      <c r="QTZ57" s="106"/>
      <c r="QUA57" s="106"/>
      <c r="QUB57" s="106"/>
      <c r="QUC57" s="106"/>
      <c r="QUD57" s="106"/>
      <c r="QUE57" s="106"/>
      <c r="QUF57" s="106"/>
      <c r="QUG57" s="106"/>
      <c r="QUH57" s="106"/>
      <c r="QUI57" s="106"/>
      <c r="QUJ57" s="106"/>
      <c r="QUK57" s="106"/>
      <c r="QUL57" s="106"/>
      <c r="QUM57" s="106"/>
      <c r="QUN57" s="106"/>
      <c r="QUO57" s="106"/>
      <c r="QUP57" s="106"/>
      <c r="QUQ57" s="106"/>
      <c r="QUR57" s="106"/>
      <c r="QUS57" s="106"/>
      <c r="QUT57" s="106"/>
      <c r="QUU57" s="106"/>
      <c r="QUV57" s="106"/>
      <c r="QUW57" s="106"/>
      <c r="QUX57" s="106"/>
      <c r="QUY57" s="106"/>
      <c r="QUZ57" s="106"/>
      <c r="QVA57" s="106"/>
      <c r="QVB57" s="106"/>
      <c r="QVC57" s="106"/>
      <c r="QVD57" s="106"/>
      <c r="QVE57" s="106"/>
      <c r="QVF57" s="106"/>
      <c r="QVG57" s="106"/>
      <c r="QVH57" s="106"/>
      <c r="QVI57" s="106"/>
      <c r="QVJ57" s="106"/>
      <c r="QVK57" s="106"/>
      <c r="QVL57" s="106"/>
      <c r="QVM57" s="106"/>
      <c r="QVN57" s="106"/>
      <c r="QVO57" s="106"/>
      <c r="QVP57" s="106"/>
      <c r="QVQ57" s="106"/>
      <c r="QVR57" s="106"/>
      <c r="QVS57" s="106"/>
      <c r="QVT57" s="106"/>
      <c r="QVU57" s="106"/>
      <c r="QVV57" s="106"/>
      <c r="QVW57" s="106"/>
      <c r="QVX57" s="106"/>
      <c r="QVY57" s="106"/>
      <c r="QVZ57" s="106"/>
      <c r="QWA57" s="106"/>
      <c r="QWB57" s="106"/>
      <c r="QWC57" s="106"/>
      <c r="QWD57" s="106"/>
      <c r="QWE57" s="106"/>
      <c r="QWF57" s="106"/>
      <c r="QWG57" s="106"/>
      <c r="QWH57" s="106"/>
      <c r="QWI57" s="106"/>
      <c r="QWJ57" s="106"/>
      <c r="QWK57" s="106"/>
      <c r="QWL57" s="106"/>
      <c r="QWM57" s="106"/>
      <c r="QWN57" s="106"/>
      <c r="QWO57" s="106"/>
      <c r="QWP57" s="106"/>
      <c r="QWQ57" s="106"/>
      <c r="QWR57" s="106"/>
      <c r="QWS57" s="106"/>
      <c r="QWT57" s="106"/>
      <c r="QWU57" s="106"/>
      <c r="QWV57" s="106"/>
      <c r="QWW57" s="106"/>
      <c r="QWX57" s="106"/>
      <c r="QWY57" s="106"/>
      <c r="QWZ57" s="106"/>
      <c r="QXA57" s="106"/>
      <c r="QXB57" s="106"/>
      <c r="QXC57" s="106"/>
      <c r="QXD57" s="106"/>
      <c r="QXE57" s="106"/>
      <c r="QXF57" s="106"/>
      <c r="QXG57" s="106"/>
      <c r="QXH57" s="106"/>
      <c r="QXI57" s="106"/>
      <c r="QXJ57" s="106"/>
      <c r="QXK57" s="106"/>
      <c r="QXL57" s="106"/>
      <c r="QXM57" s="106"/>
      <c r="QXN57" s="106"/>
      <c r="QXO57" s="106"/>
      <c r="QXP57" s="106"/>
      <c r="QXQ57" s="106"/>
      <c r="QXR57" s="106"/>
      <c r="QXS57" s="106"/>
      <c r="QXT57" s="106"/>
      <c r="QXU57" s="106"/>
      <c r="QXV57" s="106"/>
      <c r="QXW57" s="106"/>
      <c r="QXX57" s="106"/>
      <c r="QXY57" s="106"/>
      <c r="QXZ57" s="106"/>
      <c r="QYA57" s="106"/>
      <c r="QYB57" s="106"/>
      <c r="QYC57" s="106"/>
      <c r="QYD57" s="106"/>
      <c r="QYE57" s="106"/>
      <c r="QYF57" s="106"/>
      <c r="QYG57" s="106"/>
      <c r="QYH57" s="106"/>
      <c r="QYI57" s="106"/>
      <c r="QYJ57" s="106"/>
      <c r="QYK57" s="106"/>
      <c r="QYL57" s="106"/>
      <c r="QYM57" s="106"/>
      <c r="QYN57" s="106"/>
      <c r="QYO57" s="106"/>
      <c r="QYP57" s="106"/>
      <c r="QYQ57" s="106"/>
      <c r="QYR57" s="106"/>
      <c r="QYS57" s="106"/>
      <c r="QYT57" s="106"/>
      <c r="QYU57" s="106"/>
      <c r="QYV57" s="106"/>
      <c r="QYW57" s="106"/>
      <c r="QYX57" s="106"/>
      <c r="QYY57" s="106"/>
      <c r="QYZ57" s="106"/>
      <c r="QZA57" s="106"/>
      <c r="QZB57" s="106"/>
      <c r="QZC57" s="106"/>
      <c r="QZD57" s="106"/>
      <c r="QZE57" s="106"/>
      <c r="QZF57" s="106"/>
      <c r="QZG57" s="106"/>
      <c r="QZH57" s="106"/>
      <c r="QZI57" s="106"/>
      <c r="QZJ57" s="106"/>
      <c r="QZK57" s="106"/>
      <c r="QZL57" s="106"/>
      <c r="QZM57" s="106"/>
      <c r="QZN57" s="106"/>
      <c r="QZO57" s="106"/>
      <c r="QZP57" s="106"/>
      <c r="QZQ57" s="106"/>
      <c r="QZR57" s="106"/>
      <c r="QZS57" s="106"/>
      <c r="QZT57" s="106"/>
      <c r="QZU57" s="106"/>
      <c r="QZV57" s="106"/>
      <c r="QZW57" s="106"/>
      <c r="QZX57" s="106"/>
      <c r="QZY57" s="106"/>
      <c r="QZZ57" s="106"/>
      <c r="RAA57" s="106"/>
      <c r="RAB57" s="106"/>
      <c r="RAC57" s="106"/>
      <c r="RAD57" s="106"/>
      <c r="RAE57" s="106"/>
      <c r="RAF57" s="106"/>
      <c r="RAG57" s="106"/>
      <c r="RAH57" s="106"/>
      <c r="RAI57" s="106"/>
      <c r="RAJ57" s="106"/>
      <c r="RAK57" s="106"/>
      <c r="RAL57" s="106"/>
      <c r="RAM57" s="106"/>
      <c r="RAN57" s="106"/>
      <c r="RAO57" s="106"/>
      <c r="RAP57" s="106"/>
      <c r="RAQ57" s="106"/>
      <c r="RAR57" s="106"/>
      <c r="RAS57" s="106"/>
      <c r="RAT57" s="106"/>
      <c r="RAU57" s="106"/>
      <c r="RAV57" s="106"/>
      <c r="RAW57" s="106"/>
      <c r="RAX57" s="106"/>
      <c r="RAY57" s="106"/>
      <c r="RAZ57" s="106"/>
      <c r="RBA57" s="106"/>
      <c r="RBB57" s="106"/>
      <c r="RBC57" s="106"/>
      <c r="RBD57" s="106"/>
      <c r="RBE57" s="106"/>
      <c r="RBF57" s="106"/>
      <c r="RBG57" s="106"/>
      <c r="RBH57" s="106"/>
      <c r="RBI57" s="106"/>
      <c r="RBJ57" s="106"/>
      <c r="RBK57" s="106"/>
      <c r="RBL57" s="106"/>
      <c r="RBM57" s="106"/>
      <c r="RBN57" s="106"/>
      <c r="RBO57" s="106"/>
      <c r="RBP57" s="106"/>
      <c r="RBQ57" s="106"/>
      <c r="RBR57" s="106"/>
      <c r="RBS57" s="106"/>
      <c r="RBT57" s="106"/>
      <c r="RBU57" s="106"/>
      <c r="RBV57" s="106"/>
      <c r="RBW57" s="106"/>
      <c r="RBX57" s="106"/>
      <c r="RBY57" s="106"/>
      <c r="RBZ57" s="106"/>
      <c r="RCA57" s="106"/>
      <c r="RCB57" s="106"/>
      <c r="RCC57" s="106"/>
      <c r="RCD57" s="106"/>
      <c r="RCE57" s="106"/>
      <c r="RCF57" s="106"/>
      <c r="RCG57" s="106"/>
      <c r="RCH57" s="106"/>
      <c r="RCI57" s="106"/>
      <c r="RCJ57" s="106"/>
      <c r="RCK57" s="106"/>
      <c r="RCL57" s="106"/>
      <c r="RCM57" s="106"/>
      <c r="RCN57" s="106"/>
      <c r="RCO57" s="106"/>
      <c r="RCP57" s="106"/>
      <c r="RCQ57" s="106"/>
      <c r="RCR57" s="106"/>
      <c r="RCS57" s="106"/>
      <c r="RCT57" s="106"/>
      <c r="RCU57" s="106"/>
      <c r="RCV57" s="106"/>
      <c r="RCW57" s="106"/>
      <c r="RCX57" s="106"/>
      <c r="RCY57" s="106"/>
      <c r="RCZ57" s="106"/>
      <c r="RDA57" s="106"/>
      <c r="RDB57" s="106"/>
      <c r="RDC57" s="106"/>
      <c r="RDD57" s="106"/>
      <c r="RDE57" s="106"/>
      <c r="RDF57" s="106"/>
      <c r="RDG57" s="106"/>
      <c r="RDH57" s="106"/>
      <c r="RDI57" s="106"/>
      <c r="RDJ57" s="106"/>
      <c r="RDK57" s="106"/>
      <c r="RDL57" s="106"/>
      <c r="RDM57" s="106"/>
      <c r="RDN57" s="106"/>
      <c r="RDO57" s="106"/>
      <c r="RDP57" s="106"/>
      <c r="RDQ57" s="106"/>
      <c r="RDR57" s="106"/>
      <c r="RDS57" s="106"/>
      <c r="RDT57" s="106"/>
      <c r="RDU57" s="106"/>
      <c r="RDV57" s="106"/>
      <c r="RDW57" s="106"/>
      <c r="RDX57" s="106"/>
      <c r="RDY57" s="106"/>
      <c r="RDZ57" s="106"/>
      <c r="REA57" s="106"/>
      <c r="REB57" s="106"/>
      <c r="REC57" s="106"/>
      <c r="RED57" s="106"/>
      <c r="REE57" s="106"/>
      <c r="REF57" s="106"/>
      <c r="REG57" s="106"/>
      <c r="REH57" s="106"/>
      <c r="REI57" s="106"/>
      <c r="REJ57" s="106"/>
      <c r="REK57" s="106"/>
      <c r="REL57" s="106"/>
      <c r="REM57" s="106"/>
      <c r="REN57" s="106"/>
      <c r="REO57" s="106"/>
      <c r="REP57" s="106"/>
      <c r="REQ57" s="106"/>
      <c r="RER57" s="106"/>
      <c r="RES57" s="106"/>
      <c r="RET57" s="106"/>
      <c r="REU57" s="106"/>
      <c r="REV57" s="106"/>
      <c r="REW57" s="106"/>
      <c r="REX57" s="106"/>
      <c r="REY57" s="106"/>
      <c r="REZ57" s="106"/>
      <c r="RFA57" s="106"/>
      <c r="RFB57" s="106"/>
      <c r="RFC57" s="106"/>
      <c r="RFD57" s="106"/>
      <c r="RFE57" s="106"/>
      <c r="RFF57" s="106"/>
      <c r="RFG57" s="106"/>
      <c r="RFH57" s="106"/>
      <c r="RFI57" s="106"/>
      <c r="RFJ57" s="106"/>
      <c r="RFK57" s="106"/>
      <c r="RFL57" s="106"/>
      <c r="RFM57" s="106"/>
      <c r="RFN57" s="106"/>
      <c r="RFO57" s="106"/>
      <c r="RFP57" s="106"/>
      <c r="RFQ57" s="106"/>
      <c r="RFR57" s="106"/>
      <c r="RFS57" s="106"/>
      <c r="RFT57" s="106"/>
      <c r="RFU57" s="106"/>
      <c r="RFV57" s="106"/>
      <c r="RFW57" s="106"/>
      <c r="RFX57" s="106"/>
      <c r="RFY57" s="106"/>
      <c r="RFZ57" s="106"/>
      <c r="RGA57" s="106"/>
      <c r="RGB57" s="106"/>
      <c r="RGC57" s="106"/>
      <c r="RGD57" s="106"/>
      <c r="RGE57" s="106"/>
      <c r="RGF57" s="106"/>
      <c r="RGG57" s="106"/>
      <c r="RGH57" s="106"/>
      <c r="RGI57" s="106"/>
      <c r="RGJ57" s="106"/>
      <c r="RGK57" s="106"/>
      <c r="RGL57" s="106"/>
      <c r="RGM57" s="106"/>
      <c r="RGN57" s="106"/>
      <c r="RGO57" s="106"/>
      <c r="RGP57" s="106"/>
      <c r="RGQ57" s="106"/>
      <c r="RGR57" s="106"/>
      <c r="RGS57" s="106"/>
      <c r="RGT57" s="106"/>
      <c r="RGU57" s="106"/>
      <c r="RGV57" s="106"/>
      <c r="RGW57" s="106"/>
      <c r="RGX57" s="106"/>
      <c r="RGY57" s="106"/>
      <c r="RGZ57" s="106"/>
      <c r="RHA57" s="106"/>
      <c r="RHB57" s="106"/>
      <c r="RHC57" s="106"/>
      <c r="RHD57" s="106"/>
      <c r="RHE57" s="106"/>
      <c r="RHF57" s="106"/>
      <c r="RHG57" s="106"/>
      <c r="RHH57" s="106"/>
      <c r="RHI57" s="106"/>
      <c r="RHJ57" s="106"/>
      <c r="RHK57" s="106"/>
      <c r="RHL57" s="106"/>
      <c r="RHM57" s="106"/>
      <c r="RHN57" s="106"/>
      <c r="RHO57" s="106"/>
      <c r="RHP57" s="106"/>
      <c r="RHQ57" s="106"/>
      <c r="RHR57" s="106"/>
      <c r="RHS57" s="106"/>
      <c r="RHT57" s="106"/>
      <c r="RHU57" s="106"/>
      <c r="RHV57" s="106"/>
      <c r="RHW57" s="106"/>
      <c r="RHX57" s="106"/>
      <c r="RHY57" s="106"/>
      <c r="RHZ57" s="106"/>
      <c r="RIA57" s="106"/>
      <c r="RIB57" s="106"/>
      <c r="RIC57" s="106"/>
      <c r="RID57" s="106"/>
      <c r="RIE57" s="106"/>
      <c r="RIF57" s="106"/>
      <c r="RIG57" s="106"/>
      <c r="RIH57" s="106"/>
      <c r="RII57" s="106"/>
      <c r="RIJ57" s="106"/>
      <c r="RIK57" s="106"/>
      <c r="RIL57" s="106"/>
      <c r="RIM57" s="106"/>
      <c r="RIN57" s="106"/>
      <c r="RIO57" s="106"/>
      <c r="RIP57" s="106"/>
      <c r="RIQ57" s="106"/>
      <c r="RIR57" s="106"/>
      <c r="RIS57" s="106"/>
      <c r="RIT57" s="106"/>
      <c r="RIU57" s="106"/>
      <c r="RIV57" s="106"/>
      <c r="RIW57" s="106"/>
      <c r="RIX57" s="106"/>
      <c r="RIY57" s="106"/>
      <c r="RIZ57" s="106"/>
      <c r="RJA57" s="106"/>
      <c r="RJB57" s="106"/>
      <c r="RJC57" s="106"/>
      <c r="RJD57" s="106"/>
      <c r="RJE57" s="106"/>
      <c r="RJF57" s="106"/>
      <c r="RJG57" s="106"/>
      <c r="RJH57" s="106"/>
      <c r="RJI57" s="106"/>
      <c r="RJJ57" s="106"/>
      <c r="RJK57" s="106"/>
      <c r="RJL57" s="106"/>
      <c r="RJM57" s="106"/>
      <c r="RJN57" s="106"/>
      <c r="RJO57" s="106"/>
      <c r="RJP57" s="106"/>
      <c r="RJQ57" s="106"/>
      <c r="RJR57" s="106"/>
      <c r="RJS57" s="106"/>
      <c r="RJT57" s="106"/>
      <c r="RJU57" s="106"/>
      <c r="RJV57" s="106"/>
      <c r="RJW57" s="106"/>
      <c r="RJX57" s="106"/>
      <c r="RJY57" s="106"/>
      <c r="RJZ57" s="106"/>
      <c r="RKA57" s="106"/>
      <c r="RKB57" s="106"/>
      <c r="RKC57" s="106"/>
      <c r="RKD57" s="106"/>
      <c r="RKE57" s="106"/>
      <c r="RKF57" s="106"/>
      <c r="RKG57" s="106"/>
      <c r="RKH57" s="106"/>
      <c r="RKI57" s="106"/>
      <c r="RKJ57" s="106"/>
      <c r="RKK57" s="106"/>
      <c r="RKL57" s="106"/>
      <c r="RKM57" s="106"/>
      <c r="RKN57" s="106"/>
      <c r="RKO57" s="106"/>
      <c r="RKP57" s="106"/>
      <c r="RKQ57" s="106"/>
      <c r="RKR57" s="106"/>
      <c r="RKS57" s="106"/>
      <c r="RKT57" s="106"/>
      <c r="RKU57" s="106"/>
      <c r="RKV57" s="106"/>
      <c r="RKW57" s="106"/>
      <c r="RKX57" s="106"/>
      <c r="RKY57" s="106"/>
      <c r="RKZ57" s="106"/>
      <c r="RLA57" s="106"/>
      <c r="RLB57" s="106"/>
      <c r="RLC57" s="106"/>
      <c r="RLD57" s="106"/>
      <c r="RLE57" s="106"/>
      <c r="RLF57" s="106"/>
      <c r="RLG57" s="106"/>
      <c r="RLH57" s="106"/>
      <c r="RLI57" s="106"/>
      <c r="RLJ57" s="106"/>
      <c r="RLK57" s="106"/>
      <c r="RLL57" s="106"/>
      <c r="RLM57" s="106"/>
      <c r="RLN57" s="106"/>
      <c r="RLO57" s="106"/>
      <c r="RLP57" s="106"/>
      <c r="RLQ57" s="106"/>
      <c r="RLR57" s="106"/>
      <c r="RLS57" s="106"/>
      <c r="RLT57" s="106"/>
      <c r="RLU57" s="106"/>
      <c r="RLV57" s="106"/>
      <c r="RLW57" s="106"/>
      <c r="RLX57" s="106"/>
      <c r="RLY57" s="106"/>
      <c r="RLZ57" s="106"/>
      <c r="RMA57" s="106"/>
      <c r="RMB57" s="106"/>
      <c r="RMC57" s="106"/>
      <c r="RMD57" s="106"/>
      <c r="RME57" s="106"/>
      <c r="RMF57" s="106"/>
      <c r="RMG57" s="106"/>
      <c r="RMH57" s="106"/>
      <c r="RMI57" s="106"/>
      <c r="RMJ57" s="106"/>
      <c r="RMK57" s="106"/>
      <c r="RML57" s="106"/>
      <c r="RMM57" s="106"/>
      <c r="RMN57" s="106"/>
      <c r="RMO57" s="106"/>
      <c r="RMP57" s="106"/>
      <c r="RMQ57" s="106"/>
      <c r="RMR57" s="106"/>
      <c r="RMS57" s="106"/>
      <c r="RMT57" s="106"/>
      <c r="RMU57" s="106"/>
      <c r="RMV57" s="106"/>
      <c r="RMW57" s="106"/>
      <c r="RMX57" s="106"/>
      <c r="RMY57" s="106"/>
      <c r="RMZ57" s="106"/>
      <c r="RNA57" s="106"/>
      <c r="RNB57" s="106"/>
      <c r="RNC57" s="106"/>
      <c r="RND57" s="106"/>
      <c r="RNE57" s="106"/>
      <c r="RNF57" s="106"/>
      <c r="RNG57" s="106"/>
      <c r="RNH57" s="106"/>
      <c r="RNI57" s="106"/>
      <c r="RNJ57" s="106"/>
      <c r="RNK57" s="106"/>
      <c r="RNL57" s="106"/>
      <c r="RNM57" s="106"/>
      <c r="RNN57" s="106"/>
      <c r="RNO57" s="106"/>
      <c r="RNP57" s="106"/>
      <c r="RNQ57" s="106"/>
      <c r="RNR57" s="106"/>
      <c r="RNS57" s="106"/>
      <c r="RNT57" s="106"/>
      <c r="RNU57" s="106"/>
      <c r="RNV57" s="106"/>
      <c r="RNW57" s="106"/>
      <c r="RNX57" s="106"/>
      <c r="RNY57" s="106"/>
      <c r="RNZ57" s="106"/>
      <c r="ROA57" s="106"/>
      <c r="ROB57" s="106"/>
      <c r="ROC57" s="106"/>
      <c r="ROD57" s="106"/>
      <c r="ROE57" s="106"/>
      <c r="ROF57" s="106"/>
      <c r="ROG57" s="106"/>
      <c r="ROH57" s="106"/>
      <c r="ROI57" s="106"/>
      <c r="ROJ57" s="106"/>
      <c r="ROK57" s="106"/>
      <c r="ROL57" s="106"/>
      <c r="ROM57" s="106"/>
      <c r="RON57" s="106"/>
      <c r="ROO57" s="106"/>
      <c r="ROP57" s="106"/>
      <c r="ROQ57" s="106"/>
      <c r="ROR57" s="106"/>
      <c r="ROS57" s="106"/>
      <c r="ROT57" s="106"/>
      <c r="ROU57" s="106"/>
      <c r="ROV57" s="106"/>
      <c r="ROW57" s="106"/>
      <c r="ROX57" s="106"/>
      <c r="ROY57" s="106"/>
      <c r="ROZ57" s="106"/>
      <c r="RPA57" s="106"/>
      <c r="RPB57" s="106"/>
      <c r="RPC57" s="106"/>
      <c r="RPD57" s="106"/>
      <c r="RPE57" s="106"/>
      <c r="RPF57" s="106"/>
      <c r="RPG57" s="106"/>
      <c r="RPH57" s="106"/>
      <c r="RPI57" s="106"/>
      <c r="RPJ57" s="106"/>
      <c r="RPK57" s="106"/>
      <c r="RPL57" s="106"/>
      <c r="RPM57" s="106"/>
      <c r="RPN57" s="106"/>
      <c r="RPO57" s="106"/>
      <c r="RPP57" s="106"/>
      <c r="RPQ57" s="106"/>
      <c r="RPR57" s="106"/>
      <c r="RPS57" s="106"/>
      <c r="RPT57" s="106"/>
      <c r="RPU57" s="106"/>
      <c r="RPV57" s="106"/>
      <c r="RPW57" s="106"/>
      <c r="RPX57" s="106"/>
      <c r="RPY57" s="106"/>
      <c r="RPZ57" s="106"/>
      <c r="RQA57" s="106"/>
      <c r="RQB57" s="106"/>
      <c r="RQC57" s="106"/>
      <c r="RQD57" s="106"/>
      <c r="RQE57" s="106"/>
      <c r="RQF57" s="106"/>
      <c r="RQG57" s="106"/>
      <c r="RQH57" s="106"/>
      <c r="RQI57" s="106"/>
      <c r="RQJ57" s="106"/>
      <c r="RQK57" s="106"/>
      <c r="RQL57" s="106"/>
      <c r="RQM57" s="106"/>
      <c r="RQN57" s="106"/>
      <c r="RQO57" s="106"/>
      <c r="RQP57" s="106"/>
      <c r="RQQ57" s="106"/>
      <c r="RQR57" s="106"/>
      <c r="RQS57" s="106"/>
      <c r="RQT57" s="106"/>
      <c r="RQU57" s="106"/>
      <c r="RQV57" s="106"/>
      <c r="RQW57" s="106"/>
      <c r="RQX57" s="106"/>
      <c r="RQY57" s="106"/>
      <c r="RQZ57" s="106"/>
      <c r="RRA57" s="106"/>
      <c r="RRB57" s="106"/>
      <c r="RRC57" s="106"/>
      <c r="RRD57" s="106"/>
      <c r="RRE57" s="106"/>
      <c r="RRF57" s="106"/>
      <c r="RRG57" s="106"/>
      <c r="RRH57" s="106"/>
      <c r="RRI57" s="106"/>
      <c r="RRJ57" s="106"/>
      <c r="RRK57" s="106"/>
      <c r="RRL57" s="106"/>
      <c r="RRM57" s="106"/>
      <c r="RRN57" s="106"/>
      <c r="RRO57" s="106"/>
      <c r="RRP57" s="106"/>
      <c r="RRQ57" s="106"/>
      <c r="RRR57" s="106"/>
      <c r="RRS57" s="106"/>
      <c r="RRT57" s="106"/>
      <c r="RRU57" s="106"/>
      <c r="RRV57" s="106"/>
      <c r="RRW57" s="106"/>
      <c r="RRX57" s="106"/>
      <c r="RRY57" s="106"/>
      <c r="RRZ57" s="106"/>
      <c r="RSA57" s="106"/>
      <c r="RSB57" s="106"/>
      <c r="RSC57" s="106"/>
      <c r="RSD57" s="106"/>
      <c r="RSE57" s="106"/>
      <c r="RSF57" s="106"/>
      <c r="RSG57" s="106"/>
      <c r="RSH57" s="106"/>
      <c r="RSI57" s="106"/>
      <c r="RSJ57" s="106"/>
      <c r="RSK57" s="106"/>
      <c r="RSL57" s="106"/>
      <c r="RSM57" s="106"/>
      <c r="RSN57" s="106"/>
      <c r="RSO57" s="106"/>
      <c r="RSP57" s="106"/>
      <c r="RSQ57" s="106"/>
      <c r="RSR57" s="106"/>
      <c r="RSS57" s="106"/>
      <c r="RST57" s="106"/>
      <c r="RSU57" s="106"/>
      <c r="RSV57" s="106"/>
      <c r="RSW57" s="106"/>
      <c r="RSX57" s="106"/>
      <c r="RSY57" s="106"/>
      <c r="RSZ57" s="106"/>
      <c r="RTA57" s="106"/>
      <c r="RTB57" s="106"/>
      <c r="RTC57" s="106"/>
      <c r="RTD57" s="106"/>
      <c r="RTE57" s="106"/>
      <c r="RTF57" s="106"/>
      <c r="RTG57" s="106"/>
      <c r="RTH57" s="106"/>
      <c r="RTI57" s="106"/>
      <c r="RTJ57" s="106"/>
      <c r="RTK57" s="106"/>
      <c r="RTL57" s="106"/>
      <c r="RTM57" s="106"/>
      <c r="RTN57" s="106"/>
      <c r="RTO57" s="106"/>
      <c r="RTP57" s="106"/>
      <c r="RTQ57" s="106"/>
      <c r="RTR57" s="106"/>
      <c r="RTS57" s="106"/>
      <c r="RTT57" s="106"/>
      <c r="RTU57" s="106"/>
      <c r="RTV57" s="106"/>
      <c r="RTW57" s="106"/>
      <c r="RTX57" s="106"/>
      <c r="RTY57" s="106"/>
      <c r="RTZ57" s="106"/>
      <c r="RUA57" s="106"/>
      <c r="RUB57" s="106"/>
      <c r="RUC57" s="106"/>
      <c r="RUD57" s="106"/>
      <c r="RUE57" s="106"/>
      <c r="RUF57" s="106"/>
      <c r="RUG57" s="106"/>
      <c r="RUH57" s="106"/>
      <c r="RUI57" s="106"/>
      <c r="RUJ57" s="106"/>
      <c r="RUK57" s="106"/>
      <c r="RUL57" s="106"/>
      <c r="RUM57" s="106"/>
      <c r="RUN57" s="106"/>
      <c r="RUO57" s="106"/>
      <c r="RUP57" s="106"/>
      <c r="RUQ57" s="106"/>
      <c r="RUR57" s="106"/>
      <c r="RUS57" s="106"/>
      <c r="RUT57" s="106"/>
      <c r="RUU57" s="106"/>
      <c r="RUV57" s="106"/>
      <c r="RUW57" s="106"/>
      <c r="RUX57" s="106"/>
      <c r="RUY57" s="106"/>
      <c r="RUZ57" s="106"/>
      <c r="RVA57" s="106"/>
      <c r="RVB57" s="106"/>
      <c r="RVC57" s="106"/>
      <c r="RVD57" s="106"/>
      <c r="RVE57" s="106"/>
      <c r="RVF57" s="106"/>
      <c r="RVG57" s="106"/>
      <c r="RVH57" s="106"/>
      <c r="RVI57" s="106"/>
      <c r="RVJ57" s="106"/>
      <c r="RVK57" s="106"/>
      <c r="RVL57" s="106"/>
      <c r="RVM57" s="106"/>
      <c r="RVN57" s="106"/>
      <c r="RVO57" s="106"/>
      <c r="RVP57" s="106"/>
      <c r="RVQ57" s="106"/>
      <c r="RVR57" s="106"/>
      <c r="RVS57" s="106"/>
      <c r="RVT57" s="106"/>
      <c r="RVU57" s="106"/>
      <c r="RVV57" s="106"/>
      <c r="RVW57" s="106"/>
      <c r="RVX57" s="106"/>
      <c r="RVY57" s="106"/>
      <c r="RVZ57" s="106"/>
      <c r="RWA57" s="106"/>
      <c r="RWB57" s="106"/>
      <c r="RWC57" s="106"/>
      <c r="RWD57" s="106"/>
      <c r="RWE57" s="106"/>
      <c r="RWF57" s="106"/>
      <c r="RWG57" s="106"/>
      <c r="RWH57" s="106"/>
      <c r="RWI57" s="106"/>
      <c r="RWJ57" s="106"/>
      <c r="RWK57" s="106"/>
      <c r="RWL57" s="106"/>
      <c r="RWM57" s="106"/>
      <c r="RWN57" s="106"/>
      <c r="RWO57" s="106"/>
      <c r="RWP57" s="106"/>
      <c r="RWQ57" s="106"/>
      <c r="RWR57" s="106"/>
      <c r="RWS57" s="106"/>
      <c r="RWT57" s="106"/>
      <c r="RWU57" s="106"/>
      <c r="RWV57" s="106"/>
      <c r="RWW57" s="106"/>
      <c r="RWX57" s="106"/>
      <c r="RWY57" s="106"/>
      <c r="RWZ57" s="106"/>
      <c r="RXA57" s="106"/>
      <c r="RXB57" s="106"/>
      <c r="RXC57" s="106"/>
      <c r="RXD57" s="106"/>
      <c r="RXE57" s="106"/>
      <c r="RXF57" s="106"/>
      <c r="RXG57" s="106"/>
      <c r="RXH57" s="106"/>
      <c r="RXI57" s="106"/>
      <c r="RXJ57" s="106"/>
      <c r="RXK57" s="106"/>
      <c r="RXL57" s="106"/>
      <c r="RXM57" s="106"/>
      <c r="RXN57" s="106"/>
      <c r="RXO57" s="106"/>
      <c r="RXP57" s="106"/>
      <c r="RXQ57" s="106"/>
      <c r="RXR57" s="106"/>
      <c r="RXS57" s="106"/>
      <c r="RXT57" s="106"/>
      <c r="RXU57" s="106"/>
      <c r="RXV57" s="106"/>
      <c r="RXW57" s="106"/>
      <c r="RXX57" s="106"/>
      <c r="RXY57" s="106"/>
      <c r="RXZ57" s="106"/>
      <c r="RYA57" s="106"/>
      <c r="RYB57" s="106"/>
      <c r="RYC57" s="106"/>
      <c r="RYD57" s="106"/>
      <c r="RYE57" s="106"/>
      <c r="RYF57" s="106"/>
      <c r="RYG57" s="106"/>
      <c r="RYH57" s="106"/>
      <c r="RYI57" s="106"/>
      <c r="RYJ57" s="106"/>
      <c r="RYK57" s="106"/>
      <c r="RYL57" s="106"/>
      <c r="RYM57" s="106"/>
      <c r="RYN57" s="106"/>
      <c r="RYO57" s="106"/>
      <c r="RYP57" s="106"/>
      <c r="RYQ57" s="106"/>
      <c r="RYR57" s="106"/>
      <c r="RYS57" s="106"/>
      <c r="RYT57" s="106"/>
      <c r="RYU57" s="106"/>
      <c r="RYV57" s="106"/>
      <c r="RYW57" s="106"/>
      <c r="RYX57" s="106"/>
      <c r="RYY57" s="106"/>
      <c r="RYZ57" s="106"/>
      <c r="RZA57" s="106"/>
      <c r="RZB57" s="106"/>
      <c r="RZC57" s="106"/>
      <c r="RZD57" s="106"/>
      <c r="RZE57" s="106"/>
      <c r="RZF57" s="106"/>
      <c r="RZG57" s="106"/>
      <c r="RZH57" s="106"/>
      <c r="RZI57" s="106"/>
      <c r="RZJ57" s="106"/>
      <c r="RZK57" s="106"/>
      <c r="RZL57" s="106"/>
      <c r="RZM57" s="106"/>
      <c r="RZN57" s="106"/>
      <c r="RZO57" s="106"/>
      <c r="RZP57" s="106"/>
      <c r="RZQ57" s="106"/>
      <c r="RZR57" s="106"/>
      <c r="RZS57" s="106"/>
      <c r="RZT57" s="106"/>
      <c r="RZU57" s="106"/>
      <c r="RZV57" s="106"/>
      <c r="RZW57" s="106"/>
      <c r="RZX57" s="106"/>
      <c r="RZY57" s="106"/>
      <c r="RZZ57" s="106"/>
      <c r="SAA57" s="106"/>
      <c r="SAB57" s="106"/>
      <c r="SAC57" s="106"/>
      <c r="SAD57" s="106"/>
      <c r="SAE57" s="106"/>
      <c r="SAF57" s="106"/>
      <c r="SAG57" s="106"/>
      <c r="SAH57" s="106"/>
      <c r="SAI57" s="106"/>
      <c r="SAJ57" s="106"/>
      <c r="SAK57" s="106"/>
      <c r="SAL57" s="106"/>
      <c r="SAM57" s="106"/>
      <c r="SAN57" s="106"/>
      <c r="SAO57" s="106"/>
      <c r="SAP57" s="106"/>
      <c r="SAQ57" s="106"/>
      <c r="SAR57" s="106"/>
      <c r="SAS57" s="106"/>
      <c r="SAT57" s="106"/>
      <c r="SAU57" s="106"/>
      <c r="SAV57" s="106"/>
      <c r="SAW57" s="106"/>
      <c r="SAX57" s="106"/>
      <c r="SAY57" s="106"/>
      <c r="SAZ57" s="106"/>
      <c r="SBA57" s="106"/>
      <c r="SBB57" s="106"/>
      <c r="SBC57" s="106"/>
      <c r="SBD57" s="106"/>
      <c r="SBE57" s="106"/>
      <c r="SBF57" s="106"/>
      <c r="SBG57" s="106"/>
      <c r="SBH57" s="106"/>
      <c r="SBI57" s="106"/>
      <c r="SBJ57" s="106"/>
      <c r="SBK57" s="106"/>
      <c r="SBL57" s="106"/>
      <c r="SBM57" s="106"/>
      <c r="SBN57" s="106"/>
      <c r="SBO57" s="106"/>
      <c r="SBP57" s="106"/>
      <c r="SBQ57" s="106"/>
      <c r="SBR57" s="106"/>
      <c r="SBS57" s="106"/>
      <c r="SBT57" s="106"/>
      <c r="SBU57" s="106"/>
      <c r="SBV57" s="106"/>
      <c r="SBW57" s="106"/>
      <c r="SBX57" s="106"/>
      <c r="SBY57" s="106"/>
      <c r="SBZ57" s="106"/>
      <c r="SCA57" s="106"/>
      <c r="SCB57" s="106"/>
      <c r="SCC57" s="106"/>
      <c r="SCD57" s="106"/>
      <c r="SCE57" s="106"/>
      <c r="SCF57" s="106"/>
      <c r="SCG57" s="106"/>
      <c r="SCH57" s="106"/>
      <c r="SCI57" s="106"/>
      <c r="SCJ57" s="106"/>
      <c r="SCK57" s="106"/>
      <c r="SCL57" s="106"/>
      <c r="SCM57" s="106"/>
      <c r="SCN57" s="106"/>
      <c r="SCO57" s="106"/>
      <c r="SCP57" s="106"/>
      <c r="SCQ57" s="106"/>
      <c r="SCR57" s="106"/>
      <c r="SCS57" s="106"/>
      <c r="SCT57" s="106"/>
      <c r="SCU57" s="106"/>
      <c r="SCV57" s="106"/>
      <c r="SCW57" s="106"/>
      <c r="SCX57" s="106"/>
      <c r="SCY57" s="106"/>
      <c r="SCZ57" s="106"/>
      <c r="SDA57" s="106"/>
      <c r="SDB57" s="106"/>
      <c r="SDC57" s="106"/>
      <c r="SDD57" s="106"/>
      <c r="SDE57" s="106"/>
      <c r="SDF57" s="106"/>
      <c r="SDG57" s="106"/>
      <c r="SDH57" s="106"/>
      <c r="SDI57" s="106"/>
      <c r="SDJ57" s="106"/>
      <c r="SDK57" s="106"/>
      <c r="SDL57" s="106"/>
      <c r="SDM57" s="106"/>
      <c r="SDN57" s="106"/>
      <c r="SDO57" s="106"/>
      <c r="SDP57" s="106"/>
      <c r="SDQ57" s="106"/>
      <c r="SDR57" s="106"/>
      <c r="SDS57" s="106"/>
      <c r="SDT57" s="106"/>
      <c r="SDU57" s="106"/>
      <c r="SDV57" s="106"/>
      <c r="SDW57" s="106"/>
      <c r="SDX57" s="106"/>
      <c r="SDY57" s="106"/>
      <c r="SDZ57" s="106"/>
      <c r="SEA57" s="106"/>
      <c r="SEB57" s="106"/>
      <c r="SEC57" s="106"/>
      <c r="SED57" s="106"/>
      <c r="SEE57" s="106"/>
      <c r="SEF57" s="106"/>
      <c r="SEG57" s="106"/>
      <c r="SEH57" s="106"/>
      <c r="SEI57" s="106"/>
      <c r="SEJ57" s="106"/>
      <c r="SEK57" s="106"/>
      <c r="SEL57" s="106"/>
      <c r="SEM57" s="106"/>
      <c r="SEN57" s="106"/>
      <c r="SEO57" s="106"/>
      <c r="SEP57" s="106"/>
      <c r="SEQ57" s="106"/>
      <c r="SER57" s="106"/>
      <c r="SES57" s="106"/>
      <c r="SET57" s="106"/>
      <c r="SEU57" s="106"/>
      <c r="SEV57" s="106"/>
      <c r="SEW57" s="106"/>
      <c r="SEX57" s="106"/>
      <c r="SEY57" s="106"/>
      <c r="SEZ57" s="106"/>
      <c r="SFA57" s="106"/>
      <c r="SFB57" s="106"/>
      <c r="SFC57" s="106"/>
      <c r="SFD57" s="106"/>
      <c r="SFE57" s="106"/>
      <c r="SFF57" s="106"/>
      <c r="SFG57" s="106"/>
      <c r="SFH57" s="106"/>
      <c r="SFI57" s="106"/>
      <c r="SFJ57" s="106"/>
      <c r="SFK57" s="106"/>
      <c r="SFL57" s="106"/>
      <c r="SFM57" s="106"/>
      <c r="SFN57" s="106"/>
      <c r="SFO57" s="106"/>
      <c r="SFP57" s="106"/>
      <c r="SFQ57" s="106"/>
      <c r="SFR57" s="106"/>
      <c r="SFS57" s="106"/>
      <c r="SFT57" s="106"/>
      <c r="SFU57" s="106"/>
      <c r="SFV57" s="106"/>
      <c r="SFW57" s="106"/>
      <c r="SFX57" s="106"/>
      <c r="SFY57" s="106"/>
      <c r="SFZ57" s="106"/>
      <c r="SGA57" s="106"/>
      <c r="SGB57" s="106"/>
      <c r="SGC57" s="106"/>
      <c r="SGD57" s="106"/>
      <c r="SGE57" s="106"/>
      <c r="SGF57" s="106"/>
      <c r="SGG57" s="106"/>
      <c r="SGH57" s="106"/>
      <c r="SGI57" s="106"/>
      <c r="SGJ57" s="106"/>
      <c r="SGK57" s="106"/>
      <c r="SGL57" s="106"/>
      <c r="SGM57" s="106"/>
      <c r="SGN57" s="106"/>
      <c r="SGO57" s="106"/>
      <c r="SGP57" s="106"/>
      <c r="SGQ57" s="106"/>
      <c r="SGR57" s="106"/>
      <c r="SGS57" s="106"/>
      <c r="SGT57" s="106"/>
      <c r="SGU57" s="106"/>
      <c r="SGV57" s="106"/>
      <c r="SGW57" s="106"/>
      <c r="SGX57" s="106"/>
      <c r="SGY57" s="106"/>
      <c r="SGZ57" s="106"/>
      <c r="SHA57" s="106"/>
      <c r="SHB57" s="106"/>
      <c r="SHC57" s="106"/>
      <c r="SHD57" s="106"/>
      <c r="SHE57" s="106"/>
      <c r="SHF57" s="106"/>
      <c r="SHG57" s="106"/>
      <c r="SHH57" s="106"/>
      <c r="SHI57" s="106"/>
      <c r="SHJ57" s="106"/>
      <c r="SHK57" s="106"/>
      <c r="SHL57" s="106"/>
      <c r="SHM57" s="106"/>
      <c r="SHN57" s="106"/>
      <c r="SHO57" s="106"/>
      <c r="SHP57" s="106"/>
      <c r="SHQ57" s="106"/>
      <c r="SHR57" s="106"/>
      <c r="SHS57" s="106"/>
      <c r="SHT57" s="106"/>
      <c r="SHU57" s="106"/>
      <c r="SHV57" s="106"/>
      <c r="SHW57" s="106"/>
      <c r="SHX57" s="106"/>
      <c r="SHY57" s="106"/>
      <c r="SHZ57" s="106"/>
      <c r="SIA57" s="106"/>
      <c r="SIB57" s="106"/>
      <c r="SIC57" s="106"/>
      <c r="SID57" s="106"/>
      <c r="SIE57" s="106"/>
      <c r="SIF57" s="106"/>
      <c r="SIG57" s="106"/>
      <c r="SIH57" s="106"/>
      <c r="SII57" s="106"/>
      <c r="SIJ57" s="106"/>
      <c r="SIK57" s="106"/>
      <c r="SIL57" s="106"/>
      <c r="SIM57" s="106"/>
      <c r="SIN57" s="106"/>
      <c r="SIO57" s="106"/>
      <c r="SIP57" s="106"/>
      <c r="SIQ57" s="106"/>
      <c r="SIR57" s="106"/>
      <c r="SIS57" s="106"/>
      <c r="SIT57" s="106"/>
      <c r="SIU57" s="106"/>
      <c r="SIV57" s="106"/>
      <c r="SIW57" s="106"/>
      <c r="SIX57" s="106"/>
      <c r="SIY57" s="106"/>
      <c r="SIZ57" s="106"/>
      <c r="SJA57" s="106"/>
      <c r="SJB57" s="106"/>
      <c r="SJC57" s="106"/>
      <c r="SJD57" s="106"/>
      <c r="SJE57" s="106"/>
      <c r="SJF57" s="106"/>
      <c r="SJG57" s="106"/>
      <c r="SJH57" s="106"/>
      <c r="SJI57" s="106"/>
      <c r="SJJ57" s="106"/>
      <c r="SJK57" s="106"/>
      <c r="SJL57" s="106"/>
      <c r="SJM57" s="106"/>
      <c r="SJN57" s="106"/>
      <c r="SJO57" s="106"/>
      <c r="SJP57" s="106"/>
      <c r="SJQ57" s="106"/>
      <c r="SJR57" s="106"/>
      <c r="SJS57" s="106"/>
      <c r="SJT57" s="106"/>
      <c r="SJU57" s="106"/>
      <c r="SJV57" s="106"/>
      <c r="SJW57" s="106"/>
      <c r="SJX57" s="106"/>
      <c r="SJY57" s="106"/>
      <c r="SJZ57" s="106"/>
      <c r="SKA57" s="106"/>
      <c r="SKB57" s="106"/>
      <c r="SKC57" s="106"/>
      <c r="SKD57" s="106"/>
      <c r="SKE57" s="106"/>
      <c r="SKF57" s="106"/>
      <c r="SKG57" s="106"/>
      <c r="SKH57" s="106"/>
      <c r="SKI57" s="106"/>
      <c r="SKJ57" s="106"/>
      <c r="SKK57" s="106"/>
      <c r="SKL57" s="106"/>
      <c r="SKM57" s="106"/>
      <c r="SKN57" s="106"/>
      <c r="SKO57" s="106"/>
      <c r="SKP57" s="106"/>
      <c r="SKQ57" s="106"/>
      <c r="SKR57" s="106"/>
      <c r="SKS57" s="106"/>
      <c r="SKT57" s="106"/>
      <c r="SKU57" s="106"/>
      <c r="SKV57" s="106"/>
      <c r="SKW57" s="106"/>
      <c r="SKX57" s="106"/>
      <c r="SKY57" s="106"/>
      <c r="SKZ57" s="106"/>
      <c r="SLA57" s="106"/>
      <c r="SLB57" s="106"/>
      <c r="SLC57" s="106"/>
      <c r="SLD57" s="106"/>
      <c r="SLE57" s="106"/>
      <c r="SLF57" s="106"/>
      <c r="SLG57" s="106"/>
      <c r="SLH57" s="106"/>
      <c r="SLI57" s="106"/>
      <c r="SLJ57" s="106"/>
      <c r="SLK57" s="106"/>
      <c r="SLL57" s="106"/>
      <c r="SLM57" s="106"/>
      <c r="SLN57" s="106"/>
      <c r="SLO57" s="106"/>
      <c r="SLP57" s="106"/>
      <c r="SLQ57" s="106"/>
      <c r="SLR57" s="106"/>
      <c r="SLS57" s="106"/>
      <c r="SLT57" s="106"/>
      <c r="SLU57" s="106"/>
      <c r="SLV57" s="106"/>
      <c r="SLW57" s="106"/>
      <c r="SLX57" s="106"/>
      <c r="SLY57" s="106"/>
      <c r="SLZ57" s="106"/>
      <c r="SMA57" s="106"/>
      <c r="SMB57" s="106"/>
      <c r="SMC57" s="106"/>
      <c r="SMD57" s="106"/>
      <c r="SME57" s="106"/>
      <c r="SMF57" s="106"/>
      <c r="SMG57" s="106"/>
      <c r="SMH57" s="106"/>
      <c r="SMI57" s="106"/>
      <c r="SMJ57" s="106"/>
      <c r="SMK57" s="106"/>
      <c r="SML57" s="106"/>
      <c r="SMM57" s="106"/>
      <c r="SMN57" s="106"/>
      <c r="SMO57" s="106"/>
      <c r="SMP57" s="106"/>
      <c r="SMQ57" s="106"/>
      <c r="SMR57" s="106"/>
      <c r="SMS57" s="106"/>
      <c r="SMT57" s="106"/>
      <c r="SMU57" s="106"/>
      <c r="SMV57" s="106"/>
      <c r="SMW57" s="106"/>
      <c r="SMX57" s="106"/>
      <c r="SMY57" s="106"/>
      <c r="SMZ57" s="106"/>
      <c r="SNA57" s="106"/>
      <c r="SNB57" s="106"/>
      <c r="SNC57" s="106"/>
      <c r="SND57" s="106"/>
      <c r="SNE57" s="106"/>
      <c r="SNF57" s="106"/>
      <c r="SNG57" s="106"/>
      <c r="SNH57" s="106"/>
      <c r="SNI57" s="106"/>
      <c r="SNJ57" s="106"/>
      <c r="SNK57" s="106"/>
      <c r="SNL57" s="106"/>
      <c r="SNM57" s="106"/>
      <c r="SNN57" s="106"/>
      <c r="SNO57" s="106"/>
      <c r="SNP57" s="106"/>
      <c r="SNQ57" s="106"/>
      <c r="SNR57" s="106"/>
      <c r="SNS57" s="106"/>
      <c r="SNT57" s="106"/>
      <c r="SNU57" s="106"/>
      <c r="SNV57" s="106"/>
      <c r="SNW57" s="106"/>
      <c r="SNX57" s="106"/>
      <c r="SNY57" s="106"/>
      <c r="SNZ57" s="106"/>
      <c r="SOA57" s="106"/>
      <c r="SOB57" s="106"/>
      <c r="SOC57" s="106"/>
      <c r="SOD57" s="106"/>
      <c r="SOE57" s="106"/>
      <c r="SOF57" s="106"/>
      <c r="SOG57" s="106"/>
      <c r="SOH57" s="106"/>
      <c r="SOI57" s="106"/>
      <c r="SOJ57" s="106"/>
      <c r="SOK57" s="106"/>
      <c r="SOL57" s="106"/>
      <c r="SOM57" s="106"/>
      <c r="SON57" s="106"/>
      <c r="SOO57" s="106"/>
      <c r="SOP57" s="106"/>
      <c r="SOQ57" s="106"/>
      <c r="SOR57" s="106"/>
      <c r="SOS57" s="106"/>
      <c r="SOT57" s="106"/>
      <c r="SOU57" s="106"/>
      <c r="SOV57" s="106"/>
      <c r="SOW57" s="106"/>
      <c r="SOX57" s="106"/>
      <c r="SOY57" s="106"/>
      <c r="SOZ57" s="106"/>
      <c r="SPA57" s="106"/>
      <c r="SPB57" s="106"/>
      <c r="SPC57" s="106"/>
      <c r="SPD57" s="106"/>
      <c r="SPE57" s="106"/>
      <c r="SPF57" s="106"/>
      <c r="SPG57" s="106"/>
      <c r="SPH57" s="106"/>
      <c r="SPI57" s="106"/>
      <c r="SPJ57" s="106"/>
      <c r="SPK57" s="106"/>
      <c r="SPL57" s="106"/>
      <c r="SPM57" s="106"/>
      <c r="SPN57" s="106"/>
      <c r="SPO57" s="106"/>
      <c r="SPP57" s="106"/>
      <c r="SPQ57" s="106"/>
      <c r="SPR57" s="106"/>
      <c r="SPS57" s="106"/>
      <c r="SPT57" s="106"/>
      <c r="SPU57" s="106"/>
      <c r="SPV57" s="106"/>
      <c r="SPW57" s="106"/>
      <c r="SPX57" s="106"/>
      <c r="SPY57" s="106"/>
      <c r="SPZ57" s="106"/>
      <c r="SQA57" s="106"/>
      <c r="SQB57" s="106"/>
      <c r="SQC57" s="106"/>
      <c r="SQD57" s="106"/>
      <c r="SQE57" s="106"/>
      <c r="SQF57" s="106"/>
      <c r="SQG57" s="106"/>
      <c r="SQH57" s="106"/>
      <c r="SQI57" s="106"/>
      <c r="SQJ57" s="106"/>
      <c r="SQK57" s="106"/>
      <c r="SQL57" s="106"/>
      <c r="SQM57" s="106"/>
      <c r="SQN57" s="106"/>
      <c r="SQO57" s="106"/>
      <c r="SQP57" s="106"/>
      <c r="SQQ57" s="106"/>
      <c r="SQR57" s="106"/>
      <c r="SQS57" s="106"/>
      <c r="SQT57" s="106"/>
      <c r="SQU57" s="106"/>
      <c r="SQV57" s="106"/>
      <c r="SQW57" s="106"/>
      <c r="SQX57" s="106"/>
      <c r="SQY57" s="106"/>
      <c r="SQZ57" s="106"/>
      <c r="SRA57" s="106"/>
      <c r="SRB57" s="106"/>
      <c r="SRC57" s="106"/>
      <c r="SRD57" s="106"/>
      <c r="SRE57" s="106"/>
      <c r="SRF57" s="106"/>
      <c r="SRG57" s="106"/>
      <c r="SRH57" s="106"/>
      <c r="SRI57" s="106"/>
      <c r="SRJ57" s="106"/>
      <c r="SRK57" s="106"/>
      <c r="SRL57" s="106"/>
      <c r="SRM57" s="106"/>
      <c r="SRN57" s="106"/>
      <c r="SRO57" s="106"/>
      <c r="SRP57" s="106"/>
      <c r="SRQ57" s="106"/>
      <c r="SRR57" s="106"/>
      <c r="SRS57" s="106"/>
      <c r="SRT57" s="106"/>
      <c r="SRU57" s="106"/>
      <c r="SRV57" s="106"/>
      <c r="SRW57" s="106"/>
      <c r="SRX57" s="106"/>
      <c r="SRY57" s="106"/>
      <c r="SRZ57" s="106"/>
      <c r="SSA57" s="106"/>
      <c r="SSB57" s="106"/>
      <c r="SSC57" s="106"/>
      <c r="SSD57" s="106"/>
      <c r="SSE57" s="106"/>
      <c r="SSF57" s="106"/>
      <c r="SSG57" s="106"/>
      <c r="SSH57" s="106"/>
      <c r="SSI57" s="106"/>
      <c r="SSJ57" s="106"/>
      <c r="SSK57" s="106"/>
      <c r="SSL57" s="106"/>
      <c r="SSM57" s="106"/>
      <c r="SSN57" s="106"/>
      <c r="SSO57" s="106"/>
      <c r="SSP57" s="106"/>
      <c r="SSQ57" s="106"/>
      <c r="SSR57" s="106"/>
      <c r="SSS57" s="106"/>
      <c r="SST57" s="106"/>
      <c r="SSU57" s="106"/>
      <c r="SSV57" s="106"/>
      <c r="SSW57" s="106"/>
      <c r="SSX57" s="106"/>
      <c r="SSY57" s="106"/>
      <c r="SSZ57" s="106"/>
      <c r="STA57" s="106"/>
      <c r="STB57" s="106"/>
      <c r="STC57" s="106"/>
      <c r="STD57" s="106"/>
      <c r="STE57" s="106"/>
      <c r="STF57" s="106"/>
      <c r="STG57" s="106"/>
      <c r="STH57" s="106"/>
      <c r="STI57" s="106"/>
      <c r="STJ57" s="106"/>
      <c r="STK57" s="106"/>
      <c r="STL57" s="106"/>
      <c r="STM57" s="106"/>
      <c r="STN57" s="106"/>
      <c r="STO57" s="106"/>
      <c r="STP57" s="106"/>
      <c r="STQ57" s="106"/>
      <c r="STR57" s="106"/>
      <c r="STS57" s="106"/>
      <c r="STT57" s="106"/>
      <c r="STU57" s="106"/>
      <c r="STV57" s="106"/>
      <c r="STW57" s="106"/>
      <c r="STX57" s="106"/>
      <c r="STY57" s="106"/>
      <c r="STZ57" s="106"/>
      <c r="SUA57" s="106"/>
      <c r="SUB57" s="106"/>
      <c r="SUC57" s="106"/>
      <c r="SUD57" s="106"/>
      <c r="SUE57" s="106"/>
      <c r="SUF57" s="106"/>
      <c r="SUG57" s="106"/>
      <c r="SUH57" s="106"/>
      <c r="SUI57" s="106"/>
      <c r="SUJ57" s="106"/>
      <c r="SUK57" s="106"/>
      <c r="SUL57" s="106"/>
      <c r="SUM57" s="106"/>
      <c r="SUN57" s="106"/>
      <c r="SUO57" s="106"/>
      <c r="SUP57" s="106"/>
      <c r="SUQ57" s="106"/>
      <c r="SUR57" s="106"/>
      <c r="SUS57" s="106"/>
      <c r="SUT57" s="106"/>
      <c r="SUU57" s="106"/>
      <c r="SUV57" s="106"/>
      <c r="SUW57" s="106"/>
      <c r="SUX57" s="106"/>
      <c r="SUY57" s="106"/>
      <c r="SUZ57" s="106"/>
      <c r="SVA57" s="106"/>
      <c r="SVB57" s="106"/>
      <c r="SVC57" s="106"/>
      <c r="SVD57" s="106"/>
      <c r="SVE57" s="106"/>
      <c r="SVF57" s="106"/>
      <c r="SVG57" s="106"/>
      <c r="SVH57" s="106"/>
      <c r="SVI57" s="106"/>
      <c r="SVJ57" s="106"/>
      <c r="SVK57" s="106"/>
      <c r="SVL57" s="106"/>
      <c r="SVM57" s="106"/>
      <c r="SVN57" s="106"/>
      <c r="SVO57" s="106"/>
      <c r="SVP57" s="106"/>
      <c r="SVQ57" s="106"/>
      <c r="SVR57" s="106"/>
      <c r="SVS57" s="106"/>
      <c r="SVT57" s="106"/>
      <c r="SVU57" s="106"/>
      <c r="SVV57" s="106"/>
      <c r="SVW57" s="106"/>
      <c r="SVX57" s="106"/>
      <c r="SVY57" s="106"/>
      <c r="SVZ57" s="106"/>
      <c r="SWA57" s="106"/>
      <c r="SWB57" s="106"/>
      <c r="SWC57" s="106"/>
      <c r="SWD57" s="106"/>
      <c r="SWE57" s="106"/>
      <c r="SWF57" s="106"/>
      <c r="SWG57" s="106"/>
      <c r="SWH57" s="106"/>
      <c r="SWI57" s="106"/>
      <c r="SWJ57" s="106"/>
      <c r="SWK57" s="106"/>
      <c r="SWL57" s="106"/>
      <c r="SWM57" s="106"/>
      <c r="SWN57" s="106"/>
      <c r="SWO57" s="106"/>
      <c r="SWP57" s="106"/>
      <c r="SWQ57" s="106"/>
      <c r="SWR57" s="106"/>
      <c r="SWS57" s="106"/>
      <c r="SWT57" s="106"/>
      <c r="SWU57" s="106"/>
      <c r="SWV57" s="106"/>
      <c r="SWW57" s="106"/>
      <c r="SWX57" s="106"/>
      <c r="SWY57" s="106"/>
      <c r="SWZ57" s="106"/>
      <c r="SXA57" s="106"/>
      <c r="SXB57" s="106"/>
      <c r="SXC57" s="106"/>
      <c r="SXD57" s="106"/>
      <c r="SXE57" s="106"/>
      <c r="SXF57" s="106"/>
      <c r="SXG57" s="106"/>
      <c r="SXH57" s="106"/>
      <c r="SXI57" s="106"/>
      <c r="SXJ57" s="106"/>
      <c r="SXK57" s="106"/>
      <c r="SXL57" s="106"/>
      <c r="SXM57" s="106"/>
      <c r="SXN57" s="106"/>
      <c r="SXO57" s="106"/>
      <c r="SXP57" s="106"/>
      <c r="SXQ57" s="106"/>
      <c r="SXR57" s="106"/>
      <c r="SXS57" s="106"/>
      <c r="SXT57" s="106"/>
      <c r="SXU57" s="106"/>
      <c r="SXV57" s="106"/>
      <c r="SXW57" s="106"/>
      <c r="SXX57" s="106"/>
      <c r="SXY57" s="106"/>
      <c r="SXZ57" s="106"/>
      <c r="SYA57" s="106"/>
      <c r="SYB57" s="106"/>
      <c r="SYC57" s="106"/>
      <c r="SYD57" s="106"/>
      <c r="SYE57" s="106"/>
      <c r="SYF57" s="106"/>
      <c r="SYG57" s="106"/>
      <c r="SYH57" s="106"/>
      <c r="SYI57" s="106"/>
      <c r="SYJ57" s="106"/>
      <c r="SYK57" s="106"/>
      <c r="SYL57" s="106"/>
      <c r="SYM57" s="106"/>
      <c r="SYN57" s="106"/>
      <c r="SYO57" s="106"/>
      <c r="SYP57" s="106"/>
      <c r="SYQ57" s="106"/>
      <c r="SYR57" s="106"/>
      <c r="SYS57" s="106"/>
      <c r="SYT57" s="106"/>
      <c r="SYU57" s="106"/>
      <c r="SYV57" s="106"/>
      <c r="SYW57" s="106"/>
      <c r="SYX57" s="106"/>
      <c r="SYY57" s="106"/>
      <c r="SYZ57" s="106"/>
      <c r="SZA57" s="106"/>
      <c r="SZB57" s="106"/>
      <c r="SZC57" s="106"/>
      <c r="SZD57" s="106"/>
      <c r="SZE57" s="106"/>
      <c r="SZF57" s="106"/>
      <c r="SZG57" s="106"/>
      <c r="SZH57" s="106"/>
      <c r="SZI57" s="106"/>
      <c r="SZJ57" s="106"/>
      <c r="SZK57" s="106"/>
      <c r="SZL57" s="106"/>
      <c r="SZM57" s="106"/>
      <c r="SZN57" s="106"/>
      <c r="SZO57" s="106"/>
      <c r="SZP57" s="106"/>
      <c r="SZQ57" s="106"/>
      <c r="SZR57" s="106"/>
      <c r="SZS57" s="106"/>
      <c r="SZT57" s="106"/>
      <c r="SZU57" s="106"/>
      <c r="SZV57" s="106"/>
      <c r="SZW57" s="106"/>
      <c r="SZX57" s="106"/>
      <c r="SZY57" s="106"/>
      <c r="SZZ57" s="106"/>
      <c r="TAA57" s="106"/>
      <c r="TAB57" s="106"/>
      <c r="TAC57" s="106"/>
      <c r="TAD57" s="106"/>
      <c r="TAE57" s="106"/>
      <c r="TAF57" s="106"/>
      <c r="TAG57" s="106"/>
      <c r="TAH57" s="106"/>
      <c r="TAI57" s="106"/>
      <c r="TAJ57" s="106"/>
      <c r="TAK57" s="106"/>
      <c r="TAL57" s="106"/>
      <c r="TAM57" s="106"/>
      <c r="TAN57" s="106"/>
      <c r="TAO57" s="106"/>
      <c r="TAP57" s="106"/>
      <c r="TAQ57" s="106"/>
      <c r="TAR57" s="106"/>
      <c r="TAS57" s="106"/>
      <c r="TAT57" s="106"/>
      <c r="TAU57" s="106"/>
      <c r="TAV57" s="106"/>
      <c r="TAW57" s="106"/>
      <c r="TAX57" s="106"/>
      <c r="TAY57" s="106"/>
      <c r="TAZ57" s="106"/>
      <c r="TBA57" s="106"/>
      <c r="TBB57" s="106"/>
      <c r="TBC57" s="106"/>
      <c r="TBD57" s="106"/>
      <c r="TBE57" s="106"/>
      <c r="TBF57" s="106"/>
      <c r="TBG57" s="106"/>
      <c r="TBH57" s="106"/>
      <c r="TBI57" s="106"/>
      <c r="TBJ57" s="106"/>
      <c r="TBK57" s="106"/>
      <c r="TBL57" s="106"/>
      <c r="TBM57" s="106"/>
      <c r="TBN57" s="106"/>
      <c r="TBO57" s="106"/>
      <c r="TBP57" s="106"/>
      <c r="TBQ57" s="106"/>
      <c r="TBR57" s="106"/>
      <c r="TBS57" s="106"/>
      <c r="TBT57" s="106"/>
      <c r="TBU57" s="106"/>
      <c r="TBV57" s="106"/>
      <c r="TBW57" s="106"/>
      <c r="TBX57" s="106"/>
      <c r="TBY57" s="106"/>
      <c r="TBZ57" s="106"/>
      <c r="TCA57" s="106"/>
      <c r="TCB57" s="106"/>
      <c r="TCC57" s="106"/>
      <c r="TCD57" s="106"/>
      <c r="TCE57" s="106"/>
      <c r="TCF57" s="106"/>
      <c r="TCG57" s="106"/>
      <c r="TCH57" s="106"/>
      <c r="TCI57" s="106"/>
      <c r="TCJ57" s="106"/>
      <c r="TCK57" s="106"/>
      <c r="TCL57" s="106"/>
      <c r="TCM57" s="106"/>
      <c r="TCN57" s="106"/>
      <c r="TCO57" s="106"/>
      <c r="TCP57" s="106"/>
      <c r="TCQ57" s="106"/>
      <c r="TCR57" s="106"/>
      <c r="TCS57" s="106"/>
      <c r="TCT57" s="106"/>
      <c r="TCU57" s="106"/>
      <c r="TCV57" s="106"/>
      <c r="TCW57" s="106"/>
      <c r="TCX57" s="106"/>
      <c r="TCY57" s="106"/>
      <c r="TCZ57" s="106"/>
      <c r="TDA57" s="106"/>
      <c r="TDB57" s="106"/>
      <c r="TDC57" s="106"/>
      <c r="TDD57" s="106"/>
      <c r="TDE57" s="106"/>
      <c r="TDF57" s="106"/>
      <c r="TDG57" s="106"/>
      <c r="TDH57" s="106"/>
      <c r="TDI57" s="106"/>
      <c r="TDJ57" s="106"/>
      <c r="TDK57" s="106"/>
      <c r="TDL57" s="106"/>
      <c r="TDM57" s="106"/>
      <c r="TDN57" s="106"/>
      <c r="TDO57" s="106"/>
      <c r="TDP57" s="106"/>
      <c r="TDQ57" s="106"/>
      <c r="TDR57" s="106"/>
      <c r="TDS57" s="106"/>
      <c r="TDT57" s="106"/>
      <c r="TDU57" s="106"/>
      <c r="TDV57" s="106"/>
      <c r="TDW57" s="106"/>
      <c r="TDX57" s="106"/>
      <c r="TDY57" s="106"/>
      <c r="TDZ57" s="106"/>
      <c r="TEA57" s="106"/>
      <c r="TEB57" s="106"/>
      <c r="TEC57" s="106"/>
      <c r="TED57" s="106"/>
      <c r="TEE57" s="106"/>
      <c r="TEF57" s="106"/>
      <c r="TEG57" s="106"/>
      <c r="TEH57" s="106"/>
      <c r="TEI57" s="106"/>
      <c r="TEJ57" s="106"/>
      <c r="TEK57" s="106"/>
      <c r="TEL57" s="106"/>
      <c r="TEM57" s="106"/>
      <c r="TEN57" s="106"/>
      <c r="TEO57" s="106"/>
      <c r="TEP57" s="106"/>
      <c r="TEQ57" s="106"/>
      <c r="TER57" s="106"/>
      <c r="TES57" s="106"/>
      <c r="TET57" s="106"/>
      <c r="TEU57" s="106"/>
      <c r="TEV57" s="106"/>
      <c r="TEW57" s="106"/>
      <c r="TEX57" s="106"/>
      <c r="TEY57" s="106"/>
      <c r="TEZ57" s="106"/>
      <c r="TFA57" s="106"/>
      <c r="TFB57" s="106"/>
      <c r="TFC57" s="106"/>
      <c r="TFD57" s="106"/>
      <c r="TFE57" s="106"/>
      <c r="TFF57" s="106"/>
      <c r="TFG57" s="106"/>
      <c r="TFH57" s="106"/>
      <c r="TFI57" s="106"/>
      <c r="TFJ57" s="106"/>
      <c r="TFK57" s="106"/>
      <c r="TFL57" s="106"/>
      <c r="TFM57" s="106"/>
      <c r="TFN57" s="106"/>
      <c r="TFO57" s="106"/>
      <c r="TFP57" s="106"/>
      <c r="TFQ57" s="106"/>
      <c r="TFR57" s="106"/>
      <c r="TFS57" s="106"/>
      <c r="TFT57" s="106"/>
      <c r="TFU57" s="106"/>
      <c r="TFV57" s="106"/>
      <c r="TFW57" s="106"/>
      <c r="TFX57" s="106"/>
      <c r="TFY57" s="106"/>
      <c r="TFZ57" s="106"/>
      <c r="TGA57" s="106"/>
      <c r="TGB57" s="106"/>
      <c r="TGC57" s="106"/>
      <c r="TGD57" s="106"/>
      <c r="TGE57" s="106"/>
      <c r="TGF57" s="106"/>
      <c r="TGG57" s="106"/>
      <c r="TGH57" s="106"/>
      <c r="TGI57" s="106"/>
      <c r="TGJ57" s="106"/>
      <c r="TGK57" s="106"/>
      <c r="TGL57" s="106"/>
      <c r="TGM57" s="106"/>
      <c r="TGN57" s="106"/>
      <c r="TGO57" s="106"/>
      <c r="TGP57" s="106"/>
      <c r="TGQ57" s="106"/>
      <c r="TGR57" s="106"/>
      <c r="TGS57" s="106"/>
      <c r="TGT57" s="106"/>
      <c r="TGU57" s="106"/>
      <c r="TGV57" s="106"/>
      <c r="TGW57" s="106"/>
      <c r="TGX57" s="106"/>
      <c r="TGY57" s="106"/>
      <c r="TGZ57" s="106"/>
      <c r="THA57" s="106"/>
      <c r="THB57" s="106"/>
      <c r="THC57" s="106"/>
      <c r="THD57" s="106"/>
      <c r="THE57" s="106"/>
      <c r="THF57" s="106"/>
      <c r="THG57" s="106"/>
      <c r="THH57" s="106"/>
      <c r="THI57" s="106"/>
      <c r="THJ57" s="106"/>
      <c r="THK57" s="106"/>
      <c r="THL57" s="106"/>
      <c r="THM57" s="106"/>
      <c r="THN57" s="106"/>
      <c r="THO57" s="106"/>
      <c r="THP57" s="106"/>
      <c r="THQ57" s="106"/>
      <c r="THR57" s="106"/>
      <c r="THS57" s="106"/>
      <c r="THT57" s="106"/>
      <c r="THU57" s="106"/>
      <c r="THV57" s="106"/>
      <c r="THW57" s="106"/>
      <c r="THX57" s="106"/>
      <c r="THY57" s="106"/>
      <c r="THZ57" s="106"/>
      <c r="TIA57" s="106"/>
      <c r="TIB57" s="106"/>
      <c r="TIC57" s="106"/>
      <c r="TID57" s="106"/>
      <c r="TIE57" s="106"/>
      <c r="TIF57" s="106"/>
      <c r="TIG57" s="106"/>
      <c r="TIH57" s="106"/>
      <c r="TII57" s="106"/>
      <c r="TIJ57" s="106"/>
      <c r="TIK57" s="106"/>
      <c r="TIL57" s="106"/>
      <c r="TIM57" s="106"/>
      <c r="TIN57" s="106"/>
      <c r="TIO57" s="106"/>
      <c r="TIP57" s="106"/>
      <c r="TIQ57" s="106"/>
      <c r="TIR57" s="106"/>
      <c r="TIS57" s="106"/>
      <c r="TIT57" s="106"/>
      <c r="TIU57" s="106"/>
      <c r="TIV57" s="106"/>
      <c r="TIW57" s="106"/>
      <c r="TIX57" s="106"/>
      <c r="TIY57" s="106"/>
      <c r="TIZ57" s="106"/>
      <c r="TJA57" s="106"/>
      <c r="TJB57" s="106"/>
      <c r="TJC57" s="106"/>
      <c r="TJD57" s="106"/>
      <c r="TJE57" s="106"/>
      <c r="TJF57" s="106"/>
      <c r="TJG57" s="106"/>
      <c r="TJH57" s="106"/>
      <c r="TJI57" s="106"/>
      <c r="TJJ57" s="106"/>
      <c r="TJK57" s="106"/>
      <c r="TJL57" s="106"/>
      <c r="TJM57" s="106"/>
      <c r="TJN57" s="106"/>
      <c r="TJO57" s="106"/>
      <c r="TJP57" s="106"/>
      <c r="TJQ57" s="106"/>
      <c r="TJR57" s="106"/>
      <c r="TJS57" s="106"/>
      <c r="TJT57" s="106"/>
      <c r="TJU57" s="106"/>
      <c r="TJV57" s="106"/>
      <c r="TJW57" s="106"/>
      <c r="TJX57" s="106"/>
      <c r="TJY57" s="106"/>
      <c r="TJZ57" s="106"/>
      <c r="TKA57" s="106"/>
      <c r="TKB57" s="106"/>
      <c r="TKC57" s="106"/>
      <c r="TKD57" s="106"/>
      <c r="TKE57" s="106"/>
      <c r="TKF57" s="106"/>
      <c r="TKG57" s="106"/>
      <c r="TKH57" s="106"/>
      <c r="TKI57" s="106"/>
      <c r="TKJ57" s="106"/>
      <c r="TKK57" s="106"/>
      <c r="TKL57" s="106"/>
      <c r="TKM57" s="106"/>
      <c r="TKN57" s="106"/>
      <c r="TKO57" s="106"/>
      <c r="TKP57" s="106"/>
      <c r="TKQ57" s="106"/>
      <c r="TKR57" s="106"/>
      <c r="TKS57" s="106"/>
      <c r="TKT57" s="106"/>
      <c r="TKU57" s="106"/>
      <c r="TKV57" s="106"/>
      <c r="TKW57" s="106"/>
      <c r="TKX57" s="106"/>
      <c r="TKY57" s="106"/>
      <c r="TKZ57" s="106"/>
      <c r="TLA57" s="106"/>
      <c r="TLB57" s="106"/>
      <c r="TLC57" s="106"/>
      <c r="TLD57" s="106"/>
      <c r="TLE57" s="106"/>
      <c r="TLF57" s="106"/>
      <c r="TLG57" s="106"/>
      <c r="TLH57" s="106"/>
      <c r="TLI57" s="106"/>
      <c r="TLJ57" s="106"/>
      <c r="TLK57" s="106"/>
      <c r="TLL57" s="106"/>
      <c r="TLM57" s="106"/>
      <c r="TLN57" s="106"/>
      <c r="TLO57" s="106"/>
      <c r="TLP57" s="106"/>
      <c r="TLQ57" s="106"/>
      <c r="TLR57" s="106"/>
      <c r="TLS57" s="106"/>
      <c r="TLT57" s="106"/>
      <c r="TLU57" s="106"/>
      <c r="TLV57" s="106"/>
      <c r="TLW57" s="106"/>
      <c r="TLX57" s="106"/>
      <c r="TLY57" s="106"/>
      <c r="TLZ57" s="106"/>
      <c r="TMA57" s="106"/>
      <c r="TMB57" s="106"/>
      <c r="TMC57" s="106"/>
      <c r="TMD57" s="106"/>
      <c r="TME57" s="106"/>
      <c r="TMF57" s="106"/>
      <c r="TMG57" s="106"/>
      <c r="TMH57" s="106"/>
      <c r="TMI57" s="106"/>
      <c r="TMJ57" s="106"/>
      <c r="TMK57" s="106"/>
      <c r="TML57" s="106"/>
      <c r="TMM57" s="106"/>
      <c r="TMN57" s="106"/>
      <c r="TMO57" s="106"/>
      <c r="TMP57" s="106"/>
      <c r="TMQ57" s="106"/>
      <c r="TMR57" s="106"/>
      <c r="TMS57" s="106"/>
      <c r="TMT57" s="106"/>
      <c r="TMU57" s="106"/>
      <c r="TMV57" s="106"/>
      <c r="TMW57" s="106"/>
      <c r="TMX57" s="106"/>
      <c r="TMY57" s="106"/>
      <c r="TMZ57" s="106"/>
      <c r="TNA57" s="106"/>
      <c r="TNB57" s="106"/>
      <c r="TNC57" s="106"/>
      <c r="TND57" s="106"/>
      <c r="TNE57" s="106"/>
      <c r="TNF57" s="106"/>
      <c r="TNG57" s="106"/>
      <c r="TNH57" s="106"/>
      <c r="TNI57" s="106"/>
      <c r="TNJ57" s="106"/>
      <c r="TNK57" s="106"/>
      <c r="TNL57" s="106"/>
      <c r="TNM57" s="106"/>
      <c r="TNN57" s="106"/>
      <c r="TNO57" s="106"/>
      <c r="TNP57" s="106"/>
      <c r="TNQ57" s="106"/>
      <c r="TNR57" s="106"/>
      <c r="TNS57" s="106"/>
      <c r="TNT57" s="106"/>
      <c r="TNU57" s="106"/>
      <c r="TNV57" s="106"/>
      <c r="TNW57" s="106"/>
      <c r="TNX57" s="106"/>
      <c r="TNY57" s="106"/>
      <c r="TNZ57" s="106"/>
      <c r="TOA57" s="106"/>
      <c r="TOB57" s="106"/>
      <c r="TOC57" s="106"/>
      <c r="TOD57" s="106"/>
      <c r="TOE57" s="106"/>
      <c r="TOF57" s="106"/>
      <c r="TOG57" s="106"/>
      <c r="TOH57" s="106"/>
      <c r="TOI57" s="106"/>
      <c r="TOJ57" s="106"/>
      <c r="TOK57" s="106"/>
      <c r="TOL57" s="106"/>
      <c r="TOM57" s="106"/>
      <c r="TON57" s="106"/>
      <c r="TOO57" s="106"/>
      <c r="TOP57" s="106"/>
      <c r="TOQ57" s="106"/>
      <c r="TOR57" s="106"/>
      <c r="TOS57" s="106"/>
      <c r="TOT57" s="106"/>
      <c r="TOU57" s="106"/>
      <c r="TOV57" s="106"/>
      <c r="TOW57" s="106"/>
      <c r="TOX57" s="106"/>
      <c r="TOY57" s="106"/>
      <c r="TOZ57" s="106"/>
      <c r="TPA57" s="106"/>
      <c r="TPB57" s="106"/>
      <c r="TPC57" s="106"/>
      <c r="TPD57" s="106"/>
      <c r="TPE57" s="106"/>
      <c r="TPF57" s="106"/>
      <c r="TPG57" s="106"/>
      <c r="TPH57" s="106"/>
      <c r="TPI57" s="106"/>
      <c r="TPJ57" s="106"/>
      <c r="TPK57" s="106"/>
      <c r="TPL57" s="106"/>
      <c r="TPM57" s="106"/>
      <c r="TPN57" s="106"/>
      <c r="TPO57" s="106"/>
      <c r="TPP57" s="106"/>
      <c r="TPQ57" s="106"/>
      <c r="TPR57" s="106"/>
      <c r="TPS57" s="106"/>
      <c r="TPT57" s="106"/>
      <c r="TPU57" s="106"/>
      <c r="TPV57" s="106"/>
      <c r="TPW57" s="106"/>
      <c r="TPX57" s="106"/>
      <c r="TPY57" s="106"/>
      <c r="TPZ57" s="106"/>
      <c r="TQA57" s="106"/>
      <c r="TQB57" s="106"/>
      <c r="TQC57" s="106"/>
      <c r="TQD57" s="106"/>
      <c r="TQE57" s="106"/>
      <c r="TQF57" s="106"/>
      <c r="TQG57" s="106"/>
      <c r="TQH57" s="106"/>
      <c r="TQI57" s="106"/>
      <c r="TQJ57" s="106"/>
      <c r="TQK57" s="106"/>
      <c r="TQL57" s="106"/>
      <c r="TQM57" s="106"/>
      <c r="TQN57" s="106"/>
      <c r="TQO57" s="106"/>
      <c r="TQP57" s="106"/>
      <c r="TQQ57" s="106"/>
      <c r="TQR57" s="106"/>
      <c r="TQS57" s="106"/>
      <c r="TQT57" s="106"/>
      <c r="TQU57" s="106"/>
      <c r="TQV57" s="106"/>
      <c r="TQW57" s="106"/>
      <c r="TQX57" s="106"/>
      <c r="TQY57" s="106"/>
      <c r="TQZ57" s="106"/>
      <c r="TRA57" s="106"/>
      <c r="TRB57" s="106"/>
      <c r="TRC57" s="106"/>
      <c r="TRD57" s="106"/>
      <c r="TRE57" s="106"/>
      <c r="TRF57" s="106"/>
      <c r="TRG57" s="106"/>
      <c r="TRH57" s="106"/>
      <c r="TRI57" s="106"/>
      <c r="TRJ57" s="106"/>
      <c r="TRK57" s="106"/>
      <c r="TRL57" s="106"/>
      <c r="TRM57" s="106"/>
      <c r="TRN57" s="106"/>
      <c r="TRO57" s="106"/>
      <c r="TRP57" s="106"/>
      <c r="TRQ57" s="106"/>
      <c r="TRR57" s="106"/>
      <c r="TRS57" s="106"/>
      <c r="TRT57" s="106"/>
      <c r="TRU57" s="106"/>
      <c r="TRV57" s="106"/>
      <c r="TRW57" s="106"/>
      <c r="TRX57" s="106"/>
      <c r="TRY57" s="106"/>
      <c r="TRZ57" s="106"/>
      <c r="TSA57" s="106"/>
      <c r="TSB57" s="106"/>
      <c r="TSC57" s="106"/>
      <c r="TSD57" s="106"/>
      <c r="TSE57" s="106"/>
      <c r="TSF57" s="106"/>
      <c r="TSG57" s="106"/>
      <c r="TSH57" s="106"/>
      <c r="TSI57" s="106"/>
      <c r="TSJ57" s="106"/>
      <c r="TSK57" s="106"/>
      <c r="TSL57" s="106"/>
      <c r="TSM57" s="106"/>
      <c r="TSN57" s="106"/>
      <c r="TSO57" s="106"/>
      <c r="TSP57" s="106"/>
      <c r="TSQ57" s="106"/>
      <c r="TSR57" s="106"/>
      <c r="TSS57" s="106"/>
      <c r="TST57" s="106"/>
      <c r="TSU57" s="106"/>
      <c r="TSV57" s="106"/>
      <c r="TSW57" s="106"/>
      <c r="TSX57" s="106"/>
      <c r="TSY57" s="106"/>
      <c r="TSZ57" s="106"/>
      <c r="TTA57" s="106"/>
      <c r="TTB57" s="106"/>
      <c r="TTC57" s="106"/>
      <c r="TTD57" s="106"/>
      <c r="TTE57" s="106"/>
      <c r="TTF57" s="106"/>
      <c r="TTG57" s="106"/>
      <c r="TTH57" s="106"/>
      <c r="TTI57" s="106"/>
      <c r="TTJ57" s="106"/>
      <c r="TTK57" s="106"/>
      <c r="TTL57" s="106"/>
      <c r="TTM57" s="106"/>
      <c r="TTN57" s="106"/>
      <c r="TTO57" s="106"/>
      <c r="TTP57" s="106"/>
      <c r="TTQ57" s="106"/>
      <c r="TTR57" s="106"/>
      <c r="TTS57" s="106"/>
      <c r="TTT57" s="106"/>
      <c r="TTU57" s="106"/>
      <c r="TTV57" s="106"/>
      <c r="TTW57" s="106"/>
      <c r="TTX57" s="106"/>
      <c r="TTY57" s="106"/>
      <c r="TTZ57" s="106"/>
      <c r="TUA57" s="106"/>
      <c r="TUB57" s="106"/>
      <c r="TUC57" s="106"/>
      <c r="TUD57" s="106"/>
      <c r="TUE57" s="106"/>
      <c r="TUF57" s="106"/>
      <c r="TUG57" s="106"/>
      <c r="TUH57" s="106"/>
      <c r="TUI57" s="106"/>
      <c r="TUJ57" s="106"/>
      <c r="TUK57" s="106"/>
      <c r="TUL57" s="106"/>
      <c r="TUM57" s="106"/>
      <c r="TUN57" s="106"/>
      <c r="TUO57" s="106"/>
      <c r="TUP57" s="106"/>
      <c r="TUQ57" s="106"/>
      <c r="TUR57" s="106"/>
      <c r="TUS57" s="106"/>
      <c r="TUT57" s="106"/>
      <c r="TUU57" s="106"/>
      <c r="TUV57" s="106"/>
      <c r="TUW57" s="106"/>
      <c r="TUX57" s="106"/>
      <c r="TUY57" s="106"/>
      <c r="TUZ57" s="106"/>
      <c r="TVA57" s="106"/>
      <c r="TVB57" s="106"/>
      <c r="TVC57" s="106"/>
      <c r="TVD57" s="106"/>
      <c r="TVE57" s="106"/>
      <c r="TVF57" s="106"/>
      <c r="TVG57" s="106"/>
      <c r="TVH57" s="106"/>
      <c r="TVI57" s="106"/>
      <c r="TVJ57" s="106"/>
      <c r="TVK57" s="106"/>
      <c r="TVL57" s="106"/>
      <c r="TVM57" s="106"/>
      <c r="TVN57" s="106"/>
      <c r="TVO57" s="106"/>
      <c r="TVP57" s="106"/>
      <c r="TVQ57" s="106"/>
      <c r="TVR57" s="106"/>
      <c r="TVS57" s="106"/>
      <c r="TVT57" s="106"/>
      <c r="TVU57" s="106"/>
      <c r="TVV57" s="106"/>
      <c r="TVW57" s="106"/>
      <c r="TVX57" s="106"/>
      <c r="TVY57" s="106"/>
      <c r="TVZ57" s="106"/>
      <c r="TWA57" s="106"/>
      <c r="TWB57" s="106"/>
      <c r="TWC57" s="106"/>
      <c r="TWD57" s="106"/>
      <c r="TWE57" s="106"/>
      <c r="TWF57" s="106"/>
      <c r="TWG57" s="106"/>
      <c r="TWH57" s="106"/>
      <c r="TWI57" s="106"/>
      <c r="TWJ57" s="106"/>
      <c r="TWK57" s="106"/>
      <c r="TWL57" s="106"/>
      <c r="TWM57" s="106"/>
      <c r="TWN57" s="106"/>
      <c r="TWO57" s="106"/>
      <c r="TWP57" s="106"/>
      <c r="TWQ57" s="106"/>
      <c r="TWR57" s="106"/>
      <c r="TWS57" s="106"/>
      <c r="TWT57" s="106"/>
      <c r="TWU57" s="106"/>
      <c r="TWV57" s="106"/>
      <c r="TWW57" s="106"/>
      <c r="TWX57" s="106"/>
      <c r="TWY57" s="106"/>
      <c r="TWZ57" s="106"/>
      <c r="TXA57" s="106"/>
      <c r="TXB57" s="106"/>
      <c r="TXC57" s="106"/>
      <c r="TXD57" s="106"/>
      <c r="TXE57" s="106"/>
      <c r="TXF57" s="106"/>
      <c r="TXG57" s="106"/>
      <c r="TXH57" s="106"/>
      <c r="TXI57" s="106"/>
      <c r="TXJ57" s="106"/>
      <c r="TXK57" s="106"/>
      <c r="TXL57" s="106"/>
      <c r="TXM57" s="106"/>
      <c r="TXN57" s="106"/>
      <c r="TXO57" s="106"/>
      <c r="TXP57" s="106"/>
      <c r="TXQ57" s="106"/>
      <c r="TXR57" s="106"/>
      <c r="TXS57" s="106"/>
      <c r="TXT57" s="106"/>
      <c r="TXU57" s="106"/>
      <c r="TXV57" s="106"/>
      <c r="TXW57" s="106"/>
      <c r="TXX57" s="106"/>
      <c r="TXY57" s="106"/>
      <c r="TXZ57" s="106"/>
      <c r="TYA57" s="106"/>
      <c r="TYB57" s="106"/>
      <c r="TYC57" s="106"/>
      <c r="TYD57" s="106"/>
      <c r="TYE57" s="106"/>
      <c r="TYF57" s="106"/>
      <c r="TYG57" s="106"/>
      <c r="TYH57" s="106"/>
      <c r="TYI57" s="106"/>
      <c r="TYJ57" s="106"/>
      <c r="TYK57" s="106"/>
      <c r="TYL57" s="106"/>
      <c r="TYM57" s="106"/>
      <c r="TYN57" s="106"/>
      <c r="TYO57" s="106"/>
      <c r="TYP57" s="106"/>
      <c r="TYQ57" s="106"/>
      <c r="TYR57" s="106"/>
      <c r="TYS57" s="106"/>
      <c r="TYT57" s="106"/>
      <c r="TYU57" s="106"/>
      <c r="TYV57" s="106"/>
      <c r="TYW57" s="106"/>
      <c r="TYX57" s="106"/>
      <c r="TYY57" s="106"/>
      <c r="TYZ57" s="106"/>
      <c r="TZA57" s="106"/>
      <c r="TZB57" s="106"/>
      <c r="TZC57" s="106"/>
      <c r="TZD57" s="106"/>
      <c r="TZE57" s="106"/>
      <c r="TZF57" s="106"/>
      <c r="TZG57" s="106"/>
      <c r="TZH57" s="106"/>
      <c r="TZI57" s="106"/>
      <c r="TZJ57" s="106"/>
      <c r="TZK57" s="106"/>
      <c r="TZL57" s="106"/>
      <c r="TZM57" s="106"/>
      <c r="TZN57" s="106"/>
      <c r="TZO57" s="106"/>
      <c r="TZP57" s="106"/>
      <c r="TZQ57" s="106"/>
      <c r="TZR57" s="106"/>
      <c r="TZS57" s="106"/>
      <c r="TZT57" s="106"/>
      <c r="TZU57" s="106"/>
      <c r="TZV57" s="106"/>
      <c r="TZW57" s="106"/>
      <c r="TZX57" s="106"/>
      <c r="TZY57" s="106"/>
      <c r="TZZ57" s="106"/>
      <c r="UAA57" s="106"/>
      <c r="UAB57" s="106"/>
      <c r="UAC57" s="106"/>
      <c r="UAD57" s="106"/>
      <c r="UAE57" s="106"/>
      <c r="UAF57" s="106"/>
      <c r="UAG57" s="106"/>
      <c r="UAH57" s="106"/>
      <c r="UAI57" s="106"/>
      <c r="UAJ57" s="106"/>
      <c r="UAK57" s="106"/>
      <c r="UAL57" s="106"/>
      <c r="UAM57" s="106"/>
      <c r="UAN57" s="106"/>
      <c r="UAO57" s="106"/>
      <c r="UAP57" s="106"/>
      <c r="UAQ57" s="106"/>
      <c r="UAR57" s="106"/>
      <c r="UAS57" s="106"/>
      <c r="UAT57" s="106"/>
      <c r="UAU57" s="106"/>
      <c r="UAV57" s="106"/>
      <c r="UAW57" s="106"/>
      <c r="UAX57" s="106"/>
      <c r="UAY57" s="106"/>
      <c r="UAZ57" s="106"/>
      <c r="UBA57" s="106"/>
      <c r="UBB57" s="106"/>
      <c r="UBC57" s="106"/>
      <c r="UBD57" s="106"/>
      <c r="UBE57" s="106"/>
      <c r="UBF57" s="106"/>
      <c r="UBG57" s="106"/>
      <c r="UBH57" s="106"/>
      <c r="UBI57" s="106"/>
      <c r="UBJ57" s="106"/>
      <c r="UBK57" s="106"/>
      <c r="UBL57" s="106"/>
      <c r="UBM57" s="106"/>
      <c r="UBN57" s="106"/>
      <c r="UBO57" s="106"/>
      <c r="UBP57" s="106"/>
      <c r="UBQ57" s="106"/>
      <c r="UBR57" s="106"/>
      <c r="UBS57" s="106"/>
      <c r="UBT57" s="106"/>
      <c r="UBU57" s="106"/>
      <c r="UBV57" s="106"/>
      <c r="UBW57" s="106"/>
      <c r="UBX57" s="106"/>
      <c r="UBY57" s="106"/>
      <c r="UBZ57" s="106"/>
      <c r="UCA57" s="106"/>
      <c r="UCB57" s="106"/>
      <c r="UCC57" s="106"/>
      <c r="UCD57" s="106"/>
      <c r="UCE57" s="106"/>
      <c r="UCF57" s="106"/>
      <c r="UCG57" s="106"/>
      <c r="UCH57" s="106"/>
      <c r="UCI57" s="106"/>
      <c r="UCJ57" s="106"/>
      <c r="UCK57" s="106"/>
      <c r="UCL57" s="106"/>
      <c r="UCM57" s="106"/>
      <c r="UCN57" s="106"/>
      <c r="UCO57" s="106"/>
      <c r="UCP57" s="106"/>
      <c r="UCQ57" s="106"/>
      <c r="UCR57" s="106"/>
      <c r="UCS57" s="106"/>
      <c r="UCT57" s="106"/>
      <c r="UCU57" s="106"/>
      <c r="UCV57" s="106"/>
      <c r="UCW57" s="106"/>
      <c r="UCX57" s="106"/>
      <c r="UCY57" s="106"/>
      <c r="UCZ57" s="106"/>
      <c r="UDA57" s="106"/>
      <c r="UDB57" s="106"/>
      <c r="UDC57" s="106"/>
      <c r="UDD57" s="106"/>
      <c r="UDE57" s="106"/>
      <c r="UDF57" s="106"/>
      <c r="UDG57" s="106"/>
      <c r="UDH57" s="106"/>
      <c r="UDI57" s="106"/>
      <c r="UDJ57" s="106"/>
      <c r="UDK57" s="106"/>
      <c r="UDL57" s="106"/>
      <c r="UDM57" s="106"/>
      <c r="UDN57" s="106"/>
      <c r="UDO57" s="106"/>
      <c r="UDP57" s="106"/>
      <c r="UDQ57" s="106"/>
      <c r="UDR57" s="106"/>
      <c r="UDS57" s="106"/>
      <c r="UDT57" s="106"/>
      <c r="UDU57" s="106"/>
      <c r="UDV57" s="106"/>
      <c r="UDW57" s="106"/>
      <c r="UDX57" s="106"/>
      <c r="UDY57" s="106"/>
      <c r="UDZ57" s="106"/>
      <c r="UEA57" s="106"/>
      <c r="UEB57" s="106"/>
      <c r="UEC57" s="106"/>
      <c r="UED57" s="106"/>
      <c r="UEE57" s="106"/>
      <c r="UEF57" s="106"/>
      <c r="UEG57" s="106"/>
      <c r="UEH57" s="106"/>
      <c r="UEI57" s="106"/>
      <c r="UEJ57" s="106"/>
      <c r="UEK57" s="106"/>
      <c r="UEL57" s="106"/>
      <c r="UEM57" s="106"/>
      <c r="UEN57" s="106"/>
      <c r="UEO57" s="106"/>
      <c r="UEP57" s="106"/>
      <c r="UEQ57" s="106"/>
      <c r="UER57" s="106"/>
      <c r="UES57" s="106"/>
      <c r="UET57" s="106"/>
      <c r="UEU57" s="106"/>
      <c r="UEV57" s="106"/>
      <c r="UEW57" s="106"/>
      <c r="UEX57" s="106"/>
      <c r="UEY57" s="106"/>
      <c r="UEZ57" s="106"/>
      <c r="UFA57" s="106"/>
      <c r="UFB57" s="106"/>
      <c r="UFC57" s="106"/>
      <c r="UFD57" s="106"/>
      <c r="UFE57" s="106"/>
      <c r="UFF57" s="106"/>
      <c r="UFG57" s="106"/>
      <c r="UFH57" s="106"/>
      <c r="UFI57" s="106"/>
      <c r="UFJ57" s="106"/>
      <c r="UFK57" s="106"/>
      <c r="UFL57" s="106"/>
      <c r="UFM57" s="106"/>
      <c r="UFN57" s="106"/>
      <c r="UFO57" s="106"/>
      <c r="UFP57" s="106"/>
      <c r="UFQ57" s="106"/>
      <c r="UFR57" s="106"/>
      <c r="UFS57" s="106"/>
      <c r="UFT57" s="106"/>
      <c r="UFU57" s="106"/>
      <c r="UFV57" s="106"/>
      <c r="UFW57" s="106"/>
      <c r="UFX57" s="106"/>
      <c r="UFY57" s="106"/>
      <c r="UFZ57" s="106"/>
      <c r="UGA57" s="106"/>
      <c r="UGB57" s="106"/>
      <c r="UGC57" s="106"/>
      <c r="UGD57" s="106"/>
      <c r="UGE57" s="106"/>
      <c r="UGF57" s="106"/>
      <c r="UGG57" s="106"/>
      <c r="UGH57" s="106"/>
      <c r="UGI57" s="106"/>
      <c r="UGJ57" s="106"/>
      <c r="UGK57" s="106"/>
      <c r="UGL57" s="106"/>
      <c r="UGM57" s="106"/>
      <c r="UGN57" s="106"/>
      <c r="UGO57" s="106"/>
      <c r="UGP57" s="106"/>
      <c r="UGQ57" s="106"/>
      <c r="UGR57" s="106"/>
      <c r="UGS57" s="106"/>
      <c r="UGT57" s="106"/>
      <c r="UGU57" s="106"/>
      <c r="UGV57" s="106"/>
      <c r="UGW57" s="106"/>
      <c r="UGX57" s="106"/>
      <c r="UGY57" s="106"/>
      <c r="UGZ57" s="106"/>
      <c r="UHA57" s="106"/>
      <c r="UHB57" s="106"/>
      <c r="UHC57" s="106"/>
      <c r="UHD57" s="106"/>
      <c r="UHE57" s="106"/>
      <c r="UHF57" s="106"/>
      <c r="UHG57" s="106"/>
      <c r="UHH57" s="106"/>
      <c r="UHI57" s="106"/>
      <c r="UHJ57" s="106"/>
      <c r="UHK57" s="106"/>
      <c r="UHL57" s="106"/>
      <c r="UHM57" s="106"/>
      <c r="UHN57" s="106"/>
      <c r="UHO57" s="106"/>
      <c r="UHP57" s="106"/>
      <c r="UHQ57" s="106"/>
      <c r="UHR57" s="106"/>
      <c r="UHS57" s="106"/>
      <c r="UHT57" s="106"/>
      <c r="UHU57" s="106"/>
      <c r="UHV57" s="106"/>
      <c r="UHW57" s="106"/>
      <c r="UHX57" s="106"/>
      <c r="UHY57" s="106"/>
      <c r="UHZ57" s="106"/>
      <c r="UIA57" s="106"/>
      <c r="UIB57" s="106"/>
      <c r="UIC57" s="106"/>
      <c r="UID57" s="106"/>
      <c r="UIE57" s="106"/>
      <c r="UIF57" s="106"/>
      <c r="UIG57" s="106"/>
      <c r="UIH57" s="106"/>
      <c r="UII57" s="106"/>
      <c r="UIJ57" s="106"/>
      <c r="UIK57" s="106"/>
      <c r="UIL57" s="106"/>
      <c r="UIM57" s="106"/>
      <c r="UIN57" s="106"/>
      <c r="UIO57" s="106"/>
      <c r="UIP57" s="106"/>
      <c r="UIQ57" s="106"/>
      <c r="UIR57" s="106"/>
      <c r="UIS57" s="106"/>
      <c r="UIT57" s="106"/>
      <c r="UIU57" s="106"/>
      <c r="UIV57" s="106"/>
      <c r="UIW57" s="106"/>
      <c r="UIX57" s="106"/>
      <c r="UIY57" s="106"/>
      <c r="UIZ57" s="106"/>
      <c r="UJA57" s="106"/>
      <c r="UJB57" s="106"/>
      <c r="UJC57" s="106"/>
      <c r="UJD57" s="106"/>
      <c r="UJE57" s="106"/>
      <c r="UJF57" s="106"/>
      <c r="UJG57" s="106"/>
      <c r="UJH57" s="106"/>
      <c r="UJI57" s="106"/>
      <c r="UJJ57" s="106"/>
      <c r="UJK57" s="106"/>
      <c r="UJL57" s="106"/>
      <c r="UJM57" s="106"/>
      <c r="UJN57" s="106"/>
      <c r="UJO57" s="106"/>
      <c r="UJP57" s="106"/>
      <c r="UJQ57" s="106"/>
      <c r="UJR57" s="106"/>
      <c r="UJS57" s="106"/>
      <c r="UJT57" s="106"/>
      <c r="UJU57" s="106"/>
      <c r="UJV57" s="106"/>
      <c r="UJW57" s="106"/>
      <c r="UJX57" s="106"/>
      <c r="UJY57" s="106"/>
      <c r="UJZ57" s="106"/>
      <c r="UKA57" s="106"/>
      <c r="UKB57" s="106"/>
      <c r="UKC57" s="106"/>
      <c r="UKD57" s="106"/>
      <c r="UKE57" s="106"/>
      <c r="UKF57" s="106"/>
      <c r="UKG57" s="106"/>
      <c r="UKH57" s="106"/>
      <c r="UKI57" s="106"/>
      <c r="UKJ57" s="106"/>
      <c r="UKK57" s="106"/>
      <c r="UKL57" s="106"/>
      <c r="UKM57" s="106"/>
      <c r="UKN57" s="106"/>
      <c r="UKO57" s="106"/>
      <c r="UKP57" s="106"/>
      <c r="UKQ57" s="106"/>
      <c r="UKR57" s="106"/>
      <c r="UKS57" s="106"/>
      <c r="UKT57" s="106"/>
      <c r="UKU57" s="106"/>
      <c r="UKV57" s="106"/>
      <c r="UKW57" s="106"/>
      <c r="UKX57" s="106"/>
      <c r="UKY57" s="106"/>
      <c r="UKZ57" s="106"/>
      <c r="ULA57" s="106"/>
      <c r="ULB57" s="106"/>
      <c r="ULC57" s="106"/>
      <c r="ULD57" s="106"/>
      <c r="ULE57" s="106"/>
      <c r="ULF57" s="106"/>
      <c r="ULG57" s="106"/>
      <c r="ULH57" s="106"/>
      <c r="ULI57" s="106"/>
      <c r="ULJ57" s="106"/>
      <c r="ULK57" s="106"/>
      <c r="ULL57" s="106"/>
      <c r="ULM57" s="106"/>
      <c r="ULN57" s="106"/>
      <c r="ULO57" s="106"/>
      <c r="ULP57" s="106"/>
      <c r="ULQ57" s="106"/>
      <c r="ULR57" s="106"/>
      <c r="ULS57" s="106"/>
      <c r="ULT57" s="106"/>
      <c r="ULU57" s="106"/>
      <c r="ULV57" s="106"/>
      <c r="ULW57" s="106"/>
      <c r="ULX57" s="106"/>
      <c r="ULY57" s="106"/>
      <c r="ULZ57" s="106"/>
      <c r="UMA57" s="106"/>
      <c r="UMB57" s="106"/>
      <c r="UMC57" s="106"/>
      <c r="UMD57" s="106"/>
      <c r="UME57" s="106"/>
      <c r="UMF57" s="106"/>
      <c r="UMG57" s="106"/>
      <c r="UMH57" s="106"/>
      <c r="UMI57" s="106"/>
      <c r="UMJ57" s="106"/>
      <c r="UMK57" s="106"/>
      <c r="UML57" s="106"/>
      <c r="UMM57" s="106"/>
      <c r="UMN57" s="106"/>
      <c r="UMO57" s="106"/>
      <c r="UMP57" s="106"/>
      <c r="UMQ57" s="106"/>
      <c r="UMR57" s="106"/>
      <c r="UMS57" s="106"/>
      <c r="UMT57" s="106"/>
      <c r="UMU57" s="106"/>
      <c r="UMV57" s="106"/>
      <c r="UMW57" s="106"/>
      <c r="UMX57" s="106"/>
      <c r="UMY57" s="106"/>
      <c r="UMZ57" s="106"/>
      <c r="UNA57" s="106"/>
      <c r="UNB57" s="106"/>
      <c r="UNC57" s="106"/>
      <c r="UND57" s="106"/>
      <c r="UNE57" s="106"/>
      <c r="UNF57" s="106"/>
      <c r="UNG57" s="106"/>
      <c r="UNH57" s="106"/>
      <c r="UNI57" s="106"/>
      <c r="UNJ57" s="106"/>
      <c r="UNK57" s="106"/>
      <c r="UNL57" s="106"/>
      <c r="UNM57" s="106"/>
      <c r="UNN57" s="106"/>
      <c r="UNO57" s="106"/>
      <c r="UNP57" s="106"/>
      <c r="UNQ57" s="106"/>
      <c r="UNR57" s="106"/>
      <c r="UNS57" s="106"/>
      <c r="UNT57" s="106"/>
      <c r="UNU57" s="106"/>
      <c r="UNV57" s="106"/>
      <c r="UNW57" s="106"/>
      <c r="UNX57" s="106"/>
      <c r="UNY57" s="106"/>
      <c r="UNZ57" s="106"/>
      <c r="UOA57" s="106"/>
      <c r="UOB57" s="106"/>
      <c r="UOC57" s="106"/>
      <c r="UOD57" s="106"/>
      <c r="UOE57" s="106"/>
      <c r="UOF57" s="106"/>
      <c r="UOG57" s="106"/>
      <c r="UOH57" s="106"/>
      <c r="UOI57" s="106"/>
      <c r="UOJ57" s="106"/>
      <c r="UOK57" s="106"/>
      <c r="UOL57" s="106"/>
      <c r="UOM57" s="106"/>
      <c r="UON57" s="106"/>
      <c r="UOO57" s="106"/>
      <c r="UOP57" s="106"/>
      <c r="UOQ57" s="106"/>
      <c r="UOR57" s="106"/>
      <c r="UOS57" s="106"/>
      <c r="UOT57" s="106"/>
      <c r="UOU57" s="106"/>
      <c r="UOV57" s="106"/>
      <c r="UOW57" s="106"/>
      <c r="UOX57" s="106"/>
      <c r="UOY57" s="106"/>
      <c r="UOZ57" s="106"/>
      <c r="UPA57" s="106"/>
      <c r="UPB57" s="106"/>
      <c r="UPC57" s="106"/>
      <c r="UPD57" s="106"/>
      <c r="UPE57" s="106"/>
      <c r="UPF57" s="106"/>
      <c r="UPG57" s="106"/>
      <c r="UPH57" s="106"/>
      <c r="UPI57" s="106"/>
      <c r="UPJ57" s="106"/>
      <c r="UPK57" s="106"/>
      <c r="UPL57" s="106"/>
      <c r="UPM57" s="106"/>
      <c r="UPN57" s="106"/>
      <c r="UPO57" s="106"/>
      <c r="UPP57" s="106"/>
      <c r="UPQ57" s="106"/>
      <c r="UPR57" s="106"/>
      <c r="UPS57" s="106"/>
      <c r="UPT57" s="106"/>
      <c r="UPU57" s="106"/>
      <c r="UPV57" s="106"/>
      <c r="UPW57" s="106"/>
      <c r="UPX57" s="106"/>
      <c r="UPY57" s="106"/>
      <c r="UPZ57" s="106"/>
      <c r="UQA57" s="106"/>
      <c r="UQB57" s="106"/>
      <c r="UQC57" s="106"/>
      <c r="UQD57" s="106"/>
      <c r="UQE57" s="106"/>
      <c r="UQF57" s="106"/>
      <c r="UQG57" s="106"/>
      <c r="UQH57" s="106"/>
      <c r="UQI57" s="106"/>
      <c r="UQJ57" s="106"/>
      <c r="UQK57" s="106"/>
      <c r="UQL57" s="106"/>
      <c r="UQM57" s="106"/>
      <c r="UQN57" s="106"/>
      <c r="UQO57" s="106"/>
      <c r="UQP57" s="106"/>
      <c r="UQQ57" s="106"/>
      <c r="UQR57" s="106"/>
      <c r="UQS57" s="106"/>
      <c r="UQT57" s="106"/>
      <c r="UQU57" s="106"/>
      <c r="UQV57" s="106"/>
      <c r="UQW57" s="106"/>
      <c r="UQX57" s="106"/>
      <c r="UQY57" s="106"/>
      <c r="UQZ57" s="106"/>
      <c r="URA57" s="106"/>
      <c r="URB57" s="106"/>
      <c r="URC57" s="106"/>
      <c r="URD57" s="106"/>
      <c r="URE57" s="106"/>
      <c r="URF57" s="106"/>
      <c r="URG57" s="106"/>
      <c r="URH57" s="106"/>
      <c r="URI57" s="106"/>
      <c r="URJ57" s="106"/>
      <c r="URK57" s="106"/>
      <c r="URL57" s="106"/>
      <c r="URM57" s="106"/>
      <c r="URN57" s="106"/>
      <c r="URO57" s="106"/>
      <c r="URP57" s="106"/>
      <c r="URQ57" s="106"/>
      <c r="URR57" s="106"/>
      <c r="URS57" s="106"/>
      <c r="URT57" s="106"/>
      <c r="URU57" s="106"/>
      <c r="URV57" s="106"/>
      <c r="URW57" s="106"/>
      <c r="URX57" s="106"/>
      <c r="URY57" s="106"/>
      <c r="URZ57" s="106"/>
      <c r="USA57" s="106"/>
      <c r="USB57" s="106"/>
      <c r="USC57" s="106"/>
      <c r="USD57" s="106"/>
      <c r="USE57" s="106"/>
      <c r="USF57" s="106"/>
      <c r="USG57" s="106"/>
      <c r="USH57" s="106"/>
      <c r="USI57" s="106"/>
      <c r="USJ57" s="106"/>
      <c r="USK57" s="106"/>
      <c r="USL57" s="106"/>
      <c r="USM57" s="106"/>
      <c r="USN57" s="106"/>
      <c r="USO57" s="106"/>
      <c r="USP57" s="106"/>
      <c r="USQ57" s="106"/>
      <c r="USR57" s="106"/>
      <c r="USS57" s="106"/>
      <c r="UST57" s="106"/>
      <c r="USU57" s="106"/>
      <c r="USV57" s="106"/>
      <c r="USW57" s="106"/>
      <c r="USX57" s="106"/>
      <c r="USY57" s="106"/>
      <c r="USZ57" s="106"/>
      <c r="UTA57" s="106"/>
      <c r="UTB57" s="106"/>
      <c r="UTC57" s="106"/>
      <c r="UTD57" s="106"/>
      <c r="UTE57" s="106"/>
      <c r="UTF57" s="106"/>
      <c r="UTG57" s="106"/>
      <c r="UTH57" s="106"/>
      <c r="UTI57" s="106"/>
      <c r="UTJ57" s="106"/>
      <c r="UTK57" s="106"/>
      <c r="UTL57" s="106"/>
      <c r="UTM57" s="106"/>
      <c r="UTN57" s="106"/>
      <c r="UTO57" s="106"/>
      <c r="UTP57" s="106"/>
      <c r="UTQ57" s="106"/>
      <c r="UTR57" s="106"/>
      <c r="UTS57" s="106"/>
      <c r="UTT57" s="106"/>
      <c r="UTU57" s="106"/>
      <c r="UTV57" s="106"/>
      <c r="UTW57" s="106"/>
      <c r="UTX57" s="106"/>
      <c r="UTY57" s="106"/>
      <c r="UTZ57" s="106"/>
      <c r="UUA57" s="106"/>
      <c r="UUB57" s="106"/>
      <c r="UUC57" s="106"/>
      <c r="UUD57" s="106"/>
      <c r="UUE57" s="106"/>
      <c r="UUF57" s="106"/>
      <c r="UUG57" s="106"/>
      <c r="UUH57" s="106"/>
      <c r="UUI57" s="106"/>
      <c r="UUJ57" s="106"/>
      <c r="UUK57" s="106"/>
      <c r="UUL57" s="106"/>
      <c r="UUM57" s="106"/>
      <c r="UUN57" s="106"/>
      <c r="UUO57" s="106"/>
      <c r="UUP57" s="106"/>
      <c r="UUQ57" s="106"/>
      <c r="UUR57" s="106"/>
      <c r="UUS57" s="106"/>
      <c r="UUT57" s="106"/>
      <c r="UUU57" s="106"/>
      <c r="UUV57" s="106"/>
      <c r="UUW57" s="106"/>
      <c r="UUX57" s="106"/>
      <c r="UUY57" s="106"/>
      <c r="UUZ57" s="106"/>
      <c r="UVA57" s="106"/>
      <c r="UVB57" s="106"/>
      <c r="UVC57" s="106"/>
      <c r="UVD57" s="106"/>
      <c r="UVE57" s="106"/>
      <c r="UVF57" s="106"/>
      <c r="UVG57" s="106"/>
      <c r="UVH57" s="106"/>
      <c r="UVI57" s="106"/>
      <c r="UVJ57" s="106"/>
      <c r="UVK57" s="106"/>
      <c r="UVL57" s="106"/>
      <c r="UVM57" s="106"/>
      <c r="UVN57" s="106"/>
      <c r="UVO57" s="106"/>
      <c r="UVP57" s="106"/>
      <c r="UVQ57" s="106"/>
      <c r="UVR57" s="106"/>
      <c r="UVS57" s="106"/>
      <c r="UVT57" s="106"/>
      <c r="UVU57" s="106"/>
      <c r="UVV57" s="106"/>
      <c r="UVW57" s="106"/>
      <c r="UVX57" s="106"/>
      <c r="UVY57" s="106"/>
      <c r="UVZ57" s="106"/>
      <c r="UWA57" s="106"/>
      <c r="UWB57" s="106"/>
      <c r="UWC57" s="106"/>
      <c r="UWD57" s="106"/>
      <c r="UWE57" s="106"/>
      <c r="UWF57" s="106"/>
      <c r="UWG57" s="106"/>
      <c r="UWH57" s="106"/>
      <c r="UWI57" s="106"/>
      <c r="UWJ57" s="106"/>
      <c r="UWK57" s="106"/>
      <c r="UWL57" s="106"/>
      <c r="UWM57" s="106"/>
      <c r="UWN57" s="106"/>
      <c r="UWO57" s="106"/>
      <c r="UWP57" s="106"/>
      <c r="UWQ57" s="106"/>
      <c r="UWR57" s="106"/>
      <c r="UWS57" s="106"/>
      <c r="UWT57" s="106"/>
      <c r="UWU57" s="106"/>
      <c r="UWV57" s="106"/>
      <c r="UWW57" s="106"/>
      <c r="UWX57" s="106"/>
      <c r="UWY57" s="106"/>
      <c r="UWZ57" s="106"/>
      <c r="UXA57" s="106"/>
      <c r="UXB57" s="106"/>
      <c r="UXC57" s="106"/>
      <c r="UXD57" s="106"/>
      <c r="UXE57" s="106"/>
      <c r="UXF57" s="106"/>
      <c r="UXG57" s="106"/>
      <c r="UXH57" s="106"/>
      <c r="UXI57" s="106"/>
      <c r="UXJ57" s="106"/>
      <c r="UXK57" s="106"/>
      <c r="UXL57" s="106"/>
      <c r="UXM57" s="106"/>
      <c r="UXN57" s="106"/>
      <c r="UXO57" s="106"/>
      <c r="UXP57" s="106"/>
      <c r="UXQ57" s="106"/>
      <c r="UXR57" s="106"/>
      <c r="UXS57" s="106"/>
      <c r="UXT57" s="106"/>
      <c r="UXU57" s="106"/>
      <c r="UXV57" s="106"/>
      <c r="UXW57" s="106"/>
      <c r="UXX57" s="106"/>
      <c r="UXY57" s="106"/>
      <c r="UXZ57" s="106"/>
      <c r="UYA57" s="106"/>
      <c r="UYB57" s="106"/>
      <c r="UYC57" s="106"/>
      <c r="UYD57" s="106"/>
      <c r="UYE57" s="106"/>
      <c r="UYF57" s="106"/>
      <c r="UYG57" s="106"/>
      <c r="UYH57" s="106"/>
      <c r="UYI57" s="106"/>
      <c r="UYJ57" s="106"/>
      <c r="UYK57" s="106"/>
      <c r="UYL57" s="106"/>
      <c r="UYM57" s="106"/>
      <c r="UYN57" s="106"/>
      <c r="UYO57" s="106"/>
      <c r="UYP57" s="106"/>
      <c r="UYQ57" s="106"/>
      <c r="UYR57" s="106"/>
      <c r="UYS57" s="106"/>
      <c r="UYT57" s="106"/>
      <c r="UYU57" s="106"/>
      <c r="UYV57" s="106"/>
      <c r="UYW57" s="106"/>
      <c r="UYX57" s="106"/>
      <c r="UYY57" s="106"/>
      <c r="UYZ57" s="106"/>
      <c r="UZA57" s="106"/>
      <c r="UZB57" s="106"/>
      <c r="UZC57" s="106"/>
      <c r="UZD57" s="106"/>
      <c r="UZE57" s="106"/>
      <c r="UZF57" s="106"/>
      <c r="UZG57" s="106"/>
      <c r="UZH57" s="106"/>
      <c r="UZI57" s="106"/>
      <c r="UZJ57" s="106"/>
      <c r="UZK57" s="106"/>
      <c r="UZL57" s="106"/>
      <c r="UZM57" s="106"/>
      <c r="UZN57" s="106"/>
      <c r="UZO57" s="106"/>
      <c r="UZP57" s="106"/>
      <c r="UZQ57" s="106"/>
      <c r="UZR57" s="106"/>
      <c r="UZS57" s="106"/>
      <c r="UZT57" s="106"/>
      <c r="UZU57" s="106"/>
      <c r="UZV57" s="106"/>
      <c r="UZW57" s="106"/>
      <c r="UZX57" s="106"/>
      <c r="UZY57" s="106"/>
      <c r="UZZ57" s="106"/>
      <c r="VAA57" s="106"/>
      <c r="VAB57" s="106"/>
      <c r="VAC57" s="106"/>
      <c r="VAD57" s="106"/>
      <c r="VAE57" s="106"/>
      <c r="VAF57" s="106"/>
      <c r="VAG57" s="106"/>
      <c r="VAH57" s="106"/>
      <c r="VAI57" s="106"/>
      <c r="VAJ57" s="106"/>
      <c r="VAK57" s="106"/>
      <c r="VAL57" s="106"/>
      <c r="VAM57" s="106"/>
      <c r="VAN57" s="106"/>
      <c r="VAO57" s="106"/>
      <c r="VAP57" s="106"/>
      <c r="VAQ57" s="106"/>
      <c r="VAR57" s="106"/>
      <c r="VAS57" s="106"/>
      <c r="VAT57" s="106"/>
      <c r="VAU57" s="106"/>
      <c r="VAV57" s="106"/>
      <c r="VAW57" s="106"/>
      <c r="VAX57" s="106"/>
      <c r="VAY57" s="106"/>
      <c r="VAZ57" s="106"/>
      <c r="VBA57" s="106"/>
      <c r="VBB57" s="106"/>
      <c r="VBC57" s="106"/>
      <c r="VBD57" s="106"/>
      <c r="VBE57" s="106"/>
      <c r="VBF57" s="106"/>
      <c r="VBG57" s="106"/>
      <c r="VBH57" s="106"/>
      <c r="VBI57" s="106"/>
      <c r="VBJ57" s="106"/>
      <c r="VBK57" s="106"/>
      <c r="VBL57" s="106"/>
      <c r="VBM57" s="106"/>
      <c r="VBN57" s="106"/>
      <c r="VBO57" s="106"/>
      <c r="VBP57" s="106"/>
      <c r="VBQ57" s="106"/>
      <c r="VBR57" s="106"/>
      <c r="VBS57" s="106"/>
      <c r="VBT57" s="106"/>
      <c r="VBU57" s="106"/>
      <c r="VBV57" s="106"/>
      <c r="VBW57" s="106"/>
      <c r="VBX57" s="106"/>
      <c r="VBY57" s="106"/>
      <c r="VBZ57" s="106"/>
      <c r="VCA57" s="106"/>
      <c r="VCB57" s="106"/>
      <c r="VCC57" s="106"/>
      <c r="VCD57" s="106"/>
      <c r="VCE57" s="106"/>
      <c r="VCF57" s="106"/>
      <c r="VCG57" s="106"/>
      <c r="VCH57" s="106"/>
      <c r="VCI57" s="106"/>
      <c r="VCJ57" s="106"/>
      <c r="VCK57" s="106"/>
      <c r="VCL57" s="106"/>
      <c r="VCM57" s="106"/>
      <c r="VCN57" s="106"/>
      <c r="VCO57" s="106"/>
      <c r="VCP57" s="106"/>
      <c r="VCQ57" s="106"/>
      <c r="VCR57" s="106"/>
      <c r="VCS57" s="106"/>
      <c r="VCT57" s="106"/>
      <c r="VCU57" s="106"/>
      <c r="VCV57" s="106"/>
      <c r="VCW57" s="106"/>
      <c r="VCX57" s="106"/>
      <c r="VCY57" s="106"/>
      <c r="VCZ57" s="106"/>
      <c r="VDA57" s="106"/>
      <c r="VDB57" s="106"/>
      <c r="VDC57" s="106"/>
      <c r="VDD57" s="106"/>
      <c r="VDE57" s="106"/>
      <c r="VDF57" s="106"/>
      <c r="VDG57" s="106"/>
      <c r="VDH57" s="106"/>
      <c r="VDI57" s="106"/>
      <c r="VDJ57" s="106"/>
      <c r="VDK57" s="106"/>
      <c r="VDL57" s="106"/>
      <c r="VDM57" s="106"/>
      <c r="VDN57" s="106"/>
      <c r="VDO57" s="106"/>
      <c r="VDP57" s="106"/>
      <c r="VDQ57" s="106"/>
      <c r="VDR57" s="106"/>
      <c r="VDS57" s="106"/>
      <c r="VDT57" s="106"/>
      <c r="VDU57" s="106"/>
      <c r="VDV57" s="106"/>
      <c r="VDW57" s="106"/>
      <c r="VDX57" s="106"/>
      <c r="VDY57" s="106"/>
      <c r="VDZ57" s="106"/>
      <c r="VEA57" s="106"/>
      <c r="VEB57" s="106"/>
      <c r="VEC57" s="106"/>
      <c r="VED57" s="106"/>
      <c r="VEE57" s="106"/>
      <c r="VEF57" s="106"/>
      <c r="VEG57" s="106"/>
      <c r="VEH57" s="106"/>
      <c r="VEI57" s="106"/>
      <c r="VEJ57" s="106"/>
      <c r="VEK57" s="106"/>
      <c r="VEL57" s="106"/>
      <c r="VEM57" s="106"/>
      <c r="VEN57" s="106"/>
      <c r="VEO57" s="106"/>
      <c r="VEP57" s="106"/>
      <c r="VEQ57" s="106"/>
      <c r="VER57" s="106"/>
      <c r="VES57" s="106"/>
      <c r="VET57" s="106"/>
      <c r="VEU57" s="106"/>
      <c r="VEV57" s="106"/>
      <c r="VEW57" s="106"/>
      <c r="VEX57" s="106"/>
      <c r="VEY57" s="106"/>
      <c r="VEZ57" s="106"/>
      <c r="VFA57" s="106"/>
      <c r="VFB57" s="106"/>
      <c r="VFC57" s="106"/>
      <c r="VFD57" s="106"/>
      <c r="VFE57" s="106"/>
      <c r="VFF57" s="106"/>
      <c r="VFG57" s="106"/>
      <c r="VFH57" s="106"/>
      <c r="VFI57" s="106"/>
      <c r="VFJ57" s="106"/>
      <c r="VFK57" s="106"/>
      <c r="VFL57" s="106"/>
      <c r="VFM57" s="106"/>
      <c r="VFN57" s="106"/>
      <c r="VFO57" s="106"/>
      <c r="VFP57" s="106"/>
      <c r="VFQ57" s="106"/>
      <c r="VFR57" s="106"/>
      <c r="VFS57" s="106"/>
      <c r="VFT57" s="106"/>
      <c r="VFU57" s="106"/>
      <c r="VFV57" s="106"/>
      <c r="VFW57" s="106"/>
      <c r="VFX57" s="106"/>
      <c r="VFY57" s="106"/>
      <c r="VFZ57" s="106"/>
      <c r="VGA57" s="106"/>
      <c r="VGB57" s="106"/>
      <c r="VGC57" s="106"/>
      <c r="VGD57" s="106"/>
      <c r="VGE57" s="106"/>
      <c r="VGF57" s="106"/>
      <c r="VGG57" s="106"/>
      <c r="VGH57" s="106"/>
      <c r="VGI57" s="106"/>
      <c r="VGJ57" s="106"/>
      <c r="VGK57" s="106"/>
      <c r="VGL57" s="106"/>
      <c r="VGM57" s="106"/>
      <c r="VGN57" s="106"/>
      <c r="VGO57" s="106"/>
      <c r="VGP57" s="106"/>
      <c r="VGQ57" s="106"/>
      <c r="VGR57" s="106"/>
      <c r="VGS57" s="106"/>
      <c r="VGT57" s="106"/>
      <c r="VGU57" s="106"/>
      <c r="VGV57" s="106"/>
      <c r="VGW57" s="106"/>
      <c r="VGX57" s="106"/>
      <c r="VGY57" s="106"/>
      <c r="VGZ57" s="106"/>
      <c r="VHA57" s="106"/>
      <c r="VHB57" s="106"/>
      <c r="VHC57" s="106"/>
      <c r="VHD57" s="106"/>
      <c r="VHE57" s="106"/>
      <c r="VHF57" s="106"/>
      <c r="VHG57" s="106"/>
      <c r="VHH57" s="106"/>
      <c r="VHI57" s="106"/>
      <c r="VHJ57" s="106"/>
      <c r="VHK57" s="106"/>
      <c r="VHL57" s="106"/>
      <c r="VHM57" s="106"/>
      <c r="VHN57" s="106"/>
      <c r="VHO57" s="106"/>
      <c r="VHP57" s="106"/>
      <c r="VHQ57" s="106"/>
      <c r="VHR57" s="106"/>
      <c r="VHS57" s="106"/>
      <c r="VHT57" s="106"/>
      <c r="VHU57" s="106"/>
      <c r="VHV57" s="106"/>
      <c r="VHW57" s="106"/>
      <c r="VHX57" s="106"/>
      <c r="VHY57" s="106"/>
      <c r="VHZ57" s="106"/>
      <c r="VIA57" s="106"/>
      <c r="VIB57" s="106"/>
      <c r="VIC57" s="106"/>
      <c r="VID57" s="106"/>
      <c r="VIE57" s="106"/>
      <c r="VIF57" s="106"/>
      <c r="VIG57" s="106"/>
      <c r="VIH57" s="106"/>
      <c r="VII57" s="106"/>
      <c r="VIJ57" s="106"/>
      <c r="VIK57" s="106"/>
      <c r="VIL57" s="106"/>
      <c r="VIM57" s="106"/>
      <c r="VIN57" s="106"/>
      <c r="VIO57" s="106"/>
      <c r="VIP57" s="106"/>
      <c r="VIQ57" s="106"/>
      <c r="VIR57" s="106"/>
      <c r="VIS57" s="106"/>
      <c r="VIT57" s="106"/>
      <c r="VIU57" s="106"/>
      <c r="VIV57" s="106"/>
      <c r="VIW57" s="106"/>
      <c r="VIX57" s="106"/>
      <c r="VIY57" s="106"/>
      <c r="VIZ57" s="106"/>
      <c r="VJA57" s="106"/>
      <c r="VJB57" s="106"/>
      <c r="VJC57" s="106"/>
      <c r="VJD57" s="106"/>
      <c r="VJE57" s="106"/>
      <c r="VJF57" s="106"/>
      <c r="VJG57" s="106"/>
      <c r="VJH57" s="106"/>
      <c r="VJI57" s="106"/>
      <c r="VJJ57" s="106"/>
      <c r="VJK57" s="106"/>
      <c r="VJL57" s="106"/>
      <c r="VJM57" s="106"/>
      <c r="VJN57" s="106"/>
      <c r="VJO57" s="106"/>
      <c r="VJP57" s="106"/>
      <c r="VJQ57" s="106"/>
      <c r="VJR57" s="106"/>
      <c r="VJS57" s="106"/>
      <c r="VJT57" s="106"/>
      <c r="VJU57" s="106"/>
      <c r="VJV57" s="106"/>
      <c r="VJW57" s="106"/>
      <c r="VJX57" s="106"/>
      <c r="VJY57" s="106"/>
      <c r="VJZ57" s="106"/>
      <c r="VKA57" s="106"/>
      <c r="VKB57" s="106"/>
      <c r="VKC57" s="106"/>
      <c r="VKD57" s="106"/>
      <c r="VKE57" s="106"/>
      <c r="VKF57" s="106"/>
      <c r="VKG57" s="106"/>
      <c r="VKH57" s="106"/>
      <c r="VKI57" s="106"/>
      <c r="VKJ57" s="106"/>
      <c r="VKK57" s="106"/>
      <c r="VKL57" s="106"/>
      <c r="VKM57" s="106"/>
      <c r="VKN57" s="106"/>
      <c r="VKO57" s="106"/>
      <c r="VKP57" s="106"/>
      <c r="VKQ57" s="106"/>
      <c r="VKR57" s="106"/>
      <c r="VKS57" s="106"/>
      <c r="VKT57" s="106"/>
      <c r="VKU57" s="106"/>
      <c r="VKV57" s="106"/>
      <c r="VKW57" s="106"/>
      <c r="VKX57" s="106"/>
      <c r="VKY57" s="106"/>
      <c r="VKZ57" s="106"/>
      <c r="VLA57" s="106"/>
      <c r="VLB57" s="106"/>
      <c r="VLC57" s="106"/>
      <c r="VLD57" s="106"/>
      <c r="VLE57" s="106"/>
      <c r="VLF57" s="106"/>
      <c r="VLG57" s="106"/>
      <c r="VLH57" s="106"/>
      <c r="VLI57" s="106"/>
      <c r="VLJ57" s="106"/>
      <c r="VLK57" s="106"/>
      <c r="VLL57" s="106"/>
      <c r="VLM57" s="106"/>
      <c r="VLN57" s="106"/>
      <c r="VLO57" s="106"/>
      <c r="VLP57" s="106"/>
      <c r="VLQ57" s="106"/>
      <c r="VLR57" s="106"/>
      <c r="VLS57" s="106"/>
      <c r="VLT57" s="106"/>
      <c r="VLU57" s="106"/>
      <c r="VLV57" s="106"/>
      <c r="VLW57" s="106"/>
      <c r="VLX57" s="106"/>
      <c r="VLY57" s="106"/>
      <c r="VLZ57" s="106"/>
      <c r="VMA57" s="106"/>
      <c r="VMB57" s="106"/>
      <c r="VMC57" s="106"/>
      <c r="VMD57" s="106"/>
      <c r="VME57" s="106"/>
      <c r="VMF57" s="106"/>
      <c r="VMG57" s="106"/>
      <c r="VMH57" s="106"/>
      <c r="VMI57" s="106"/>
      <c r="VMJ57" s="106"/>
      <c r="VMK57" s="106"/>
      <c r="VML57" s="106"/>
      <c r="VMM57" s="106"/>
      <c r="VMN57" s="106"/>
      <c r="VMO57" s="106"/>
      <c r="VMP57" s="106"/>
      <c r="VMQ57" s="106"/>
      <c r="VMR57" s="106"/>
      <c r="VMS57" s="106"/>
      <c r="VMT57" s="106"/>
      <c r="VMU57" s="106"/>
      <c r="VMV57" s="106"/>
      <c r="VMW57" s="106"/>
      <c r="VMX57" s="106"/>
      <c r="VMY57" s="106"/>
      <c r="VMZ57" s="106"/>
      <c r="VNA57" s="106"/>
      <c r="VNB57" s="106"/>
      <c r="VNC57" s="106"/>
      <c r="VND57" s="106"/>
      <c r="VNE57" s="106"/>
      <c r="VNF57" s="106"/>
      <c r="VNG57" s="106"/>
      <c r="VNH57" s="106"/>
      <c r="VNI57" s="106"/>
      <c r="VNJ57" s="106"/>
      <c r="VNK57" s="106"/>
      <c r="VNL57" s="106"/>
      <c r="VNM57" s="106"/>
      <c r="VNN57" s="106"/>
      <c r="VNO57" s="106"/>
      <c r="VNP57" s="106"/>
      <c r="VNQ57" s="106"/>
      <c r="VNR57" s="106"/>
      <c r="VNS57" s="106"/>
      <c r="VNT57" s="106"/>
      <c r="VNU57" s="106"/>
      <c r="VNV57" s="106"/>
      <c r="VNW57" s="106"/>
      <c r="VNX57" s="106"/>
      <c r="VNY57" s="106"/>
      <c r="VNZ57" s="106"/>
      <c r="VOA57" s="106"/>
      <c r="VOB57" s="106"/>
      <c r="VOC57" s="106"/>
      <c r="VOD57" s="106"/>
      <c r="VOE57" s="106"/>
      <c r="VOF57" s="106"/>
      <c r="VOG57" s="106"/>
      <c r="VOH57" s="106"/>
      <c r="VOI57" s="106"/>
      <c r="VOJ57" s="106"/>
      <c r="VOK57" s="106"/>
      <c r="VOL57" s="106"/>
      <c r="VOM57" s="106"/>
      <c r="VON57" s="106"/>
      <c r="VOO57" s="106"/>
      <c r="VOP57" s="106"/>
      <c r="VOQ57" s="106"/>
      <c r="VOR57" s="106"/>
      <c r="VOS57" s="106"/>
      <c r="VOT57" s="106"/>
      <c r="VOU57" s="106"/>
      <c r="VOV57" s="106"/>
      <c r="VOW57" s="106"/>
      <c r="VOX57" s="106"/>
      <c r="VOY57" s="106"/>
      <c r="VOZ57" s="106"/>
      <c r="VPA57" s="106"/>
      <c r="VPB57" s="106"/>
      <c r="VPC57" s="106"/>
      <c r="VPD57" s="106"/>
      <c r="VPE57" s="106"/>
      <c r="VPF57" s="106"/>
      <c r="VPG57" s="106"/>
      <c r="VPH57" s="106"/>
      <c r="VPI57" s="106"/>
      <c r="VPJ57" s="106"/>
      <c r="VPK57" s="106"/>
      <c r="VPL57" s="106"/>
      <c r="VPM57" s="106"/>
      <c r="VPN57" s="106"/>
      <c r="VPO57" s="106"/>
      <c r="VPP57" s="106"/>
      <c r="VPQ57" s="106"/>
      <c r="VPR57" s="106"/>
      <c r="VPS57" s="106"/>
      <c r="VPT57" s="106"/>
      <c r="VPU57" s="106"/>
      <c r="VPV57" s="106"/>
      <c r="VPW57" s="106"/>
      <c r="VPX57" s="106"/>
      <c r="VPY57" s="106"/>
      <c r="VPZ57" s="106"/>
      <c r="VQA57" s="106"/>
      <c r="VQB57" s="106"/>
      <c r="VQC57" s="106"/>
      <c r="VQD57" s="106"/>
      <c r="VQE57" s="106"/>
      <c r="VQF57" s="106"/>
      <c r="VQG57" s="106"/>
      <c r="VQH57" s="106"/>
      <c r="VQI57" s="106"/>
      <c r="VQJ57" s="106"/>
      <c r="VQK57" s="106"/>
      <c r="VQL57" s="106"/>
      <c r="VQM57" s="106"/>
      <c r="VQN57" s="106"/>
      <c r="VQO57" s="106"/>
      <c r="VQP57" s="106"/>
      <c r="VQQ57" s="106"/>
      <c r="VQR57" s="106"/>
      <c r="VQS57" s="106"/>
      <c r="VQT57" s="106"/>
      <c r="VQU57" s="106"/>
      <c r="VQV57" s="106"/>
      <c r="VQW57" s="106"/>
      <c r="VQX57" s="106"/>
      <c r="VQY57" s="106"/>
      <c r="VQZ57" s="106"/>
      <c r="VRA57" s="106"/>
      <c r="VRB57" s="106"/>
      <c r="VRC57" s="106"/>
      <c r="VRD57" s="106"/>
      <c r="VRE57" s="106"/>
      <c r="VRF57" s="106"/>
      <c r="VRG57" s="106"/>
      <c r="VRH57" s="106"/>
      <c r="VRI57" s="106"/>
      <c r="VRJ57" s="106"/>
      <c r="VRK57" s="106"/>
      <c r="VRL57" s="106"/>
      <c r="VRM57" s="106"/>
      <c r="VRN57" s="106"/>
      <c r="VRO57" s="106"/>
      <c r="VRP57" s="106"/>
      <c r="VRQ57" s="106"/>
      <c r="VRR57" s="106"/>
      <c r="VRS57" s="106"/>
      <c r="VRT57" s="106"/>
      <c r="VRU57" s="106"/>
      <c r="VRV57" s="106"/>
      <c r="VRW57" s="106"/>
      <c r="VRX57" s="106"/>
      <c r="VRY57" s="106"/>
      <c r="VRZ57" s="106"/>
      <c r="VSA57" s="106"/>
      <c r="VSB57" s="106"/>
      <c r="VSC57" s="106"/>
      <c r="VSD57" s="106"/>
      <c r="VSE57" s="106"/>
      <c r="VSF57" s="106"/>
      <c r="VSG57" s="106"/>
      <c r="VSH57" s="106"/>
      <c r="VSI57" s="106"/>
      <c r="VSJ57" s="106"/>
      <c r="VSK57" s="106"/>
      <c r="VSL57" s="106"/>
      <c r="VSM57" s="106"/>
      <c r="VSN57" s="106"/>
      <c r="VSO57" s="106"/>
      <c r="VSP57" s="106"/>
      <c r="VSQ57" s="106"/>
      <c r="VSR57" s="106"/>
      <c r="VSS57" s="106"/>
      <c r="VST57" s="106"/>
      <c r="VSU57" s="106"/>
      <c r="VSV57" s="106"/>
      <c r="VSW57" s="106"/>
      <c r="VSX57" s="106"/>
      <c r="VSY57" s="106"/>
      <c r="VSZ57" s="106"/>
      <c r="VTA57" s="106"/>
      <c r="VTB57" s="106"/>
      <c r="VTC57" s="106"/>
      <c r="VTD57" s="106"/>
      <c r="VTE57" s="106"/>
      <c r="VTF57" s="106"/>
      <c r="VTG57" s="106"/>
      <c r="VTH57" s="106"/>
      <c r="VTI57" s="106"/>
      <c r="VTJ57" s="106"/>
      <c r="VTK57" s="106"/>
      <c r="VTL57" s="106"/>
      <c r="VTM57" s="106"/>
      <c r="VTN57" s="106"/>
      <c r="VTO57" s="106"/>
      <c r="VTP57" s="106"/>
      <c r="VTQ57" s="106"/>
      <c r="VTR57" s="106"/>
      <c r="VTS57" s="106"/>
      <c r="VTT57" s="106"/>
      <c r="VTU57" s="106"/>
      <c r="VTV57" s="106"/>
      <c r="VTW57" s="106"/>
      <c r="VTX57" s="106"/>
      <c r="VTY57" s="106"/>
      <c r="VTZ57" s="106"/>
      <c r="VUA57" s="106"/>
      <c r="VUB57" s="106"/>
      <c r="VUC57" s="106"/>
      <c r="VUD57" s="106"/>
      <c r="VUE57" s="106"/>
      <c r="VUF57" s="106"/>
      <c r="VUG57" s="106"/>
      <c r="VUH57" s="106"/>
      <c r="VUI57" s="106"/>
      <c r="VUJ57" s="106"/>
      <c r="VUK57" s="106"/>
      <c r="VUL57" s="106"/>
      <c r="VUM57" s="106"/>
      <c r="VUN57" s="106"/>
      <c r="VUO57" s="106"/>
      <c r="VUP57" s="106"/>
      <c r="VUQ57" s="106"/>
      <c r="VUR57" s="106"/>
      <c r="VUS57" s="106"/>
      <c r="VUT57" s="106"/>
      <c r="VUU57" s="106"/>
      <c r="VUV57" s="106"/>
      <c r="VUW57" s="106"/>
      <c r="VUX57" s="106"/>
      <c r="VUY57" s="106"/>
      <c r="VUZ57" s="106"/>
      <c r="VVA57" s="106"/>
      <c r="VVB57" s="106"/>
      <c r="VVC57" s="106"/>
      <c r="VVD57" s="106"/>
      <c r="VVE57" s="106"/>
      <c r="VVF57" s="106"/>
      <c r="VVG57" s="106"/>
      <c r="VVH57" s="106"/>
      <c r="VVI57" s="106"/>
      <c r="VVJ57" s="106"/>
      <c r="VVK57" s="106"/>
      <c r="VVL57" s="106"/>
      <c r="VVM57" s="106"/>
      <c r="VVN57" s="106"/>
      <c r="VVO57" s="106"/>
      <c r="VVP57" s="106"/>
      <c r="VVQ57" s="106"/>
      <c r="VVR57" s="106"/>
      <c r="VVS57" s="106"/>
      <c r="VVT57" s="106"/>
      <c r="VVU57" s="106"/>
      <c r="VVV57" s="106"/>
      <c r="VVW57" s="106"/>
      <c r="VVX57" s="106"/>
      <c r="VVY57" s="106"/>
      <c r="VVZ57" s="106"/>
      <c r="VWA57" s="106"/>
      <c r="VWB57" s="106"/>
      <c r="VWC57" s="106"/>
      <c r="VWD57" s="106"/>
      <c r="VWE57" s="106"/>
      <c r="VWF57" s="106"/>
      <c r="VWG57" s="106"/>
      <c r="VWH57" s="106"/>
      <c r="VWI57" s="106"/>
      <c r="VWJ57" s="106"/>
      <c r="VWK57" s="106"/>
      <c r="VWL57" s="106"/>
      <c r="VWM57" s="106"/>
      <c r="VWN57" s="106"/>
      <c r="VWO57" s="106"/>
      <c r="VWP57" s="106"/>
      <c r="VWQ57" s="106"/>
      <c r="VWR57" s="106"/>
      <c r="VWS57" s="106"/>
      <c r="VWT57" s="106"/>
      <c r="VWU57" s="106"/>
      <c r="VWV57" s="106"/>
      <c r="VWW57" s="106"/>
      <c r="VWX57" s="106"/>
      <c r="VWY57" s="106"/>
      <c r="VWZ57" s="106"/>
      <c r="VXA57" s="106"/>
      <c r="VXB57" s="106"/>
      <c r="VXC57" s="106"/>
      <c r="VXD57" s="106"/>
      <c r="VXE57" s="106"/>
      <c r="VXF57" s="106"/>
      <c r="VXG57" s="106"/>
      <c r="VXH57" s="106"/>
      <c r="VXI57" s="106"/>
      <c r="VXJ57" s="106"/>
      <c r="VXK57" s="106"/>
      <c r="VXL57" s="106"/>
      <c r="VXM57" s="106"/>
      <c r="VXN57" s="106"/>
      <c r="VXO57" s="106"/>
      <c r="VXP57" s="106"/>
      <c r="VXQ57" s="106"/>
      <c r="VXR57" s="106"/>
      <c r="VXS57" s="106"/>
      <c r="VXT57" s="106"/>
      <c r="VXU57" s="106"/>
      <c r="VXV57" s="106"/>
      <c r="VXW57" s="106"/>
      <c r="VXX57" s="106"/>
      <c r="VXY57" s="106"/>
      <c r="VXZ57" s="106"/>
      <c r="VYA57" s="106"/>
      <c r="VYB57" s="106"/>
      <c r="VYC57" s="106"/>
      <c r="VYD57" s="106"/>
      <c r="VYE57" s="106"/>
      <c r="VYF57" s="106"/>
      <c r="VYG57" s="106"/>
      <c r="VYH57" s="106"/>
      <c r="VYI57" s="106"/>
      <c r="VYJ57" s="106"/>
      <c r="VYK57" s="106"/>
      <c r="VYL57" s="106"/>
      <c r="VYM57" s="106"/>
      <c r="VYN57" s="106"/>
      <c r="VYO57" s="106"/>
      <c r="VYP57" s="106"/>
      <c r="VYQ57" s="106"/>
      <c r="VYR57" s="106"/>
      <c r="VYS57" s="106"/>
      <c r="VYT57" s="106"/>
      <c r="VYU57" s="106"/>
      <c r="VYV57" s="106"/>
      <c r="VYW57" s="106"/>
      <c r="VYX57" s="106"/>
      <c r="VYY57" s="106"/>
      <c r="VYZ57" s="106"/>
      <c r="VZA57" s="106"/>
      <c r="VZB57" s="106"/>
      <c r="VZC57" s="106"/>
      <c r="VZD57" s="106"/>
      <c r="VZE57" s="106"/>
      <c r="VZF57" s="106"/>
      <c r="VZG57" s="106"/>
      <c r="VZH57" s="106"/>
      <c r="VZI57" s="106"/>
      <c r="VZJ57" s="106"/>
      <c r="VZK57" s="106"/>
      <c r="VZL57" s="106"/>
      <c r="VZM57" s="106"/>
      <c r="VZN57" s="106"/>
      <c r="VZO57" s="106"/>
      <c r="VZP57" s="106"/>
      <c r="VZQ57" s="106"/>
      <c r="VZR57" s="106"/>
      <c r="VZS57" s="106"/>
      <c r="VZT57" s="106"/>
      <c r="VZU57" s="106"/>
      <c r="VZV57" s="106"/>
      <c r="VZW57" s="106"/>
      <c r="VZX57" s="106"/>
      <c r="VZY57" s="106"/>
      <c r="VZZ57" s="106"/>
      <c r="WAA57" s="106"/>
      <c r="WAB57" s="106"/>
      <c r="WAC57" s="106"/>
      <c r="WAD57" s="106"/>
      <c r="WAE57" s="106"/>
      <c r="WAF57" s="106"/>
      <c r="WAG57" s="106"/>
      <c r="WAH57" s="106"/>
      <c r="WAI57" s="106"/>
      <c r="WAJ57" s="106"/>
      <c r="WAK57" s="106"/>
      <c r="WAL57" s="106"/>
      <c r="WAM57" s="106"/>
      <c r="WAN57" s="106"/>
      <c r="WAO57" s="106"/>
      <c r="WAP57" s="106"/>
      <c r="WAQ57" s="106"/>
      <c r="WAR57" s="106"/>
      <c r="WAS57" s="106"/>
      <c r="WAT57" s="106"/>
      <c r="WAU57" s="106"/>
      <c r="WAV57" s="106"/>
      <c r="WAW57" s="106"/>
      <c r="WAX57" s="106"/>
      <c r="WAY57" s="106"/>
      <c r="WAZ57" s="106"/>
      <c r="WBA57" s="106"/>
      <c r="WBB57" s="106"/>
      <c r="WBC57" s="106"/>
      <c r="WBD57" s="106"/>
      <c r="WBE57" s="106"/>
      <c r="WBF57" s="106"/>
      <c r="WBG57" s="106"/>
      <c r="WBH57" s="106"/>
      <c r="WBI57" s="106"/>
      <c r="WBJ57" s="106"/>
      <c r="WBK57" s="106"/>
      <c r="WBL57" s="106"/>
      <c r="WBM57" s="106"/>
      <c r="WBN57" s="106"/>
      <c r="WBO57" s="106"/>
      <c r="WBP57" s="106"/>
      <c r="WBQ57" s="106"/>
      <c r="WBR57" s="106"/>
      <c r="WBS57" s="106"/>
      <c r="WBT57" s="106"/>
      <c r="WBU57" s="106"/>
      <c r="WBV57" s="106"/>
      <c r="WBW57" s="106"/>
      <c r="WBX57" s="106"/>
      <c r="WBY57" s="106"/>
      <c r="WBZ57" s="106"/>
      <c r="WCA57" s="106"/>
      <c r="WCB57" s="106"/>
      <c r="WCC57" s="106"/>
      <c r="WCD57" s="106"/>
      <c r="WCE57" s="106"/>
      <c r="WCF57" s="106"/>
      <c r="WCG57" s="106"/>
      <c r="WCH57" s="106"/>
      <c r="WCI57" s="106"/>
      <c r="WCJ57" s="106"/>
      <c r="WCK57" s="106"/>
      <c r="WCL57" s="106"/>
      <c r="WCM57" s="106"/>
      <c r="WCN57" s="106"/>
      <c r="WCO57" s="106"/>
      <c r="WCP57" s="106"/>
      <c r="WCQ57" s="106"/>
      <c r="WCR57" s="106"/>
      <c r="WCS57" s="106"/>
      <c r="WCT57" s="106"/>
      <c r="WCU57" s="106"/>
      <c r="WCV57" s="106"/>
      <c r="WCW57" s="106"/>
      <c r="WCX57" s="106"/>
      <c r="WCY57" s="106"/>
      <c r="WCZ57" s="106"/>
      <c r="WDA57" s="106"/>
      <c r="WDB57" s="106"/>
      <c r="WDC57" s="106"/>
      <c r="WDD57" s="106"/>
      <c r="WDE57" s="106"/>
      <c r="WDF57" s="106"/>
      <c r="WDG57" s="106"/>
      <c r="WDH57" s="106"/>
      <c r="WDI57" s="106"/>
      <c r="WDJ57" s="106"/>
      <c r="WDK57" s="106"/>
      <c r="WDL57" s="106"/>
      <c r="WDM57" s="106"/>
      <c r="WDN57" s="106"/>
      <c r="WDO57" s="106"/>
      <c r="WDP57" s="106"/>
      <c r="WDQ57" s="106"/>
      <c r="WDR57" s="106"/>
      <c r="WDS57" s="106"/>
      <c r="WDT57" s="106"/>
      <c r="WDU57" s="106"/>
      <c r="WDV57" s="106"/>
      <c r="WDW57" s="106"/>
      <c r="WDX57" s="106"/>
      <c r="WDY57" s="106"/>
      <c r="WDZ57" s="106"/>
      <c r="WEA57" s="106"/>
      <c r="WEB57" s="106"/>
      <c r="WEC57" s="106"/>
      <c r="WED57" s="106"/>
      <c r="WEE57" s="106"/>
      <c r="WEF57" s="106"/>
      <c r="WEG57" s="106"/>
      <c r="WEH57" s="106"/>
      <c r="WEI57" s="106"/>
      <c r="WEJ57" s="106"/>
      <c r="WEK57" s="106"/>
      <c r="WEL57" s="106"/>
      <c r="WEM57" s="106"/>
      <c r="WEN57" s="106"/>
      <c r="WEO57" s="106"/>
      <c r="WEP57" s="106"/>
      <c r="WEQ57" s="106"/>
      <c r="WER57" s="106"/>
      <c r="WES57" s="106"/>
      <c r="WET57" s="106"/>
      <c r="WEU57" s="106"/>
      <c r="WEV57" s="106"/>
      <c r="WEW57" s="106"/>
      <c r="WEX57" s="106"/>
      <c r="WEY57" s="106"/>
      <c r="WEZ57" s="106"/>
      <c r="WFA57" s="106"/>
      <c r="WFB57" s="106"/>
      <c r="WFC57" s="106"/>
      <c r="WFD57" s="106"/>
      <c r="WFE57" s="106"/>
      <c r="WFF57" s="106"/>
      <c r="WFG57" s="106"/>
      <c r="WFH57" s="106"/>
      <c r="WFI57" s="106"/>
      <c r="WFJ57" s="106"/>
      <c r="WFK57" s="106"/>
      <c r="WFL57" s="106"/>
      <c r="WFM57" s="106"/>
      <c r="WFN57" s="106"/>
      <c r="WFO57" s="106"/>
      <c r="WFP57" s="106"/>
      <c r="WFQ57" s="106"/>
      <c r="WFR57" s="106"/>
      <c r="WFS57" s="106"/>
      <c r="WFT57" s="106"/>
      <c r="WFU57" s="106"/>
      <c r="WFV57" s="106"/>
      <c r="WFW57" s="106"/>
      <c r="WFX57" s="106"/>
      <c r="WFY57" s="106"/>
      <c r="WFZ57" s="106"/>
      <c r="WGA57" s="106"/>
      <c r="WGB57" s="106"/>
      <c r="WGC57" s="106"/>
      <c r="WGD57" s="106"/>
      <c r="WGE57" s="106"/>
      <c r="WGF57" s="106"/>
      <c r="WGG57" s="106"/>
      <c r="WGH57" s="106"/>
      <c r="WGI57" s="106"/>
      <c r="WGJ57" s="106"/>
      <c r="WGK57" s="106"/>
      <c r="WGL57" s="106"/>
      <c r="WGM57" s="106"/>
      <c r="WGN57" s="106"/>
      <c r="WGO57" s="106"/>
      <c r="WGP57" s="106"/>
      <c r="WGQ57" s="106"/>
      <c r="WGR57" s="106"/>
      <c r="WGS57" s="106"/>
      <c r="WGT57" s="106"/>
      <c r="WGU57" s="106"/>
      <c r="WGV57" s="106"/>
      <c r="WGW57" s="106"/>
      <c r="WGX57" s="106"/>
      <c r="WGY57" s="106"/>
      <c r="WGZ57" s="106"/>
      <c r="WHA57" s="106"/>
      <c r="WHB57" s="106"/>
      <c r="WHC57" s="106"/>
      <c r="WHD57" s="106"/>
      <c r="WHE57" s="106"/>
      <c r="WHF57" s="106"/>
      <c r="WHG57" s="106"/>
      <c r="WHH57" s="106"/>
      <c r="WHI57" s="106"/>
      <c r="WHJ57" s="106"/>
      <c r="WHK57" s="106"/>
      <c r="WHL57" s="106"/>
      <c r="WHM57" s="106"/>
      <c r="WHN57" s="106"/>
      <c r="WHO57" s="106"/>
      <c r="WHP57" s="106"/>
      <c r="WHQ57" s="106"/>
      <c r="WHR57" s="106"/>
      <c r="WHS57" s="106"/>
      <c r="WHT57" s="106"/>
      <c r="WHU57" s="106"/>
      <c r="WHV57" s="106"/>
      <c r="WHW57" s="106"/>
      <c r="WHX57" s="106"/>
      <c r="WHY57" s="106"/>
      <c r="WHZ57" s="106"/>
      <c r="WIA57" s="106"/>
      <c r="WIB57" s="106"/>
      <c r="WIC57" s="106"/>
      <c r="WID57" s="106"/>
      <c r="WIE57" s="106"/>
      <c r="WIF57" s="106"/>
      <c r="WIG57" s="106"/>
      <c r="WIH57" s="106"/>
      <c r="WII57" s="106"/>
      <c r="WIJ57" s="106"/>
      <c r="WIK57" s="106"/>
      <c r="WIL57" s="106"/>
      <c r="WIM57" s="106"/>
      <c r="WIN57" s="106"/>
      <c r="WIO57" s="106"/>
      <c r="WIP57" s="106"/>
      <c r="WIQ57" s="106"/>
      <c r="WIR57" s="106"/>
      <c r="WIS57" s="106"/>
      <c r="WIT57" s="106"/>
      <c r="WIU57" s="106"/>
      <c r="WIV57" s="106"/>
      <c r="WIW57" s="106"/>
      <c r="WIX57" s="106"/>
      <c r="WIY57" s="106"/>
      <c r="WIZ57" s="106"/>
      <c r="WJA57" s="106"/>
      <c r="WJB57" s="106"/>
      <c r="WJC57" s="106"/>
      <c r="WJD57" s="106"/>
      <c r="WJE57" s="106"/>
      <c r="WJF57" s="106"/>
      <c r="WJG57" s="106"/>
      <c r="WJH57" s="106"/>
      <c r="WJI57" s="106"/>
      <c r="WJJ57" s="106"/>
      <c r="WJK57" s="106"/>
      <c r="WJL57" s="106"/>
      <c r="WJM57" s="106"/>
      <c r="WJN57" s="106"/>
      <c r="WJO57" s="106"/>
      <c r="WJP57" s="106"/>
      <c r="WJQ57" s="106"/>
      <c r="WJR57" s="106"/>
      <c r="WJS57" s="106"/>
      <c r="WJT57" s="106"/>
      <c r="WJU57" s="106"/>
      <c r="WJV57" s="106"/>
      <c r="WJW57" s="106"/>
      <c r="WJX57" s="106"/>
      <c r="WJY57" s="106"/>
      <c r="WJZ57" s="106"/>
      <c r="WKA57" s="106"/>
      <c r="WKB57" s="106"/>
      <c r="WKC57" s="106"/>
      <c r="WKD57" s="106"/>
      <c r="WKE57" s="106"/>
      <c r="WKF57" s="106"/>
      <c r="WKG57" s="106"/>
      <c r="WKH57" s="106"/>
      <c r="WKI57" s="106"/>
      <c r="WKJ57" s="106"/>
      <c r="WKK57" s="106"/>
      <c r="WKL57" s="106"/>
      <c r="WKM57" s="106"/>
      <c r="WKN57" s="106"/>
      <c r="WKO57" s="106"/>
      <c r="WKP57" s="106"/>
      <c r="WKQ57" s="106"/>
      <c r="WKR57" s="106"/>
      <c r="WKS57" s="106"/>
      <c r="WKT57" s="106"/>
      <c r="WKU57" s="106"/>
      <c r="WKV57" s="106"/>
      <c r="WKW57" s="106"/>
      <c r="WKX57" s="106"/>
      <c r="WKY57" s="106"/>
      <c r="WKZ57" s="106"/>
      <c r="WLA57" s="106"/>
      <c r="WLB57" s="106"/>
      <c r="WLC57" s="106"/>
      <c r="WLD57" s="106"/>
      <c r="WLE57" s="106"/>
      <c r="WLF57" s="106"/>
      <c r="WLG57" s="106"/>
      <c r="WLH57" s="106"/>
      <c r="WLI57" s="106"/>
      <c r="WLJ57" s="106"/>
      <c r="WLK57" s="106"/>
      <c r="WLL57" s="106"/>
      <c r="WLM57" s="106"/>
      <c r="WLN57" s="106"/>
      <c r="WLO57" s="106"/>
      <c r="WLP57" s="106"/>
      <c r="WLQ57" s="106"/>
      <c r="WLR57" s="106"/>
      <c r="WLS57" s="106"/>
      <c r="WLT57" s="106"/>
      <c r="WLU57" s="106"/>
      <c r="WLV57" s="106"/>
      <c r="WLW57" s="106"/>
      <c r="WLX57" s="106"/>
      <c r="WLY57" s="106"/>
      <c r="WLZ57" s="106"/>
      <c r="WMA57" s="106"/>
      <c r="WMB57" s="106"/>
      <c r="WMC57" s="106"/>
      <c r="WMD57" s="106"/>
      <c r="WME57" s="106"/>
      <c r="WMF57" s="106"/>
      <c r="WMG57" s="106"/>
      <c r="WMH57" s="106"/>
      <c r="WMI57" s="106"/>
      <c r="WMJ57" s="106"/>
      <c r="WMK57" s="106"/>
      <c r="WML57" s="106"/>
      <c r="WMM57" s="106"/>
      <c r="WMN57" s="106"/>
      <c r="WMO57" s="106"/>
      <c r="WMP57" s="106"/>
      <c r="WMQ57" s="106"/>
      <c r="WMR57" s="106"/>
      <c r="WMS57" s="106"/>
      <c r="WMT57" s="106"/>
      <c r="WMU57" s="106"/>
      <c r="WMV57" s="106"/>
      <c r="WMW57" s="106"/>
      <c r="WMX57" s="106"/>
      <c r="WMY57" s="106"/>
      <c r="WMZ57" s="106"/>
      <c r="WNA57" s="106"/>
      <c r="WNB57" s="106"/>
      <c r="WNC57" s="106"/>
      <c r="WND57" s="106"/>
      <c r="WNE57" s="106"/>
      <c r="WNF57" s="106"/>
      <c r="WNG57" s="106"/>
      <c r="WNH57" s="106"/>
      <c r="WNI57" s="106"/>
      <c r="WNJ57" s="106"/>
      <c r="WNK57" s="106"/>
      <c r="WNL57" s="106"/>
      <c r="WNM57" s="106"/>
      <c r="WNN57" s="106"/>
      <c r="WNO57" s="106"/>
      <c r="WNP57" s="106"/>
      <c r="WNQ57" s="106"/>
      <c r="WNR57" s="106"/>
      <c r="WNS57" s="106"/>
      <c r="WNT57" s="106"/>
      <c r="WNU57" s="106"/>
      <c r="WNV57" s="106"/>
      <c r="WNW57" s="106"/>
      <c r="WNX57" s="106"/>
      <c r="WNY57" s="106"/>
      <c r="WNZ57" s="106"/>
      <c r="WOA57" s="106"/>
      <c r="WOB57" s="106"/>
      <c r="WOC57" s="106"/>
      <c r="WOD57" s="106"/>
      <c r="WOE57" s="106"/>
      <c r="WOF57" s="106"/>
      <c r="WOG57" s="106"/>
      <c r="WOH57" s="106"/>
      <c r="WOI57" s="106"/>
      <c r="WOJ57" s="106"/>
      <c r="WOK57" s="106"/>
      <c r="WOL57" s="106"/>
      <c r="WOM57" s="106"/>
      <c r="WON57" s="106"/>
      <c r="WOO57" s="106"/>
      <c r="WOP57" s="106"/>
      <c r="WOQ57" s="106"/>
      <c r="WOR57" s="106"/>
      <c r="WOS57" s="106"/>
      <c r="WOT57" s="106"/>
      <c r="WOU57" s="106"/>
      <c r="WOV57" s="106"/>
      <c r="WOW57" s="106"/>
      <c r="WOX57" s="106"/>
      <c r="WOY57" s="106"/>
      <c r="WOZ57" s="106"/>
      <c r="WPA57" s="106"/>
      <c r="WPB57" s="106"/>
      <c r="WPC57" s="106"/>
      <c r="WPD57" s="106"/>
      <c r="WPE57" s="106"/>
      <c r="WPF57" s="106"/>
      <c r="WPG57" s="106"/>
      <c r="WPH57" s="106"/>
      <c r="WPI57" s="106"/>
      <c r="WPJ57" s="106"/>
      <c r="WPK57" s="106"/>
      <c r="WPL57" s="106"/>
      <c r="WPM57" s="106"/>
      <c r="WPN57" s="106"/>
      <c r="WPO57" s="106"/>
      <c r="WPP57" s="106"/>
      <c r="WPQ57" s="106"/>
      <c r="WPR57" s="106"/>
      <c r="WPS57" s="106"/>
      <c r="WPT57" s="106"/>
      <c r="WPU57" s="106"/>
      <c r="WPV57" s="106"/>
      <c r="WPW57" s="106"/>
      <c r="WPX57" s="106"/>
      <c r="WPY57" s="106"/>
      <c r="WPZ57" s="106"/>
      <c r="WQA57" s="106"/>
      <c r="WQB57" s="106"/>
      <c r="WQC57" s="106"/>
      <c r="WQD57" s="106"/>
      <c r="WQE57" s="106"/>
      <c r="WQF57" s="106"/>
      <c r="WQG57" s="106"/>
      <c r="WQH57" s="106"/>
      <c r="WQI57" s="106"/>
      <c r="WQJ57" s="106"/>
      <c r="WQK57" s="106"/>
      <c r="WQL57" s="106"/>
      <c r="WQM57" s="106"/>
      <c r="WQN57" s="106"/>
      <c r="WQO57" s="106"/>
      <c r="WQP57" s="106"/>
      <c r="WQQ57" s="106"/>
      <c r="WQR57" s="106"/>
      <c r="WQS57" s="106"/>
      <c r="WQT57" s="106"/>
      <c r="WQU57" s="106"/>
      <c r="WQV57" s="106"/>
      <c r="WQW57" s="106"/>
      <c r="WQX57" s="106"/>
      <c r="WQY57" s="106"/>
      <c r="WQZ57" s="106"/>
      <c r="WRA57" s="106"/>
      <c r="WRB57" s="106"/>
      <c r="WRC57" s="106"/>
      <c r="WRD57" s="106"/>
      <c r="WRE57" s="106"/>
      <c r="WRF57" s="106"/>
      <c r="WRG57" s="106"/>
      <c r="WRH57" s="106"/>
      <c r="WRI57" s="106"/>
      <c r="WRJ57" s="106"/>
      <c r="WRK57" s="106"/>
      <c r="WRL57" s="106"/>
      <c r="WRM57" s="106"/>
      <c r="WRN57" s="106"/>
      <c r="WRO57" s="106"/>
      <c r="WRP57" s="106"/>
      <c r="WRQ57" s="106"/>
      <c r="WRR57" s="106"/>
      <c r="WRS57" s="106"/>
      <c r="WRT57" s="106"/>
      <c r="WRU57" s="106"/>
      <c r="WRV57" s="106"/>
      <c r="WRW57" s="106"/>
      <c r="WRX57" s="106"/>
      <c r="WRY57" s="106"/>
      <c r="WRZ57" s="106"/>
      <c r="WSA57" s="106"/>
      <c r="WSB57" s="106"/>
      <c r="WSC57" s="106"/>
      <c r="WSD57" s="106"/>
      <c r="WSE57" s="106"/>
      <c r="WSF57" s="106"/>
      <c r="WSG57" s="106"/>
      <c r="WSH57" s="106"/>
      <c r="WSI57" s="106"/>
      <c r="WSJ57" s="106"/>
      <c r="WSK57" s="106"/>
      <c r="WSL57" s="106"/>
      <c r="WSM57" s="106"/>
      <c r="WSN57" s="106"/>
      <c r="WSO57" s="106"/>
      <c r="WSP57" s="106"/>
      <c r="WSQ57" s="106"/>
      <c r="WSR57" s="106"/>
      <c r="WSS57" s="106"/>
      <c r="WST57" s="106"/>
      <c r="WSU57" s="106"/>
      <c r="WSV57" s="106"/>
      <c r="WSW57" s="106"/>
      <c r="WSX57" s="106"/>
      <c r="WSY57" s="106"/>
      <c r="WSZ57" s="106"/>
      <c r="WTA57" s="106"/>
      <c r="WTB57" s="106"/>
      <c r="WTC57" s="106"/>
      <c r="WTD57" s="106"/>
      <c r="WTE57" s="106"/>
      <c r="WTF57" s="106"/>
      <c r="WTG57" s="106"/>
      <c r="WTH57" s="106"/>
      <c r="WTI57" s="106"/>
      <c r="WTJ57" s="106"/>
      <c r="WTK57" s="106"/>
      <c r="WTL57" s="106"/>
      <c r="WTM57" s="106"/>
      <c r="WTN57" s="106"/>
      <c r="WTO57" s="106"/>
      <c r="WTP57" s="106"/>
      <c r="WTQ57" s="106"/>
      <c r="WTR57" s="106"/>
      <c r="WTS57" s="106"/>
      <c r="WTT57" s="106"/>
      <c r="WTU57" s="106"/>
      <c r="WTV57" s="106"/>
      <c r="WTW57" s="106"/>
      <c r="WTX57" s="106"/>
      <c r="WTY57" s="106"/>
      <c r="WTZ57" s="106"/>
      <c r="WUA57" s="106"/>
      <c r="WUB57" s="106"/>
      <c r="WUC57" s="106"/>
      <c r="WUD57" s="106"/>
      <c r="WUE57" s="106"/>
      <c r="WUF57" s="106"/>
      <c r="WUG57" s="106"/>
      <c r="WUH57" s="106"/>
      <c r="WUI57" s="106"/>
      <c r="WUJ57" s="106"/>
      <c r="WUK57" s="106"/>
      <c r="WUL57" s="106"/>
      <c r="WUM57" s="106"/>
      <c r="WUN57" s="106"/>
      <c r="WUO57" s="106"/>
      <c r="WUP57" s="106"/>
      <c r="WUQ57" s="106"/>
      <c r="WUR57" s="106"/>
      <c r="WUS57" s="106"/>
      <c r="WUT57" s="106"/>
      <c r="WUU57" s="106"/>
      <c r="WUV57" s="106"/>
      <c r="WUW57" s="106"/>
      <c r="WUX57" s="106"/>
      <c r="WUY57" s="106"/>
      <c r="WUZ57" s="106"/>
      <c r="WVA57" s="106"/>
      <c r="WVB57" s="106"/>
      <c r="WVC57" s="106"/>
      <c r="WVD57" s="106"/>
      <c r="WVE57" s="106"/>
      <c r="WVF57" s="106"/>
      <c r="WVG57" s="106"/>
      <c r="WVH57" s="106"/>
      <c r="WVI57" s="106"/>
      <c r="WVJ57" s="106"/>
      <c r="WVK57" s="106"/>
      <c r="WVL57" s="106"/>
      <c r="WVM57" s="106"/>
      <c r="WVN57" s="106"/>
      <c r="WVO57" s="106"/>
      <c r="WVP57" s="106"/>
      <c r="WVQ57" s="106"/>
      <c r="WVR57" s="106"/>
      <c r="WVS57" s="106"/>
      <c r="WVT57" s="106"/>
      <c r="WVU57" s="106"/>
      <c r="WVV57" s="106"/>
      <c r="WVW57" s="106"/>
      <c r="WVX57" s="106"/>
      <c r="WVY57" s="106"/>
      <c r="WVZ57" s="106"/>
      <c r="WWA57" s="106"/>
      <c r="WWB57" s="106"/>
      <c r="WWC57" s="106"/>
      <c r="WWD57" s="106"/>
      <c r="WWE57" s="106"/>
      <c r="WWF57" s="106"/>
      <c r="WWG57" s="106"/>
      <c r="WWH57" s="106"/>
      <c r="WWI57" s="106"/>
      <c r="WWJ57" s="106"/>
      <c r="WWK57" s="106"/>
      <c r="WWL57" s="106"/>
      <c r="WWM57" s="106"/>
      <c r="WWN57" s="106"/>
      <c r="WWO57" s="106"/>
      <c r="WWP57" s="106"/>
      <c r="WWQ57" s="106"/>
      <c r="WWR57" s="106"/>
      <c r="WWS57" s="106"/>
      <c r="WWT57" s="106"/>
      <c r="WWU57" s="106"/>
      <c r="WWV57" s="106"/>
      <c r="WWW57" s="106"/>
      <c r="WWX57" s="106"/>
      <c r="WWY57" s="106"/>
      <c r="WWZ57" s="106"/>
      <c r="WXA57" s="106"/>
      <c r="WXB57" s="106"/>
      <c r="WXC57" s="106"/>
      <c r="WXD57" s="106"/>
      <c r="WXE57" s="106"/>
      <c r="WXF57" s="106"/>
      <c r="WXG57" s="106"/>
      <c r="WXH57" s="106"/>
      <c r="WXI57" s="106"/>
      <c r="WXJ57" s="106"/>
      <c r="WXK57" s="106"/>
      <c r="WXL57" s="106"/>
      <c r="WXM57" s="106"/>
      <c r="WXN57" s="106"/>
      <c r="WXO57" s="106"/>
      <c r="WXP57" s="106"/>
      <c r="WXQ57" s="106"/>
      <c r="WXR57" s="106"/>
      <c r="WXS57" s="106"/>
      <c r="WXT57" s="106"/>
      <c r="WXU57" s="106"/>
      <c r="WXV57" s="106"/>
      <c r="WXW57" s="106"/>
      <c r="WXX57" s="106"/>
      <c r="WXY57" s="106"/>
      <c r="WXZ57" s="106"/>
      <c r="WYA57" s="106"/>
      <c r="WYB57" s="106"/>
      <c r="WYC57" s="106"/>
      <c r="WYD57" s="106"/>
      <c r="WYE57" s="106"/>
      <c r="WYF57" s="106"/>
      <c r="WYG57" s="106"/>
      <c r="WYH57" s="106"/>
      <c r="WYI57" s="106"/>
      <c r="WYJ57" s="106"/>
      <c r="WYK57" s="106"/>
      <c r="WYL57" s="106"/>
      <c r="WYM57" s="106"/>
      <c r="WYN57" s="106"/>
      <c r="WYO57" s="106"/>
      <c r="WYP57" s="106"/>
      <c r="WYQ57" s="106"/>
      <c r="WYR57" s="106"/>
      <c r="WYS57" s="106"/>
      <c r="WYT57" s="106"/>
      <c r="WYU57" s="106"/>
      <c r="WYV57" s="106"/>
      <c r="WYW57" s="106"/>
      <c r="WYX57" s="106"/>
      <c r="WYY57" s="106"/>
      <c r="WYZ57" s="106"/>
      <c r="WZA57" s="106"/>
      <c r="WZB57" s="106"/>
      <c r="WZC57" s="106"/>
      <c r="WZD57" s="106"/>
      <c r="WZE57" s="106"/>
      <c r="WZF57" s="106"/>
      <c r="WZG57" s="106"/>
      <c r="WZH57" s="106"/>
      <c r="WZI57" s="106"/>
      <c r="WZJ57" s="106"/>
      <c r="WZK57" s="106"/>
      <c r="WZL57" s="106"/>
      <c r="WZM57" s="106"/>
      <c r="WZN57" s="106"/>
      <c r="WZO57" s="106"/>
      <c r="WZP57" s="106"/>
      <c r="WZQ57" s="106"/>
      <c r="WZR57" s="106"/>
      <c r="WZS57" s="106"/>
      <c r="WZT57" s="106"/>
      <c r="WZU57" s="106"/>
      <c r="WZV57" s="106"/>
      <c r="WZW57" s="106"/>
      <c r="WZX57" s="106"/>
      <c r="WZY57" s="106"/>
      <c r="WZZ57" s="106"/>
      <c r="XAA57" s="106"/>
      <c r="XAB57" s="106"/>
      <c r="XAC57" s="106"/>
      <c r="XAD57" s="106"/>
      <c r="XAE57" s="106"/>
      <c r="XAF57" s="106"/>
      <c r="XAG57" s="106"/>
      <c r="XAH57" s="106"/>
      <c r="XAI57" s="106"/>
      <c r="XAJ57" s="106"/>
      <c r="XAK57" s="106"/>
      <c r="XAL57" s="106"/>
      <c r="XAM57" s="106"/>
      <c r="XAN57" s="106"/>
      <c r="XAO57" s="106"/>
      <c r="XAP57" s="106"/>
      <c r="XAQ57" s="106"/>
      <c r="XAR57" s="106"/>
      <c r="XAS57" s="106"/>
      <c r="XAT57" s="106"/>
      <c r="XAU57" s="106"/>
      <c r="XAV57" s="106"/>
      <c r="XAW57" s="106"/>
      <c r="XAX57" s="106"/>
      <c r="XAY57" s="106"/>
      <c r="XAZ57" s="106"/>
      <c r="XBA57" s="106"/>
      <c r="XBB57" s="106"/>
      <c r="XBC57" s="106"/>
      <c r="XBD57" s="106"/>
      <c r="XBE57" s="106"/>
      <c r="XBF57" s="106"/>
      <c r="XBG57" s="106"/>
      <c r="XBH57" s="106"/>
      <c r="XBI57" s="106"/>
      <c r="XBJ57" s="106"/>
      <c r="XBK57" s="106"/>
      <c r="XBL57" s="106"/>
      <c r="XBM57" s="106"/>
      <c r="XBN57" s="106"/>
      <c r="XBO57" s="106"/>
      <c r="XBP57" s="106"/>
      <c r="XBQ57" s="106"/>
      <c r="XBR57" s="106"/>
      <c r="XBS57" s="106"/>
      <c r="XBT57" s="106"/>
      <c r="XBU57" s="106"/>
      <c r="XBV57" s="106"/>
      <c r="XBW57" s="106"/>
      <c r="XBX57" s="106"/>
      <c r="XBY57" s="106"/>
      <c r="XBZ57" s="106"/>
      <c r="XCA57" s="106"/>
      <c r="XCB57" s="106"/>
      <c r="XCC57" s="106"/>
      <c r="XCD57" s="106"/>
      <c r="XCE57" s="106"/>
      <c r="XCF57" s="106"/>
      <c r="XCG57" s="106"/>
      <c r="XCH57" s="106"/>
      <c r="XCI57" s="106"/>
      <c r="XCJ57" s="106"/>
      <c r="XCK57" s="106"/>
      <c r="XCL57" s="106"/>
      <c r="XCM57" s="106"/>
      <c r="XCN57" s="106"/>
      <c r="XCO57" s="106"/>
      <c r="XCP57" s="106"/>
      <c r="XCQ57" s="106"/>
      <c r="XCR57" s="106"/>
      <c r="XCS57" s="106"/>
      <c r="XCT57" s="106"/>
      <c r="XCU57" s="106"/>
      <c r="XCV57" s="106"/>
      <c r="XCW57" s="106"/>
      <c r="XCX57" s="106"/>
      <c r="XCY57" s="106"/>
      <c r="XCZ57" s="106"/>
      <c r="XDA57" s="106"/>
      <c r="XDB57" s="106"/>
      <c r="XDC57" s="106"/>
      <c r="XDD57" s="106"/>
      <c r="XDE57" s="106"/>
      <c r="XDF57" s="106"/>
      <c r="XDG57" s="106"/>
      <c r="XDH57" s="106"/>
      <c r="XDI57" s="106"/>
      <c r="XDJ57" s="106"/>
      <c r="XDK57" s="106"/>
      <c r="XDL57" s="106"/>
      <c r="XDM57" s="106"/>
      <c r="XDN57" s="106"/>
      <c r="XDO57" s="106"/>
      <c r="XDP57" s="106"/>
      <c r="XDQ57" s="106"/>
      <c r="XDR57" s="106"/>
      <c r="XDS57" s="106"/>
      <c r="XDT57" s="106"/>
      <c r="XDU57" s="106"/>
      <c r="XDV57" s="106"/>
      <c r="XDW57" s="106"/>
      <c r="XDX57" s="106"/>
      <c r="XDY57" s="106"/>
      <c r="XDZ57" s="106"/>
      <c r="XEA57" s="106"/>
      <c r="XEB57" s="106"/>
      <c r="XEC57" s="106"/>
      <c r="XED57" s="106"/>
      <c r="XEE57" s="106"/>
      <c r="XEF57" s="106"/>
      <c r="XEG57" s="106"/>
      <c r="XEH57" s="106"/>
      <c r="XEI57" s="106"/>
      <c r="XEJ57" s="106"/>
      <c r="XEK57" s="106"/>
      <c r="XEL57" s="106"/>
      <c r="XEM57" s="106"/>
      <c r="XEN57" s="106"/>
      <c r="XEO57" s="106"/>
      <c r="XEP57" s="106"/>
      <c r="XEQ57" s="106"/>
      <c r="XER57" s="106"/>
      <c r="XES57" s="106"/>
      <c r="XET57" s="106"/>
      <c r="XEU57" s="106"/>
      <c r="XEV57" s="106"/>
      <c r="XEW57" s="106"/>
      <c r="XEX57" s="106"/>
      <c r="XEY57" s="106"/>
      <c r="XEZ57" s="106"/>
      <c r="XFA57" s="106"/>
      <c r="XFB57" s="106"/>
      <c r="XFC57" s="106"/>
      <c r="XFD57" s="106"/>
    </row>
    <row r="58" spans="1:16384" ht="20.100000000000001" customHeight="1">
      <c r="B58" s="224" t="s">
        <v>267</v>
      </c>
      <c r="C58" s="224"/>
      <c r="D58" s="224"/>
      <c r="E58" s="224"/>
      <c r="F58" s="224"/>
      <c r="G58" s="224"/>
      <c r="H58" s="224"/>
    </row>
    <row r="59" spans="1:16384" s="111" customFormat="1" ht="2.1" customHeight="1" thickBot="1">
      <c r="B59" s="112"/>
      <c r="C59" s="112"/>
      <c r="D59" s="112"/>
      <c r="E59" s="112"/>
      <c r="F59" s="112"/>
      <c r="G59" s="112"/>
      <c r="H59" s="112"/>
      <c r="I59" s="126"/>
    </row>
    <row r="60" spans="1:16384" ht="24.95" customHeight="1">
      <c r="A60" s="106"/>
      <c r="B60" s="784" t="s">
        <v>149</v>
      </c>
      <c r="C60" s="785"/>
      <c r="D60" s="785"/>
      <c r="E60" s="785"/>
      <c r="F60" s="785"/>
      <c r="G60" s="127" t="s">
        <v>156</v>
      </c>
    </row>
    <row r="61" spans="1:16384" ht="24.95" customHeight="1">
      <c r="A61" s="103"/>
      <c r="B61" s="233" t="s">
        <v>150</v>
      </c>
      <c r="C61" s="232"/>
      <c r="D61" s="232"/>
      <c r="E61" s="232"/>
      <c r="F61" s="232"/>
      <c r="G61" s="128">
        <v>0.85</v>
      </c>
    </row>
    <row r="62" spans="1:16384" ht="24.95" customHeight="1">
      <c r="A62" s="103"/>
      <c r="B62" s="233" t="s">
        <v>151</v>
      </c>
      <c r="C62" s="232"/>
      <c r="D62" s="232"/>
      <c r="E62" s="232"/>
      <c r="F62" s="232"/>
      <c r="G62" s="128">
        <v>0.9</v>
      </c>
    </row>
    <row r="63" spans="1:16384" ht="24.95" customHeight="1">
      <c r="A63" s="103"/>
      <c r="B63" s="233" t="s">
        <v>152</v>
      </c>
      <c r="C63" s="232"/>
      <c r="D63" s="232"/>
      <c r="E63" s="232"/>
      <c r="F63" s="232"/>
      <c r="G63" s="128">
        <v>0.9</v>
      </c>
    </row>
    <row r="64" spans="1:16384" ht="24.95" customHeight="1">
      <c r="A64" s="103"/>
      <c r="B64" s="233" t="s">
        <v>272</v>
      </c>
      <c r="C64" s="230"/>
      <c r="D64" s="230"/>
      <c r="E64" s="230"/>
      <c r="F64" s="230"/>
      <c r="G64" s="128">
        <v>0.85</v>
      </c>
    </row>
    <row r="65" spans="1:18" ht="24.95" customHeight="1">
      <c r="A65" s="103"/>
      <c r="B65" s="233" t="s">
        <v>273</v>
      </c>
      <c r="C65" s="230"/>
      <c r="D65" s="230"/>
      <c r="E65" s="230"/>
      <c r="F65" s="230"/>
      <c r="G65" s="128">
        <v>0.9</v>
      </c>
    </row>
    <row r="66" spans="1:18" ht="24.95" customHeight="1">
      <c r="A66" s="103"/>
      <c r="B66" s="233" t="s">
        <v>153</v>
      </c>
      <c r="C66" s="230"/>
      <c r="D66" s="230"/>
      <c r="E66" s="230"/>
      <c r="F66" s="230"/>
      <c r="G66" s="128">
        <v>1</v>
      </c>
    </row>
    <row r="67" spans="1:18" ht="24.95" customHeight="1">
      <c r="A67" s="103"/>
      <c r="B67" s="233" t="s">
        <v>154</v>
      </c>
      <c r="C67" s="230"/>
      <c r="D67" s="230"/>
      <c r="E67" s="230"/>
      <c r="F67" s="230"/>
      <c r="G67" s="128">
        <v>1</v>
      </c>
    </row>
    <row r="68" spans="1:18" ht="24.95" customHeight="1" thickBot="1">
      <c r="A68" s="103"/>
      <c r="B68" s="234" t="s">
        <v>155</v>
      </c>
      <c r="C68" s="231"/>
      <c r="D68" s="231"/>
      <c r="E68" s="231"/>
      <c r="F68" s="231"/>
      <c r="G68" s="129">
        <v>0.85</v>
      </c>
    </row>
    <row r="69" spans="1:18" s="104" customFormat="1" ht="20.100000000000001" customHeight="1">
      <c r="A69" s="103"/>
      <c r="B69" s="69"/>
      <c r="C69" s="69"/>
      <c r="D69" s="69"/>
      <c r="E69" s="69"/>
      <c r="F69" s="69"/>
      <c r="G69" s="69"/>
      <c r="H69" s="69"/>
      <c r="I69" s="69"/>
      <c r="J69" s="115"/>
    </row>
    <row r="70" spans="1:18" ht="24.95" customHeight="1">
      <c r="A70" s="105"/>
      <c r="B70" s="156" t="s">
        <v>371</v>
      </c>
      <c r="M70" s="349" t="s">
        <v>240</v>
      </c>
      <c r="N70" s="350"/>
      <c r="O70" s="350"/>
      <c r="P70" s="350"/>
      <c r="Q70" s="350"/>
      <c r="R70" s="350"/>
    </row>
    <row r="71" spans="1:18" s="75" customFormat="1" ht="2.1" customHeight="1" thickBot="1">
      <c r="A71" s="119"/>
      <c r="B71" s="69"/>
      <c r="C71" s="69"/>
      <c r="D71" s="69"/>
      <c r="E71" s="69"/>
      <c r="F71" s="69"/>
      <c r="G71" s="69"/>
      <c r="M71" s="139"/>
      <c r="N71" s="139"/>
      <c r="O71" s="139"/>
      <c r="P71" s="139"/>
      <c r="Q71" s="139"/>
      <c r="R71" s="139"/>
    </row>
    <row r="72" spans="1:18" ht="24.95" customHeight="1">
      <c r="A72" s="103"/>
      <c r="B72" s="716" t="s">
        <v>162</v>
      </c>
      <c r="C72" s="720"/>
      <c r="D72" s="720" t="s">
        <v>216</v>
      </c>
      <c r="E72" s="720"/>
      <c r="F72" s="795" t="s">
        <v>217</v>
      </c>
      <c r="G72" s="796"/>
      <c r="M72" s="351" t="s">
        <v>157</v>
      </c>
      <c r="N72" s="352" t="s">
        <v>140</v>
      </c>
      <c r="O72" s="777" t="s">
        <v>141</v>
      </c>
      <c r="P72" s="777"/>
      <c r="Q72" s="352" t="s">
        <v>193</v>
      </c>
      <c r="R72" s="353" t="s">
        <v>148</v>
      </c>
    </row>
    <row r="73" spans="1:18" ht="24.95" customHeight="1">
      <c r="A73" s="103"/>
      <c r="B73" s="755">
        <v>2</v>
      </c>
      <c r="C73" s="801"/>
      <c r="D73" s="800">
        <v>0.9</v>
      </c>
      <c r="E73" s="800"/>
      <c r="F73" s="802">
        <v>0.85</v>
      </c>
      <c r="G73" s="803"/>
      <c r="M73" s="806">
        <v>2</v>
      </c>
      <c r="N73" s="354" t="s">
        <v>143</v>
      </c>
      <c r="O73" s="804">
        <v>3</v>
      </c>
      <c r="P73" s="804"/>
      <c r="Q73" s="355">
        <v>1</v>
      </c>
      <c r="R73" s="356">
        <v>0.85</v>
      </c>
    </row>
    <row r="74" spans="1:18" ht="24.95" customHeight="1">
      <c r="A74" s="103"/>
      <c r="B74" s="755">
        <v>3</v>
      </c>
      <c r="C74" s="801"/>
      <c r="D74" s="800">
        <v>1</v>
      </c>
      <c r="E74" s="800"/>
      <c r="F74" s="802">
        <v>0.9</v>
      </c>
      <c r="G74" s="803"/>
      <c r="M74" s="806"/>
      <c r="N74" s="354" t="s">
        <v>144</v>
      </c>
      <c r="O74" s="804">
        <v>2</v>
      </c>
      <c r="P74" s="804"/>
      <c r="Q74" s="355">
        <v>1</v>
      </c>
      <c r="R74" s="356">
        <v>0.85</v>
      </c>
    </row>
    <row r="75" spans="1:18" ht="24.95" customHeight="1" thickBot="1">
      <c r="A75" s="103"/>
      <c r="B75" s="758" t="s">
        <v>160</v>
      </c>
      <c r="C75" s="799"/>
      <c r="D75" s="794">
        <v>1</v>
      </c>
      <c r="E75" s="794"/>
      <c r="F75" s="797">
        <v>1</v>
      </c>
      <c r="G75" s="798"/>
      <c r="M75" s="806"/>
      <c r="N75" s="354" t="s">
        <v>145</v>
      </c>
      <c r="O75" s="804">
        <v>1</v>
      </c>
      <c r="P75" s="804"/>
      <c r="Q75" s="355">
        <v>1</v>
      </c>
      <c r="R75" s="356">
        <v>0.85</v>
      </c>
    </row>
    <row r="76" spans="1:18" ht="24.95" customHeight="1">
      <c r="A76" s="103"/>
      <c r="B76" s="782" t="s">
        <v>308</v>
      </c>
      <c r="C76" s="782"/>
      <c r="D76" s="782"/>
      <c r="E76" s="782"/>
      <c r="F76" s="782"/>
      <c r="G76" s="782"/>
      <c r="M76" s="806" t="s">
        <v>146</v>
      </c>
      <c r="N76" s="354" t="s">
        <v>143</v>
      </c>
      <c r="O76" s="804">
        <v>3</v>
      </c>
      <c r="P76" s="804"/>
      <c r="Q76" s="355">
        <v>1</v>
      </c>
      <c r="R76" s="356">
        <v>1</v>
      </c>
    </row>
    <row r="77" spans="1:18" ht="24.95" customHeight="1">
      <c r="A77" s="103"/>
      <c r="B77" s="783"/>
      <c r="C77" s="783"/>
      <c r="D77" s="783"/>
      <c r="E77" s="783"/>
      <c r="F77" s="783"/>
      <c r="G77" s="783"/>
      <c r="M77" s="806"/>
      <c r="N77" s="354" t="s">
        <v>144</v>
      </c>
      <c r="O77" s="804">
        <v>2</v>
      </c>
      <c r="P77" s="804"/>
      <c r="Q77" s="355">
        <v>1</v>
      </c>
      <c r="R77" s="356">
        <v>0.95</v>
      </c>
    </row>
    <row r="78" spans="1:18" ht="24.95" customHeight="1">
      <c r="A78" s="103"/>
      <c r="B78" s="235"/>
      <c r="C78" s="235"/>
      <c r="D78" s="235"/>
      <c r="E78" s="235"/>
      <c r="F78" s="235"/>
      <c r="G78" s="235"/>
      <c r="M78" s="806"/>
      <c r="N78" s="354" t="s">
        <v>145</v>
      </c>
      <c r="O78" s="804">
        <v>1</v>
      </c>
      <c r="P78" s="804"/>
      <c r="Q78" s="355">
        <v>1</v>
      </c>
      <c r="R78" s="356">
        <v>0.9</v>
      </c>
    </row>
    <row r="79" spans="1:18" ht="24.95" customHeight="1">
      <c r="A79" s="103"/>
      <c r="B79" s="235"/>
      <c r="C79" s="235"/>
      <c r="D79" s="235"/>
      <c r="E79" s="235"/>
      <c r="F79" s="235"/>
      <c r="G79" s="235"/>
      <c r="M79" s="806" t="s">
        <v>147</v>
      </c>
      <c r="N79" s="354" t="s">
        <v>143</v>
      </c>
      <c r="O79" s="804">
        <v>3</v>
      </c>
      <c r="P79" s="804"/>
      <c r="Q79" s="355">
        <v>1</v>
      </c>
      <c r="R79" s="356">
        <v>1</v>
      </c>
    </row>
    <row r="80" spans="1:18" ht="24.95" customHeight="1">
      <c r="A80" s="103"/>
      <c r="B80" s="235"/>
      <c r="C80" s="235"/>
      <c r="D80" s="235"/>
      <c r="E80" s="235"/>
      <c r="F80" s="235"/>
      <c r="G80" s="235"/>
      <c r="M80" s="806"/>
      <c r="N80" s="354" t="s">
        <v>144</v>
      </c>
      <c r="O80" s="804">
        <v>2</v>
      </c>
      <c r="P80" s="804"/>
      <c r="Q80" s="355">
        <v>1</v>
      </c>
      <c r="R80" s="356">
        <v>1</v>
      </c>
    </row>
    <row r="81" spans="1:16384" ht="24.95" customHeight="1" thickBot="1">
      <c r="A81" s="103"/>
      <c r="B81" s="235"/>
      <c r="C81" s="235"/>
      <c r="D81" s="235"/>
      <c r="E81" s="235"/>
      <c r="F81" s="235"/>
      <c r="G81" s="235"/>
      <c r="M81" s="816"/>
      <c r="N81" s="357" t="s">
        <v>145</v>
      </c>
      <c r="O81" s="805">
        <v>1</v>
      </c>
      <c r="P81" s="805"/>
      <c r="Q81" s="358">
        <v>1</v>
      </c>
      <c r="R81" s="359">
        <v>0.95</v>
      </c>
    </row>
    <row r="82" spans="1:16384" ht="24.95" customHeight="1">
      <c r="A82" s="114"/>
      <c r="B82" s="236" t="s">
        <v>274</v>
      </c>
    </row>
    <row r="83" spans="1:16384" ht="24.95" customHeight="1">
      <c r="A83" s="114"/>
      <c r="B83" s="156" t="s">
        <v>268</v>
      </c>
      <c r="C83" s="70"/>
      <c r="D83" s="68"/>
      <c r="E83" s="68"/>
      <c r="F83" s="66"/>
      <c r="G83" s="67"/>
      <c r="L83" s="75"/>
    </row>
    <row r="84" spans="1:16384" ht="2.1" customHeight="1" thickBot="1">
      <c r="H84" s="109"/>
      <c r="I84" s="113"/>
      <c r="J84" s="106"/>
      <c r="K84" s="106"/>
      <c r="L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6"/>
      <c r="BX84" s="106"/>
      <c r="BY84" s="106"/>
      <c r="BZ84" s="106"/>
      <c r="CA84" s="106"/>
      <c r="CB84" s="106"/>
      <c r="CC84" s="106"/>
      <c r="CD84" s="106"/>
      <c r="CE84" s="106"/>
      <c r="CF84" s="106"/>
      <c r="CG84" s="106"/>
      <c r="CH84" s="106"/>
      <c r="CI84" s="106"/>
      <c r="CJ84" s="106"/>
      <c r="CK84" s="106"/>
      <c r="CL84" s="106"/>
      <c r="CM84" s="106"/>
      <c r="CN84" s="106"/>
      <c r="CO84" s="106"/>
      <c r="CP84" s="106"/>
      <c r="CQ84" s="106"/>
      <c r="CR84" s="106"/>
      <c r="CS84" s="106"/>
      <c r="CT84" s="106"/>
      <c r="CU84" s="106"/>
      <c r="CV84" s="106"/>
      <c r="CW84" s="106"/>
      <c r="CX84" s="106"/>
      <c r="CY84" s="106"/>
      <c r="CZ84" s="106"/>
      <c r="DA84" s="106"/>
      <c r="DB84" s="106"/>
      <c r="DC84" s="106"/>
      <c r="DD84" s="106"/>
      <c r="DE84" s="106"/>
      <c r="DF84" s="106"/>
      <c r="DG84" s="106"/>
      <c r="DH84" s="106"/>
      <c r="DI84" s="106"/>
      <c r="DJ84" s="106"/>
      <c r="DK84" s="106"/>
      <c r="DL84" s="106"/>
      <c r="DM84" s="106"/>
      <c r="DN84" s="106"/>
      <c r="DO84" s="106"/>
      <c r="DP84" s="106"/>
      <c r="DQ84" s="106"/>
      <c r="DR84" s="106"/>
      <c r="DS84" s="106"/>
      <c r="DT84" s="106"/>
      <c r="DU84" s="106"/>
      <c r="DV84" s="106"/>
      <c r="DW84" s="106"/>
      <c r="DX84" s="106"/>
      <c r="DY84" s="106"/>
      <c r="DZ84" s="106"/>
      <c r="EA84" s="106"/>
      <c r="EB84" s="106"/>
      <c r="EC84" s="106"/>
      <c r="ED84" s="106"/>
      <c r="EE84" s="106"/>
      <c r="EF84" s="106"/>
      <c r="EG84" s="106"/>
      <c r="EH84" s="106"/>
      <c r="EI84" s="106"/>
      <c r="EJ84" s="106"/>
      <c r="EK84" s="106"/>
      <c r="EL84" s="106"/>
      <c r="EM84" s="106"/>
      <c r="EN84" s="106"/>
      <c r="EO84" s="106"/>
      <c r="EP84" s="106"/>
      <c r="EQ84" s="106"/>
      <c r="ER84" s="106"/>
      <c r="ES84" s="106"/>
      <c r="ET84" s="106"/>
      <c r="EU84" s="106"/>
      <c r="EV84" s="106"/>
      <c r="EW84" s="106"/>
      <c r="EX84" s="106"/>
      <c r="EY84" s="106"/>
      <c r="EZ84" s="106"/>
      <c r="FA84" s="106"/>
      <c r="FB84" s="106"/>
      <c r="FC84" s="106"/>
      <c r="FD84" s="106"/>
      <c r="FE84" s="106"/>
      <c r="FF84" s="106"/>
      <c r="FG84" s="106"/>
      <c r="FH84" s="106"/>
      <c r="FI84" s="106"/>
      <c r="FJ84" s="106"/>
      <c r="FK84" s="106"/>
      <c r="FL84" s="106"/>
      <c r="FM84" s="106"/>
      <c r="FN84" s="106"/>
      <c r="FO84" s="106"/>
      <c r="FP84" s="106"/>
      <c r="FQ84" s="106"/>
      <c r="FR84" s="106"/>
      <c r="FS84" s="106"/>
      <c r="FT84" s="106"/>
      <c r="FU84" s="106"/>
      <c r="FV84" s="106"/>
      <c r="FW84" s="106"/>
      <c r="FX84" s="106"/>
      <c r="FY84" s="106"/>
      <c r="FZ84" s="106"/>
      <c r="GA84" s="106"/>
      <c r="GB84" s="106"/>
      <c r="GC84" s="106"/>
      <c r="GD84" s="106"/>
      <c r="GE84" s="106"/>
      <c r="GF84" s="106"/>
      <c r="GG84" s="106"/>
      <c r="GH84" s="106"/>
      <c r="GI84" s="106"/>
      <c r="GJ84" s="106"/>
      <c r="GK84" s="106"/>
      <c r="GL84" s="106"/>
      <c r="GM84" s="106"/>
      <c r="GN84" s="106"/>
      <c r="GO84" s="106"/>
      <c r="GP84" s="106"/>
      <c r="GQ84" s="106"/>
      <c r="GR84" s="106"/>
      <c r="GS84" s="106"/>
      <c r="GT84" s="106"/>
      <c r="GU84" s="106"/>
      <c r="GV84" s="106"/>
      <c r="GW84" s="106"/>
      <c r="GX84" s="106"/>
      <c r="GY84" s="106"/>
      <c r="GZ84" s="106"/>
      <c r="HA84" s="106"/>
      <c r="HB84" s="106"/>
      <c r="HC84" s="106"/>
      <c r="HD84" s="106"/>
      <c r="HE84" s="106"/>
      <c r="HF84" s="106"/>
      <c r="HG84" s="106"/>
      <c r="HH84" s="106"/>
      <c r="HI84" s="106"/>
      <c r="HJ84" s="106"/>
      <c r="HK84" s="106"/>
      <c r="HL84" s="106"/>
      <c r="HM84" s="106"/>
      <c r="HN84" s="106"/>
      <c r="HO84" s="106"/>
      <c r="HP84" s="106"/>
      <c r="HQ84" s="106"/>
      <c r="HR84" s="106"/>
      <c r="HS84" s="106"/>
      <c r="HT84" s="106"/>
      <c r="HU84" s="106"/>
      <c r="HV84" s="106"/>
      <c r="HW84" s="106"/>
      <c r="HX84" s="106"/>
      <c r="HY84" s="106"/>
      <c r="HZ84" s="106"/>
      <c r="IA84" s="106"/>
      <c r="IB84" s="106"/>
      <c r="IC84" s="106"/>
      <c r="ID84" s="106"/>
      <c r="IE84" s="106"/>
      <c r="IF84" s="106"/>
      <c r="IG84" s="106"/>
      <c r="IH84" s="106"/>
      <c r="II84" s="106"/>
      <c r="IJ84" s="106"/>
      <c r="IK84" s="106"/>
      <c r="IL84" s="106"/>
      <c r="IM84" s="106"/>
      <c r="IN84" s="106"/>
      <c r="IO84" s="106"/>
      <c r="IP84" s="106"/>
      <c r="IQ84" s="106"/>
      <c r="IR84" s="106"/>
      <c r="IS84" s="106"/>
      <c r="IT84" s="106"/>
      <c r="IU84" s="106"/>
      <c r="IV84" s="106"/>
      <c r="IW84" s="106"/>
      <c r="IX84" s="106"/>
      <c r="IY84" s="106"/>
      <c r="IZ84" s="106"/>
      <c r="JA84" s="106"/>
      <c r="JB84" s="106"/>
      <c r="JC84" s="106"/>
      <c r="JD84" s="106"/>
      <c r="JE84" s="106"/>
      <c r="JF84" s="106"/>
      <c r="JG84" s="106"/>
      <c r="JH84" s="106"/>
      <c r="JI84" s="106"/>
      <c r="JJ84" s="106"/>
      <c r="JK84" s="106"/>
      <c r="JL84" s="106"/>
      <c r="JM84" s="106"/>
      <c r="JN84" s="106"/>
      <c r="JO84" s="106"/>
      <c r="JP84" s="106"/>
      <c r="JQ84" s="106"/>
      <c r="JR84" s="106"/>
      <c r="JS84" s="106"/>
      <c r="JT84" s="106"/>
      <c r="JU84" s="106"/>
      <c r="JV84" s="106"/>
      <c r="JW84" s="106"/>
      <c r="JX84" s="106"/>
      <c r="JY84" s="106"/>
      <c r="JZ84" s="106"/>
      <c r="KA84" s="106"/>
      <c r="KB84" s="106"/>
      <c r="KC84" s="106"/>
      <c r="KD84" s="106"/>
      <c r="KE84" s="106"/>
      <c r="KF84" s="106"/>
      <c r="KG84" s="106"/>
      <c r="KH84" s="106"/>
      <c r="KI84" s="106"/>
      <c r="KJ84" s="106"/>
      <c r="KK84" s="106"/>
      <c r="KL84" s="106"/>
      <c r="KM84" s="106"/>
      <c r="KN84" s="106"/>
      <c r="KO84" s="106"/>
      <c r="KP84" s="106"/>
      <c r="KQ84" s="106"/>
      <c r="KR84" s="106"/>
      <c r="KS84" s="106"/>
      <c r="KT84" s="106"/>
      <c r="KU84" s="106"/>
      <c r="KV84" s="106"/>
      <c r="KW84" s="106"/>
      <c r="KX84" s="106"/>
      <c r="KY84" s="106"/>
      <c r="KZ84" s="106"/>
      <c r="LA84" s="106"/>
      <c r="LB84" s="106"/>
      <c r="LC84" s="106"/>
      <c r="LD84" s="106"/>
      <c r="LE84" s="106"/>
      <c r="LF84" s="106"/>
      <c r="LG84" s="106"/>
      <c r="LH84" s="106"/>
      <c r="LI84" s="106"/>
      <c r="LJ84" s="106"/>
      <c r="LK84" s="106"/>
      <c r="LL84" s="106"/>
      <c r="LM84" s="106"/>
      <c r="LN84" s="106"/>
      <c r="LO84" s="106"/>
      <c r="LP84" s="106"/>
      <c r="LQ84" s="106"/>
      <c r="LR84" s="106"/>
      <c r="LS84" s="106"/>
      <c r="LT84" s="106"/>
      <c r="LU84" s="106"/>
      <c r="LV84" s="106"/>
      <c r="LW84" s="106"/>
      <c r="LX84" s="106"/>
      <c r="LY84" s="106"/>
      <c r="LZ84" s="106"/>
      <c r="MA84" s="106"/>
      <c r="MB84" s="106"/>
      <c r="MC84" s="106"/>
      <c r="MD84" s="106"/>
      <c r="ME84" s="106"/>
      <c r="MF84" s="106"/>
      <c r="MG84" s="106"/>
      <c r="MH84" s="106"/>
      <c r="MI84" s="106"/>
      <c r="MJ84" s="106"/>
      <c r="MK84" s="106"/>
      <c r="ML84" s="106"/>
      <c r="MM84" s="106"/>
      <c r="MN84" s="106"/>
      <c r="MO84" s="106"/>
      <c r="MP84" s="106"/>
      <c r="MQ84" s="106"/>
      <c r="MR84" s="106"/>
      <c r="MS84" s="106"/>
      <c r="MT84" s="106"/>
      <c r="MU84" s="106"/>
      <c r="MV84" s="106"/>
      <c r="MW84" s="106"/>
      <c r="MX84" s="106"/>
      <c r="MY84" s="106"/>
      <c r="MZ84" s="106"/>
      <c r="NA84" s="106"/>
      <c r="NB84" s="106"/>
      <c r="NC84" s="106"/>
      <c r="ND84" s="106"/>
      <c r="NE84" s="106"/>
      <c r="NF84" s="106"/>
      <c r="NG84" s="106"/>
      <c r="NH84" s="106"/>
      <c r="NI84" s="106"/>
      <c r="NJ84" s="106"/>
      <c r="NK84" s="106"/>
      <c r="NL84" s="106"/>
      <c r="NM84" s="106"/>
      <c r="NN84" s="106"/>
      <c r="NO84" s="106"/>
      <c r="NP84" s="106"/>
      <c r="NQ84" s="106"/>
      <c r="NR84" s="106"/>
      <c r="NS84" s="106"/>
      <c r="NT84" s="106"/>
      <c r="NU84" s="106"/>
      <c r="NV84" s="106"/>
      <c r="NW84" s="106"/>
      <c r="NX84" s="106"/>
      <c r="NY84" s="106"/>
      <c r="NZ84" s="106"/>
      <c r="OA84" s="106"/>
      <c r="OB84" s="106"/>
      <c r="OC84" s="106"/>
      <c r="OD84" s="106"/>
      <c r="OE84" s="106"/>
      <c r="OF84" s="106"/>
      <c r="OG84" s="106"/>
      <c r="OH84" s="106"/>
      <c r="OI84" s="106"/>
      <c r="OJ84" s="106"/>
      <c r="OK84" s="106"/>
      <c r="OL84" s="106"/>
      <c r="OM84" s="106"/>
      <c r="ON84" s="106"/>
      <c r="OO84" s="106"/>
      <c r="OP84" s="106"/>
      <c r="OQ84" s="106"/>
      <c r="OR84" s="106"/>
      <c r="OS84" s="106"/>
      <c r="OT84" s="106"/>
      <c r="OU84" s="106"/>
      <c r="OV84" s="106"/>
      <c r="OW84" s="106"/>
      <c r="OX84" s="106"/>
      <c r="OY84" s="106"/>
      <c r="OZ84" s="106"/>
      <c r="PA84" s="106"/>
      <c r="PB84" s="106"/>
      <c r="PC84" s="106"/>
      <c r="PD84" s="106"/>
      <c r="PE84" s="106"/>
      <c r="PF84" s="106"/>
      <c r="PG84" s="106"/>
      <c r="PH84" s="106"/>
      <c r="PI84" s="106"/>
      <c r="PJ84" s="106"/>
      <c r="PK84" s="106"/>
      <c r="PL84" s="106"/>
      <c r="PM84" s="106"/>
      <c r="PN84" s="106"/>
      <c r="PO84" s="106"/>
      <c r="PP84" s="106"/>
      <c r="PQ84" s="106"/>
      <c r="PR84" s="106"/>
      <c r="PS84" s="106"/>
      <c r="PT84" s="106"/>
      <c r="PU84" s="106"/>
      <c r="PV84" s="106"/>
      <c r="PW84" s="106"/>
      <c r="PX84" s="106"/>
      <c r="PY84" s="106"/>
      <c r="PZ84" s="106"/>
      <c r="QA84" s="106"/>
      <c r="QB84" s="106"/>
      <c r="QC84" s="106"/>
      <c r="QD84" s="106"/>
      <c r="QE84" s="106"/>
      <c r="QF84" s="106"/>
      <c r="QG84" s="106"/>
      <c r="QH84" s="106"/>
      <c r="QI84" s="106"/>
      <c r="QJ84" s="106"/>
      <c r="QK84" s="106"/>
      <c r="QL84" s="106"/>
      <c r="QM84" s="106"/>
      <c r="QN84" s="106"/>
      <c r="QO84" s="106"/>
      <c r="QP84" s="106"/>
      <c r="QQ84" s="106"/>
      <c r="QR84" s="106"/>
      <c r="QS84" s="106"/>
      <c r="QT84" s="106"/>
      <c r="QU84" s="106"/>
      <c r="QV84" s="106"/>
      <c r="QW84" s="106"/>
      <c r="QX84" s="106"/>
      <c r="QY84" s="106"/>
      <c r="QZ84" s="106"/>
      <c r="RA84" s="106"/>
      <c r="RB84" s="106"/>
      <c r="RC84" s="106"/>
      <c r="RD84" s="106"/>
      <c r="RE84" s="106"/>
      <c r="RF84" s="106"/>
      <c r="RG84" s="106"/>
      <c r="RH84" s="106"/>
      <c r="RI84" s="106"/>
      <c r="RJ84" s="106"/>
      <c r="RK84" s="106"/>
      <c r="RL84" s="106"/>
      <c r="RM84" s="106"/>
      <c r="RN84" s="106"/>
      <c r="RO84" s="106"/>
      <c r="RP84" s="106"/>
      <c r="RQ84" s="106"/>
      <c r="RR84" s="106"/>
      <c r="RS84" s="106"/>
      <c r="RT84" s="106"/>
      <c r="RU84" s="106"/>
      <c r="RV84" s="106"/>
      <c r="RW84" s="106"/>
      <c r="RX84" s="106"/>
      <c r="RY84" s="106"/>
      <c r="RZ84" s="106"/>
      <c r="SA84" s="106"/>
      <c r="SB84" s="106"/>
      <c r="SC84" s="106"/>
      <c r="SD84" s="106"/>
      <c r="SE84" s="106"/>
      <c r="SF84" s="106"/>
      <c r="SG84" s="106"/>
      <c r="SH84" s="106"/>
      <c r="SI84" s="106"/>
      <c r="SJ84" s="106"/>
      <c r="SK84" s="106"/>
      <c r="SL84" s="106"/>
      <c r="SM84" s="106"/>
      <c r="SN84" s="106"/>
      <c r="SO84" s="106"/>
      <c r="SP84" s="106"/>
      <c r="SQ84" s="106"/>
      <c r="SR84" s="106"/>
      <c r="SS84" s="106"/>
      <c r="ST84" s="106"/>
      <c r="SU84" s="106"/>
      <c r="SV84" s="106"/>
      <c r="SW84" s="106"/>
      <c r="SX84" s="106"/>
      <c r="SY84" s="106"/>
      <c r="SZ84" s="106"/>
      <c r="TA84" s="106"/>
      <c r="TB84" s="106"/>
      <c r="TC84" s="106"/>
      <c r="TD84" s="106"/>
      <c r="TE84" s="106"/>
      <c r="TF84" s="106"/>
      <c r="TG84" s="106"/>
      <c r="TH84" s="106"/>
      <c r="TI84" s="106"/>
      <c r="TJ84" s="106"/>
      <c r="TK84" s="106"/>
      <c r="TL84" s="106"/>
      <c r="TM84" s="106"/>
      <c r="TN84" s="106"/>
      <c r="TO84" s="106"/>
      <c r="TP84" s="106"/>
      <c r="TQ84" s="106"/>
      <c r="TR84" s="106"/>
      <c r="TS84" s="106"/>
      <c r="TT84" s="106"/>
      <c r="TU84" s="106"/>
      <c r="TV84" s="106"/>
      <c r="TW84" s="106"/>
      <c r="TX84" s="106"/>
      <c r="TY84" s="106"/>
      <c r="TZ84" s="106"/>
      <c r="UA84" s="106"/>
      <c r="UB84" s="106"/>
      <c r="UC84" s="106"/>
      <c r="UD84" s="106"/>
      <c r="UE84" s="106"/>
      <c r="UF84" s="106"/>
      <c r="UG84" s="106"/>
      <c r="UH84" s="106"/>
      <c r="UI84" s="106"/>
      <c r="UJ84" s="106"/>
      <c r="UK84" s="106"/>
      <c r="UL84" s="106"/>
      <c r="UM84" s="106"/>
      <c r="UN84" s="106"/>
      <c r="UO84" s="106"/>
      <c r="UP84" s="106"/>
      <c r="UQ84" s="106"/>
      <c r="UR84" s="106"/>
      <c r="US84" s="106"/>
      <c r="UT84" s="106"/>
      <c r="UU84" s="106"/>
      <c r="UV84" s="106"/>
      <c r="UW84" s="106"/>
      <c r="UX84" s="106"/>
      <c r="UY84" s="106"/>
      <c r="UZ84" s="106"/>
      <c r="VA84" s="106"/>
      <c r="VB84" s="106"/>
      <c r="VC84" s="106"/>
      <c r="VD84" s="106"/>
      <c r="VE84" s="106"/>
      <c r="VF84" s="106"/>
      <c r="VG84" s="106"/>
      <c r="VH84" s="106"/>
      <c r="VI84" s="106"/>
      <c r="VJ84" s="106"/>
      <c r="VK84" s="106"/>
      <c r="VL84" s="106"/>
      <c r="VM84" s="106"/>
      <c r="VN84" s="106"/>
      <c r="VO84" s="106"/>
      <c r="VP84" s="106"/>
      <c r="VQ84" s="106"/>
      <c r="VR84" s="106"/>
      <c r="VS84" s="106"/>
      <c r="VT84" s="106"/>
      <c r="VU84" s="106"/>
      <c r="VV84" s="106"/>
      <c r="VW84" s="106"/>
      <c r="VX84" s="106"/>
      <c r="VY84" s="106"/>
      <c r="VZ84" s="106"/>
      <c r="WA84" s="106"/>
      <c r="WB84" s="106"/>
      <c r="WC84" s="106"/>
      <c r="WD84" s="106"/>
      <c r="WE84" s="106"/>
      <c r="WF84" s="106"/>
      <c r="WG84" s="106"/>
      <c r="WH84" s="106"/>
      <c r="WI84" s="106"/>
      <c r="WJ84" s="106"/>
      <c r="WK84" s="106"/>
      <c r="WL84" s="106"/>
      <c r="WM84" s="106"/>
      <c r="WN84" s="106"/>
      <c r="WO84" s="106"/>
      <c r="WP84" s="106"/>
      <c r="WQ84" s="106"/>
      <c r="WR84" s="106"/>
      <c r="WS84" s="106"/>
      <c r="WT84" s="106"/>
      <c r="WU84" s="106"/>
      <c r="WV84" s="106"/>
      <c r="WW84" s="106"/>
      <c r="WX84" s="106"/>
      <c r="WY84" s="106"/>
      <c r="WZ84" s="106"/>
      <c r="XA84" s="106"/>
      <c r="XB84" s="106"/>
      <c r="XC84" s="106"/>
      <c r="XD84" s="106"/>
      <c r="XE84" s="106"/>
      <c r="XF84" s="106"/>
      <c r="XG84" s="106"/>
      <c r="XH84" s="106"/>
      <c r="XI84" s="106"/>
      <c r="XJ84" s="106"/>
      <c r="XK84" s="106"/>
      <c r="XL84" s="106"/>
      <c r="XM84" s="106"/>
      <c r="XN84" s="106"/>
      <c r="XO84" s="106"/>
      <c r="XP84" s="106"/>
      <c r="XQ84" s="106"/>
      <c r="XR84" s="106"/>
      <c r="XS84" s="106"/>
      <c r="XT84" s="106"/>
      <c r="XU84" s="106"/>
      <c r="XV84" s="106"/>
      <c r="XW84" s="106"/>
      <c r="XX84" s="106"/>
      <c r="XY84" s="106"/>
      <c r="XZ84" s="106"/>
      <c r="YA84" s="106"/>
      <c r="YB84" s="106"/>
      <c r="YC84" s="106"/>
      <c r="YD84" s="106"/>
      <c r="YE84" s="106"/>
      <c r="YF84" s="106"/>
      <c r="YG84" s="106"/>
      <c r="YH84" s="106"/>
      <c r="YI84" s="106"/>
      <c r="YJ84" s="106"/>
      <c r="YK84" s="106"/>
      <c r="YL84" s="106"/>
      <c r="YM84" s="106"/>
      <c r="YN84" s="106"/>
      <c r="YO84" s="106"/>
      <c r="YP84" s="106"/>
      <c r="YQ84" s="106"/>
      <c r="YR84" s="106"/>
      <c r="YS84" s="106"/>
      <c r="YT84" s="106"/>
      <c r="YU84" s="106"/>
      <c r="YV84" s="106"/>
      <c r="YW84" s="106"/>
      <c r="YX84" s="106"/>
      <c r="YY84" s="106"/>
      <c r="YZ84" s="106"/>
      <c r="ZA84" s="106"/>
      <c r="ZB84" s="106"/>
      <c r="ZC84" s="106"/>
      <c r="ZD84" s="106"/>
      <c r="ZE84" s="106"/>
      <c r="ZF84" s="106"/>
      <c r="ZG84" s="106"/>
      <c r="ZH84" s="106"/>
      <c r="ZI84" s="106"/>
      <c r="ZJ84" s="106"/>
      <c r="ZK84" s="106"/>
      <c r="ZL84" s="106"/>
      <c r="ZM84" s="106"/>
      <c r="ZN84" s="106"/>
      <c r="ZO84" s="106"/>
      <c r="ZP84" s="106"/>
      <c r="ZQ84" s="106"/>
      <c r="ZR84" s="106"/>
      <c r="ZS84" s="106"/>
      <c r="ZT84" s="106"/>
      <c r="ZU84" s="106"/>
      <c r="ZV84" s="106"/>
      <c r="ZW84" s="106"/>
      <c r="ZX84" s="106"/>
      <c r="ZY84" s="106"/>
      <c r="ZZ84" s="106"/>
      <c r="AAA84" s="106"/>
      <c r="AAB84" s="106"/>
      <c r="AAC84" s="106"/>
      <c r="AAD84" s="106"/>
      <c r="AAE84" s="106"/>
      <c r="AAF84" s="106"/>
      <c r="AAG84" s="106"/>
      <c r="AAH84" s="106"/>
      <c r="AAI84" s="106"/>
      <c r="AAJ84" s="106"/>
      <c r="AAK84" s="106"/>
      <c r="AAL84" s="106"/>
      <c r="AAM84" s="106"/>
      <c r="AAN84" s="106"/>
      <c r="AAO84" s="106"/>
      <c r="AAP84" s="106"/>
      <c r="AAQ84" s="106"/>
      <c r="AAR84" s="106"/>
      <c r="AAS84" s="106"/>
      <c r="AAT84" s="106"/>
      <c r="AAU84" s="106"/>
      <c r="AAV84" s="106"/>
      <c r="AAW84" s="106"/>
      <c r="AAX84" s="106"/>
      <c r="AAY84" s="106"/>
      <c r="AAZ84" s="106"/>
      <c r="ABA84" s="106"/>
      <c r="ABB84" s="106"/>
      <c r="ABC84" s="106"/>
      <c r="ABD84" s="106"/>
      <c r="ABE84" s="106"/>
      <c r="ABF84" s="106"/>
      <c r="ABG84" s="106"/>
      <c r="ABH84" s="106"/>
      <c r="ABI84" s="106"/>
      <c r="ABJ84" s="106"/>
      <c r="ABK84" s="106"/>
      <c r="ABL84" s="106"/>
      <c r="ABM84" s="106"/>
      <c r="ABN84" s="106"/>
      <c r="ABO84" s="106"/>
      <c r="ABP84" s="106"/>
      <c r="ABQ84" s="106"/>
      <c r="ABR84" s="106"/>
      <c r="ABS84" s="106"/>
      <c r="ABT84" s="106"/>
      <c r="ABU84" s="106"/>
      <c r="ABV84" s="106"/>
      <c r="ABW84" s="106"/>
      <c r="ABX84" s="106"/>
      <c r="ABY84" s="106"/>
      <c r="ABZ84" s="106"/>
      <c r="ACA84" s="106"/>
      <c r="ACB84" s="106"/>
      <c r="ACC84" s="106"/>
      <c r="ACD84" s="106"/>
      <c r="ACE84" s="106"/>
      <c r="ACF84" s="106"/>
      <c r="ACG84" s="106"/>
      <c r="ACH84" s="106"/>
      <c r="ACI84" s="106"/>
      <c r="ACJ84" s="106"/>
      <c r="ACK84" s="106"/>
      <c r="ACL84" s="106"/>
      <c r="ACM84" s="106"/>
      <c r="ACN84" s="106"/>
      <c r="ACO84" s="106"/>
      <c r="ACP84" s="106"/>
      <c r="ACQ84" s="106"/>
      <c r="ACR84" s="106"/>
      <c r="ACS84" s="106"/>
      <c r="ACT84" s="106"/>
      <c r="ACU84" s="106"/>
      <c r="ACV84" s="106"/>
      <c r="ACW84" s="106"/>
      <c r="ACX84" s="106"/>
      <c r="ACY84" s="106"/>
      <c r="ACZ84" s="106"/>
      <c r="ADA84" s="106"/>
      <c r="ADB84" s="106"/>
      <c r="ADC84" s="106"/>
      <c r="ADD84" s="106"/>
      <c r="ADE84" s="106"/>
      <c r="ADF84" s="106"/>
      <c r="ADG84" s="106"/>
      <c r="ADH84" s="106"/>
      <c r="ADI84" s="106"/>
      <c r="ADJ84" s="106"/>
      <c r="ADK84" s="106"/>
      <c r="ADL84" s="106"/>
      <c r="ADM84" s="106"/>
      <c r="ADN84" s="106"/>
      <c r="ADO84" s="106"/>
      <c r="ADP84" s="106"/>
      <c r="ADQ84" s="106"/>
      <c r="ADR84" s="106"/>
      <c r="ADS84" s="106"/>
      <c r="ADT84" s="106"/>
      <c r="ADU84" s="106"/>
      <c r="ADV84" s="106"/>
      <c r="ADW84" s="106"/>
      <c r="ADX84" s="106"/>
      <c r="ADY84" s="106"/>
      <c r="ADZ84" s="106"/>
      <c r="AEA84" s="106"/>
      <c r="AEB84" s="106"/>
      <c r="AEC84" s="106"/>
      <c r="AED84" s="106"/>
      <c r="AEE84" s="106"/>
      <c r="AEF84" s="106"/>
      <c r="AEG84" s="106"/>
      <c r="AEH84" s="106"/>
      <c r="AEI84" s="106"/>
      <c r="AEJ84" s="106"/>
      <c r="AEK84" s="106"/>
      <c r="AEL84" s="106"/>
      <c r="AEM84" s="106"/>
      <c r="AEN84" s="106"/>
      <c r="AEO84" s="106"/>
      <c r="AEP84" s="106"/>
      <c r="AEQ84" s="106"/>
      <c r="AER84" s="106"/>
      <c r="AES84" s="106"/>
      <c r="AET84" s="106"/>
      <c r="AEU84" s="106"/>
      <c r="AEV84" s="106"/>
      <c r="AEW84" s="106"/>
      <c r="AEX84" s="106"/>
      <c r="AEY84" s="106"/>
      <c r="AEZ84" s="106"/>
      <c r="AFA84" s="106"/>
      <c r="AFB84" s="106"/>
      <c r="AFC84" s="106"/>
      <c r="AFD84" s="106"/>
      <c r="AFE84" s="106"/>
      <c r="AFF84" s="106"/>
      <c r="AFG84" s="106"/>
      <c r="AFH84" s="106"/>
      <c r="AFI84" s="106"/>
      <c r="AFJ84" s="106"/>
      <c r="AFK84" s="106"/>
      <c r="AFL84" s="106"/>
      <c r="AFM84" s="106"/>
      <c r="AFN84" s="106"/>
      <c r="AFO84" s="106"/>
      <c r="AFP84" s="106"/>
      <c r="AFQ84" s="106"/>
      <c r="AFR84" s="106"/>
      <c r="AFS84" s="106"/>
      <c r="AFT84" s="106"/>
      <c r="AFU84" s="106"/>
      <c r="AFV84" s="106"/>
      <c r="AFW84" s="106"/>
      <c r="AFX84" s="106"/>
      <c r="AFY84" s="106"/>
      <c r="AFZ84" s="106"/>
      <c r="AGA84" s="106"/>
      <c r="AGB84" s="106"/>
      <c r="AGC84" s="106"/>
      <c r="AGD84" s="106"/>
      <c r="AGE84" s="106"/>
      <c r="AGF84" s="106"/>
      <c r="AGG84" s="106"/>
      <c r="AGH84" s="106"/>
      <c r="AGI84" s="106"/>
      <c r="AGJ84" s="106"/>
      <c r="AGK84" s="106"/>
      <c r="AGL84" s="106"/>
      <c r="AGM84" s="106"/>
      <c r="AGN84" s="106"/>
      <c r="AGO84" s="106"/>
      <c r="AGP84" s="106"/>
      <c r="AGQ84" s="106"/>
      <c r="AGR84" s="106"/>
      <c r="AGS84" s="106"/>
      <c r="AGT84" s="106"/>
      <c r="AGU84" s="106"/>
      <c r="AGV84" s="106"/>
      <c r="AGW84" s="106"/>
      <c r="AGX84" s="106"/>
      <c r="AGY84" s="106"/>
      <c r="AGZ84" s="106"/>
      <c r="AHA84" s="106"/>
      <c r="AHB84" s="106"/>
      <c r="AHC84" s="106"/>
      <c r="AHD84" s="106"/>
      <c r="AHE84" s="106"/>
      <c r="AHF84" s="106"/>
      <c r="AHG84" s="106"/>
      <c r="AHH84" s="106"/>
      <c r="AHI84" s="106"/>
      <c r="AHJ84" s="106"/>
      <c r="AHK84" s="106"/>
      <c r="AHL84" s="106"/>
      <c r="AHM84" s="106"/>
      <c r="AHN84" s="106"/>
      <c r="AHO84" s="106"/>
      <c r="AHP84" s="106"/>
      <c r="AHQ84" s="106"/>
      <c r="AHR84" s="106"/>
      <c r="AHS84" s="106"/>
      <c r="AHT84" s="106"/>
      <c r="AHU84" s="106"/>
      <c r="AHV84" s="106"/>
      <c r="AHW84" s="106"/>
      <c r="AHX84" s="106"/>
      <c r="AHY84" s="106"/>
      <c r="AHZ84" s="106"/>
      <c r="AIA84" s="106"/>
      <c r="AIB84" s="106"/>
      <c r="AIC84" s="106"/>
      <c r="AID84" s="106"/>
      <c r="AIE84" s="106"/>
      <c r="AIF84" s="106"/>
      <c r="AIG84" s="106"/>
      <c r="AIH84" s="106"/>
      <c r="AII84" s="106"/>
      <c r="AIJ84" s="106"/>
      <c r="AIK84" s="106"/>
      <c r="AIL84" s="106"/>
      <c r="AIM84" s="106"/>
      <c r="AIN84" s="106"/>
      <c r="AIO84" s="106"/>
      <c r="AIP84" s="106"/>
      <c r="AIQ84" s="106"/>
      <c r="AIR84" s="106"/>
      <c r="AIS84" s="106"/>
      <c r="AIT84" s="106"/>
      <c r="AIU84" s="106"/>
      <c r="AIV84" s="106"/>
      <c r="AIW84" s="106"/>
      <c r="AIX84" s="106"/>
      <c r="AIY84" s="106"/>
      <c r="AIZ84" s="106"/>
      <c r="AJA84" s="106"/>
      <c r="AJB84" s="106"/>
      <c r="AJC84" s="106"/>
      <c r="AJD84" s="106"/>
      <c r="AJE84" s="106"/>
      <c r="AJF84" s="106"/>
      <c r="AJG84" s="106"/>
      <c r="AJH84" s="106"/>
      <c r="AJI84" s="106"/>
      <c r="AJJ84" s="106"/>
      <c r="AJK84" s="106"/>
      <c r="AJL84" s="106"/>
      <c r="AJM84" s="106"/>
      <c r="AJN84" s="106"/>
      <c r="AJO84" s="106"/>
      <c r="AJP84" s="106"/>
      <c r="AJQ84" s="106"/>
      <c r="AJR84" s="106"/>
      <c r="AJS84" s="106"/>
      <c r="AJT84" s="106"/>
      <c r="AJU84" s="106"/>
      <c r="AJV84" s="106"/>
      <c r="AJW84" s="106"/>
      <c r="AJX84" s="106"/>
      <c r="AJY84" s="106"/>
      <c r="AJZ84" s="106"/>
      <c r="AKA84" s="106"/>
      <c r="AKB84" s="106"/>
      <c r="AKC84" s="106"/>
      <c r="AKD84" s="106"/>
      <c r="AKE84" s="106"/>
      <c r="AKF84" s="106"/>
      <c r="AKG84" s="106"/>
      <c r="AKH84" s="106"/>
      <c r="AKI84" s="106"/>
      <c r="AKJ84" s="106"/>
      <c r="AKK84" s="106"/>
      <c r="AKL84" s="106"/>
      <c r="AKM84" s="106"/>
      <c r="AKN84" s="106"/>
      <c r="AKO84" s="106"/>
      <c r="AKP84" s="106"/>
      <c r="AKQ84" s="106"/>
      <c r="AKR84" s="106"/>
      <c r="AKS84" s="106"/>
      <c r="AKT84" s="106"/>
      <c r="AKU84" s="106"/>
      <c r="AKV84" s="106"/>
      <c r="AKW84" s="106"/>
      <c r="AKX84" s="106"/>
      <c r="AKY84" s="106"/>
      <c r="AKZ84" s="106"/>
      <c r="ALA84" s="106"/>
      <c r="ALB84" s="106"/>
      <c r="ALC84" s="106"/>
      <c r="ALD84" s="106"/>
      <c r="ALE84" s="106"/>
      <c r="ALF84" s="106"/>
      <c r="ALG84" s="106"/>
      <c r="ALH84" s="106"/>
      <c r="ALI84" s="106"/>
      <c r="ALJ84" s="106"/>
      <c r="ALK84" s="106"/>
      <c r="ALL84" s="106"/>
      <c r="ALM84" s="106"/>
      <c r="ALN84" s="106"/>
      <c r="ALO84" s="106"/>
      <c r="ALP84" s="106"/>
      <c r="ALQ84" s="106"/>
      <c r="ALR84" s="106"/>
      <c r="ALS84" s="106"/>
      <c r="ALT84" s="106"/>
      <c r="ALU84" s="106"/>
      <c r="ALV84" s="106"/>
      <c r="ALW84" s="106"/>
      <c r="ALX84" s="106"/>
      <c r="ALY84" s="106"/>
      <c r="ALZ84" s="106"/>
      <c r="AMA84" s="106"/>
      <c r="AMB84" s="106"/>
      <c r="AMC84" s="106"/>
      <c r="AMD84" s="106"/>
      <c r="AME84" s="106"/>
      <c r="AMF84" s="106"/>
      <c r="AMG84" s="106"/>
      <c r="AMH84" s="106"/>
      <c r="AMI84" s="106"/>
      <c r="AMJ84" s="106"/>
      <c r="AMK84" s="106"/>
      <c r="AML84" s="106"/>
      <c r="AMM84" s="106"/>
      <c r="AMN84" s="106"/>
      <c r="AMO84" s="106"/>
      <c r="AMP84" s="106"/>
      <c r="AMQ84" s="106"/>
      <c r="AMR84" s="106"/>
      <c r="AMS84" s="106"/>
      <c r="AMT84" s="106"/>
      <c r="AMU84" s="106"/>
      <c r="AMV84" s="106"/>
      <c r="AMW84" s="106"/>
      <c r="AMX84" s="106"/>
      <c r="AMY84" s="106"/>
      <c r="AMZ84" s="106"/>
      <c r="ANA84" s="106"/>
      <c r="ANB84" s="106"/>
      <c r="ANC84" s="106"/>
      <c r="AND84" s="106"/>
      <c r="ANE84" s="106"/>
      <c r="ANF84" s="106"/>
      <c r="ANG84" s="106"/>
      <c r="ANH84" s="106"/>
      <c r="ANI84" s="106"/>
      <c r="ANJ84" s="106"/>
      <c r="ANK84" s="106"/>
      <c r="ANL84" s="106"/>
      <c r="ANM84" s="106"/>
      <c r="ANN84" s="106"/>
      <c r="ANO84" s="106"/>
      <c r="ANP84" s="106"/>
      <c r="ANQ84" s="106"/>
      <c r="ANR84" s="106"/>
      <c r="ANS84" s="106"/>
      <c r="ANT84" s="106"/>
      <c r="ANU84" s="106"/>
      <c r="ANV84" s="106"/>
      <c r="ANW84" s="106"/>
      <c r="ANX84" s="106"/>
      <c r="ANY84" s="106"/>
      <c r="ANZ84" s="106"/>
      <c r="AOA84" s="106"/>
      <c r="AOB84" s="106"/>
      <c r="AOC84" s="106"/>
      <c r="AOD84" s="106"/>
      <c r="AOE84" s="106"/>
      <c r="AOF84" s="106"/>
      <c r="AOG84" s="106"/>
      <c r="AOH84" s="106"/>
      <c r="AOI84" s="106"/>
      <c r="AOJ84" s="106"/>
      <c r="AOK84" s="106"/>
      <c r="AOL84" s="106"/>
      <c r="AOM84" s="106"/>
      <c r="AON84" s="106"/>
      <c r="AOO84" s="106"/>
      <c r="AOP84" s="106"/>
      <c r="AOQ84" s="106"/>
      <c r="AOR84" s="106"/>
      <c r="AOS84" s="106"/>
      <c r="AOT84" s="106"/>
      <c r="AOU84" s="106"/>
      <c r="AOV84" s="106"/>
      <c r="AOW84" s="106"/>
      <c r="AOX84" s="106"/>
      <c r="AOY84" s="106"/>
      <c r="AOZ84" s="106"/>
      <c r="APA84" s="106"/>
      <c r="APB84" s="106"/>
      <c r="APC84" s="106"/>
      <c r="APD84" s="106"/>
      <c r="APE84" s="106"/>
      <c r="APF84" s="106"/>
      <c r="APG84" s="106"/>
      <c r="APH84" s="106"/>
      <c r="API84" s="106"/>
      <c r="APJ84" s="106"/>
      <c r="APK84" s="106"/>
      <c r="APL84" s="106"/>
      <c r="APM84" s="106"/>
      <c r="APN84" s="106"/>
      <c r="APO84" s="106"/>
      <c r="APP84" s="106"/>
      <c r="APQ84" s="106"/>
      <c r="APR84" s="106"/>
      <c r="APS84" s="106"/>
      <c r="APT84" s="106"/>
      <c r="APU84" s="106"/>
      <c r="APV84" s="106"/>
      <c r="APW84" s="106"/>
      <c r="APX84" s="106"/>
      <c r="APY84" s="106"/>
      <c r="APZ84" s="106"/>
      <c r="AQA84" s="106"/>
      <c r="AQB84" s="106"/>
      <c r="AQC84" s="106"/>
      <c r="AQD84" s="106"/>
      <c r="AQE84" s="106"/>
      <c r="AQF84" s="106"/>
      <c r="AQG84" s="106"/>
      <c r="AQH84" s="106"/>
      <c r="AQI84" s="106"/>
      <c r="AQJ84" s="106"/>
      <c r="AQK84" s="106"/>
      <c r="AQL84" s="106"/>
      <c r="AQM84" s="106"/>
      <c r="AQN84" s="106"/>
      <c r="AQO84" s="106"/>
      <c r="AQP84" s="106"/>
      <c r="AQQ84" s="106"/>
      <c r="AQR84" s="106"/>
      <c r="AQS84" s="106"/>
      <c r="AQT84" s="106"/>
      <c r="AQU84" s="106"/>
      <c r="AQV84" s="106"/>
      <c r="AQW84" s="106"/>
      <c r="AQX84" s="106"/>
      <c r="AQY84" s="106"/>
      <c r="AQZ84" s="106"/>
      <c r="ARA84" s="106"/>
      <c r="ARB84" s="106"/>
      <c r="ARC84" s="106"/>
      <c r="ARD84" s="106"/>
      <c r="ARE84" s="106"/>
      <c r="ARF84" s="106"/>
      <c r="ARG84" s="106"/>
      <c r="ARH84" s="106"/>
      <c r="ARI84" s="106"/>
      <c r="ARJ84" s="106"/>
      <c r="ARK84" s="106"/>
      <c r="ARL84" s="106"/>
      <c r="ARM84" s="106"/>
      <c r="ARN84" s="106"/>
      <c r="ARO84" s="106"/>
      <c r="ARP84" s="106"/>
      <c r="ARQ84" s="106"/>
      <c r="ARR84" s="106"/>
      <c r="ARS84" s="106"/>
      <c r="ART84" s="106"/>
      <c r="ARU84" s="106"/>
      <c r="ARV84" s="106"/>
      <c r="ARW84" s="106"/>
      <c r="ARX84" s="106"/>
      <c r="ARY84" s="106"/>
      <c r="ARZ84" s="106"/>
      <c r="ASA84" s="106"/>
      <c r="ASB84" s="106"/>
      <c r="ASC84" s="106"/>
      <c r="ASD84" s="106"/>
      <c r="ASE84" s="106"/>
      <c r="ASF84" s="106"/>
      <c r="ASG84" s="106"/>
      <c r="ASH84" s="106"/>
      <c r="ASI84" s="106"/>
      <c r="ASJ84" s="106"/>
      <c r="ASK84" s="106"/>
      <c r="ASL84" s="106"/>
      <c r="ASM84" s="106"/>
      <c r="ASN84" s="106"/>
      <c r="ASO84" s="106"/>
      <c r="ASP84" s="106"/>
      <c r="ASQ84" s="106"/>
      <c r="ASR84" s="106"/>
      <c r="ASS84" s="106"/>
      <c r="AST84" s="106"/>
      <c r="ASU84" s="106"/>
      <c r="ASV84" s="106"/>
      <c r="ASW84" s="106"/>
      <c r="ASX84" s="106"/>
      <c r="ASY84" s="106"/>
      <c r="ASZ84" s="106"/>
      <c r="ATA84" s="106"/>
      <c r="ATB84" s="106"/>
      <c r="ATC84" s="106"/>
      <c r="ATD84" s="106"/>
      <c r="ATE84" s="106"/>
      <c r="ATF84" s="106"/>
      <c r="ATG84" s="106"/>
      <c r="ATH84" s="106"/>
      <c r="ATI84" s="106"/>
      <c r="ATJ84" s="106"/>
      <c r="ATK84" s="106"/>
      <c r="ATL84" s="106"/>
      <c r="ATM84" s="106"/>
      <c r="ATN84" s="106"/>
      <c r="ATO84" s="106"/>
      <c r="ATP84" s="106"/>
      <c r="ATQ84" s="106"/>
      <c r="ATR84" s="106"/>
      <c r="ATS84" s="106"/>
      <c r="ATT84" s="106"/>
      <c r="ATU84" s="106"/>
      <c r="ATV84" s="106"/>
      <c r="ATW84" s="106"/>
      <c r="ATX84" s="106"/>
      <c r="ATY84" s="106"/>
      <c r="ATZ84" s="106"/>
      <c r="AUA84" s="106"/>
      <c r="AUB84" s="106"/>
      <c r="AUC84" s="106"/>
      <c r="AUD84" s="106"/>
      <c r="AUE84" s="106"/>
      <c r="AUF84" s="106"/>
      <c r="AUG84" s="106"/>
      <c r="AUH84" s="106"/>
      <c r="AUI84" s="106"/>
      <c r="AUJ84" s="106"/>
      <c r="AUK84" s="106"/>
      <c r="AUL84" s="106"/>
      <c r="AUM84" s="106"/>
      <c r="AUN84" s="106"/>
      <c r="AUO84" s="106"/>
      <c r="AUP84" s="106"/>
      <c r="AUQ84" s="106"/>
      <c r="AUR84" s="106"/>
      <c r="AUS84" s="106"/>
      <c r="AUT84" s="106"/>
      <c r="AUU84" s="106"/>
      <c r="AUV84" s="106"/>
      <c r="AUW84" s="106"/>
      <c r="AUX84" s="106"/>
      <c r="AUY84" s="106"/>
      <c r="AUZ84" s="106"/>
      <c r="AVA84" s="106"/>
      <c r="AVB84" s="106"/>
      <c r="AVC84" s="106"/>
      <c r="AVD84" s="106"/>
      <c r="AVE84" s="106"/>
      <c r="AVF84" s="106"/>
      <c r="AVG84" s="106"/>
      <c r="AVH84" s="106"/>
      <c r="AVI84" s="106"/>
      <c r="AVJ84" s="106"/>
      <c r="AVK84" s="106"/>
      <c r="AVL84" s="106"/>
      <c r="AVM84" s="106"/>
      <c r="AVN84" s="106"/>
      <c r="AVO84" s="106"/>
      <c r="AVP84" s="106"/>
      <c r="AVQ84" s="106"/>
      <c r="AVR84" s="106"/>
      <c r="AVS84" s="106"/>
      <c r="AVT84" s="106"/>
      <c r="AVU84" s="106"/>
      <c r="AVV84" s="106"/>
      <c r="AVW84" s="106"/>
      <c r="AVX84" s="106"/>
      <c r="AVY84" s="106"/>
      <c r="AVZ84" s="106"/>
      <c r="AWA84" s="106"/>
      <c r="AWB84" s="106"/>
      <c r="AWC84" s="106"/>
      <c r="AWD84" s="106"/>
      <c r="AWE84" s="106"/>
      <c r="AWF84" s="106"/>
      <c r="AWG84" s="106"/>
      <c r="AWH84" s="106"/>
      <c r="AWI84" s="106"/>
      <c r="AWJ84" s="106"/>
      <c r="AWK84" s="106"/>
      <c r="AWL84" s="106"/>
      <c r="AWM84" s="106"/>
      <c r="AWN84" s="106"/>
      <c r="AWO84" s="106"/>
      <c r="AWP84" s="106"/>
      <c r="AWQ84" s="106"/>
      <c r="AWR84" s="106"/>
      <c r="AWS84" s="106"/>
      <c r="AWT84" s="106"/>
      <c r="AWU84" s="106"/>
      <c r="AWV84" s="106"/>
      <c r="AWW84" s="106"/>
      <c r="AWX84" s="106"/>
      <c r="AWY84" s="106"/>
      <c r="AWZ84" s="106"/>
      <c r="AXA84" s="106"/>
      <c r="AXB84" s="106"/>
      <c r="AXC84" s="106"/>
      <c r="AXD84" s="106"/>
      <c r="AXE84" s="106"/>
      <c r="AXF84" s="106"/>
      <c r="AXG84" s="106"/>
      <c r="AXH84" s="106"/>
      <c r="AXI84" s="106"/>
      <c r="AXJ84" s="106"/>
      <c r="AXK84" s="106"/>
      <c r="AXL84" s="106"/>
      <c r="AXM84" s="106"/>
      <c r="AXN84" s="106"/>
      <c r="AXO84" s="106"/>
      <c r="AXP84" s="106"/>
      <c r="AXQ84" s="106"/>
      <c r="AXR84" s="106"/>
      <c r="AXS84" s="106"/>
      <c r="AXT84" s="106"/>
      <c r="AXU84" s="106"/>
      <c r="AXV84" s="106"/>
      <c r="AXW84" s="106"/>
      <c r="AXX84" s="106"/>
      <c r="AXY84" s="106"/>
      <c r="AXZ84" s="106"/>
      <c r="AYA84" s="106"/>
      <c r="AYB84" s="106"/>
      <c r="AYC84" s="106"/>
      <c r="AYD84" s="106"/>
      <c r="AYE84" s="106"/>
      <c r="AYF84" s="106"/>
      <c r="AYG84" s="106"/>
      <c r="AYH84" s="106"/>
      <c r="AYI84" s="106"/>
      <c r="AYJ84" s="106"/>
      <c r="AYK84" s="106"/>
      <c r="AYL84" s="106"/>
      <c r="AYM84" s="106"/>
      <c r="AYN84" s="106"/>
      <c r="AYO84" s="106"/>
      <c r="AYP84" s="106"/>
      <c r="AYQ84" s="106"/>
      <c r="AYR84" s="106"/>
      <c r="AYS84" s="106"/>
      <c r="AYT84" s="106"/>
      <c r="AYU84" s="106"/>
      <c r="AYV84" s="106"/>
      <c r="AYW84" s="106"/>
      <c r="AYX84" s="106"/>
      <c r="AYY84" s="106"/>
      <c r="AYZ84" s="106"/>
      <c r="AZA84" s="106"/>
      <c r="AZB84" s="106"/>
      <c r="AZC84" s="106"/>
      <c r="AZD84" s="106"/>
      <c r="AZE84" s="106"/>
      <c r="AZF84" s="106"/>
      <c r="AZG84" s="106"/>
      <c r="AZH84" s="106"/>
      <c r="AZI84" s="106"/>
      <c r="AZJ84" s="106"/>
      <c r="AZK84" s="106"/>
      <c r="AZL84" s="106"/>
      <c r="AZM84" s="106"/>
      <c r="AZN84" s="106"/>
      <c r="AZO84" s="106"/>
      <c r="AZP84" s="106"/>
      <c r="AZQ84" s="106"/>
      <c r="AZR84" s="106"/>
      <c r="AZS84" s="106"/>
      <c r="AZT84" s="106"/>
      <c r="AZU84" s="106"/>
      <c r="AZV84" s="106"/>
      <c r="AZW84" s="106"/>
      <c r="AZX84" s="106"/>
      <c r="AZY84" s="106"/>
      <c r="AZZ84" s="106"/>
      <c r="BAA84" s="106"/>
      <c r="BAB84" s="106"/>
      <c r="BAC84" s="106"/>
      <c r="BAD84" s="106"/>
      <c r="BAE84" s="106"/>
      <c r="BAF84" s="106"/>
      <c r="BAG84" s="106"/>
      <c r="BAH84" s="106"/>
      <c r="BAI84" s="106"/>
      <c r="BAJ84" s="106"/>
      <c r="BAK84" s="106"/>
      <c r="BAL84" s="106"/>
      <c r="BAM84" s="106"/>
      <c r="BAN84" s="106"/>
      <c r="BAO84" s="106"/>
      <c r="BAP84" s="106"/>
      <c r="BAQ84" s="106"/>
      <c r="BAR84" s="106"/>
      <c r="BAS84" s="106"/>
      <c r="BAT84" s="106"/>
      <c r="BAU84" s="106"/>
      <c r="BAV84" s="106"/>
      <c r="BAW84" s="106"/>
      <c r="BAX84" s="106"/>
      <c r="BAY84" s="106"/>
      <c r="BAZ84" s="106"/>
      <c r="BBA84" s="106"/>
      <c r="BBB84" s="106"/>
      <c r="BBC84" s="106"/>
      <c r="BBD84" s="106"/>
      <c r="BBE84" s="106"/>
      <c r="BBF84" s="106"/>
      <c r="BBG84" s="106"/>
      <c r="BBH84" s="106"/>
      <c r="BBI84" s="106"/>
      <c r="BBJ84" s="106"/>
      <c r="BBK84" s="106"/>
      <c r="BBL84" s="106"/>
      <c r="BBM84" s="106"/>
      <c r="BBN84" s="106"/>
      <c r="BBO84" s="106"/>
      <c r="BBP84" s="106"/>
      <c r="BBQ84" s="106"/>
      <c r="BBR84" s="106"/>
      <c r="BBS84" s="106"/>
      <c r="BBT84" s="106"/>
      <c r="BBU84" s="106"/>
      <c r="BBV84" s="106"/>
      <c r="BBW84" s="106"/>
      <c r="BBX84" s="106"/>
      <c r="BBY84" s="106"/>
      <c r="BBZ84" s="106"/>
      <c r="BCA84" s="106"/>
      <c r="BCB84" s="106"/>
      <c r="BCC84" s="106"/>
      <c r="BCD84" s="106"/>
      <c r="BCE84" s="106"/>
      <c r="BCF84" s="106"/>
      <c r="BCG84" s="106"/>
      <c r="BCH84" s="106"/>
      <c r="BCI84" s="106"/>
      <c r="BCJ84" s="106"/>
      <c r="BCK84" s="106"/>
      <c r="BCL84" s="106"/>
      <c r="BCM84" s="106"/>
      <c r="BCN84" s="106"/>
      <c r="BCO84" s="106"/>
      <c r="BCP84" s="106"/>
      <c r="BCQ84" s="106"/>
      <c r="BCR84" s="106"/>
      <c r="BCS84" s="106"/>
      <c r="BCT84" s="106"/>
      <c r="BCU84" s="106"/>
      <c r="BCV84" s="106"/>
      <c r="BCW84" s="106"/>
      <c r="BCX84" s="106"/>
      <c r="BCY84" s="106"/>
      <c r="BCZ84" s="106"/>
      <c r="BDA84" s="106"/>
      <c r="BDB84" s="106"/>
      <c r="BDC84" s="106"/>
      <c r="BDD84" s="106"/>
      <c r="BDE84" s="106"/>
      <c r="BDF84" s="106"/>
      <c r="BDG84" s="106"/>
      <c r="BDH84" s="106"/>
      <c r="BDI84" s="106"/>
      <c r="BDJ84" s="106"/>
      <c r="BDK84" s="106"/>
      <c r="BDL84" s="106"/>
      <c r="BDM84" s="106"/>
      <c r="BDN84" s="106"/>
      <c r="BDO84" s="106"/>
      <c r="BDP84" s="106"/>
      <c r="BDQ84" s="106"/>
      <c r="BDR84" s="106"/>
      <c r="BDS84" s="106"/>
      <c r="BDT84" s="106"/>
      <c r="BDU84" s="106"/>
      <c r="BDV84" s="106"/>
      <c r="BDW84" s="106"/>
      <c r="BDX84" s="106"/>
      <c r="BDY84" s="106"/>
      <c r="BDZ84" s="106"/>
      <c r="BEA84" s="106"/>
      <c r="BEB84" s="106"/>
      <c r="BEC84" s="106"/>
      <c r="BED84" s="106"/>
      <c r="BEE84" s="106"/>
      <c r="BEF84" s="106"/>
      <c r="BEG84" s="106"/>
      <c r="BEH84" s="106"/>
      <c r="BEI84" s="106"/>
      <c r="BEJ84" s="106"/>
      <c r="BEK84" s="106"/>
      <c r="BEL84" s="106"/>
      <c r="BEM84" s="106"/>
      <c r="BEN84" s="106"/>
      <c r="BEO84" s="106"/>
      <c r="BEP84" s="106"/>
      <c r="BEQ84" s="106"/>
      <c r="BER84" s="106"/>
      <c r="BES84" s="106"/>
      <c r="BET84" s="106"/>
      <c r="BEU84" s="106"/>
      <c r="BEV84" s="106"/>
      <c r="BEW84" s="106"/>
      <c r="BEX84" s="106"/>
      <c r="BEY84" s="106"/>
      <c r="BEZ84" s="106"/>
      <c r="BFA84" s="106"/>
      <c r="BFB84" s="106"/>
      <c r="BFC84" s="106"/>
      <c r="BFD84" s="106"/>
      <c r="BFE84" s="106"/>
      <c r="BFF84" s="106"/>
      <c r="BFG84" s="106"/>
      <c r="BFH84" s="106"/>
      <c r="BFI84" s="106"/>
      <c r="BFJ84" s="106"/>
      <c r="BFK84" s="106"/>
      <c r="BFL84" s="106"/>
      <c r="BFM84" s="106"/>
      <c r="BFN84" s="106"/>
      <c r="BFO84" s="106"/>
      <c r="BFP84" s="106"/>
      <c r="BFQ84" s="106"/>
      <c r="BFR84" s="106"/>
      <c r="BFS84" s="106"/>
      <c r="BFT84" s="106"/>
      <c r="BFU84" s="106"/>
      <c r="BFV84" s="106"/>
      <c r="BFW84" s="106"/>
      <c r="BFX84" s="106"/>
      <c r="BFY84" s="106"/>
      <c r="BFZ84" s="106"/>
      <c r="BGA84" s="106"/>
      <c r="BGB84" s="106"/>
      <c r="BGC84" s="106"/>
      <c r="BGD84" s="106"/>
      <c r="BGE84" s="106"/>
      <c r="BGF84" s="106"/>
      <c r="BGG84" s="106"/>
      <c r="BGH84" s="106"/>
      <c r="BGI84" s="106"/>
      <c r="BGJ84" s="106"/>
      <c r="BGK84" s="106"/>
      <c r="BGL84" s="106"/>
      <c r="BGM84" s="106"/>
      <c r="BGN84" s="106"/>
      <c r="BGO84" s="106"/>
      <c r="BGP84" s="106"/>
      <c r="BGQ84" s="106"/>
      <c r="BGR84" s="106"/>
      <c r="BGS84" s="106"/>
      <c r="BGT84" s="106"/>
      <c r="BGU84" s="106"/>
      <c r="BGV84" s="106"/>
      <c r="BGW84" s="106"/>
      <c r="BGX84" s="106"/>
      <c r="BGY84" s="106"/>
      <c r="BGZ84" s="106"/>
      <c r="BHA84" s="106"/>
      <c r="BHB84" s="106"/>
      <c r="BHC84" s="106"/>
      <c r="BHD84" s="106"/>
      <c r="BHE84" s="106"/>
      <c r="BHF84" s="106"/>
      <c r="BHG84" s="106"/>
      <c r="BHH84" s="106"/>
      <c r="BHI84" s="106"/>
      <c r="BHJ84" s="106"/>
      <c r="BHK84" s="106"/>
      <c r="BHL84" s="106"/>
      <c r="BHM84" s="106"/>
      <c r="BHN84" s="106"/>
      <c r="BHO84" s="106"/>
      <c r="BHP84" s="106"/>
      <c r="BHQ84" s="106"/>
      <c r="BHR84" s="106"/>
      <c r="BHS84" s="106"/>
      <c r="BHT84" s="106"/>
      <c r="BHU84" s="106"/>
      <c r="BHV84" s="106"/>
      <c r="BHW84" s="106"/>
      <c r="BHX84" s="106"/>
      <c r="BHY84" s="106"/>
      <c r="BHZ84" s="106"/>
      <c r="BIA84" s="106"/>
      <c r="BIB84" s="106"/>
      <c r="BIC84" s="106"/>
      <c r="BID84" s="106"/>
      <c r="BIE84" s="106"/>
      <c r="BIF84" s="106"/>
      <c r="BIG84" s="106"/>
      <c r="BIH84" s="106"/>
      <c r="BII84" s="106"/>
      <c r="BIJ84" s="106"/>
      <c r="BIK84" s="106"/>
      <c r="BIL84" s="106"/>
      <c r="BIM84" s="106"/>
      <c r="BIN84" s="106"/>
      <c r="BIO84" s="106"/>
      <c r="BIP84" s="106"/>
      <c r="BIQ84" s="106"/>
      <c r="BIR84" s="106"/>
      <c r="BIS84" s="106"/>
      <c r="BIT84" s="106"/>
      <c r="BIU84" s="106"/>
      <c r="BIV84" s="106"/>
      <c r="BIW84" s="106"/>
      <c r="BIX84" s="106"/>
      <c r="BIY84" s="106"/>
      <c r="BIZ84" s="106"/>
      <c r="BJA84" s="106"/>
      <c r="BJB84" s="106"/>
      <c r="BJC84" s="106"/>
      <c r="BJD84" s="106"/>
      <c r="BJE84" s="106"/>
      <c r="BJF84" s="106"/>
      <c r="BJG84" s="106"/>
      <c r="BJH84" s="106"/>
      <c r="BJI84" s="106"/>
      <c r="BJJ84" s="106"/>
      <c r="BJK84" s="106"/>
      <c r="BJL84" s="106"/>
      <c r="BJM84" s="106"/>
      <c r="BJN84" s="106"/>
      <c r="BJO84" s="106"/>
      <c r="BJP84" s="106"/>
      <c r="BJQ84" s="106"/>
      <c r="BJR84" s="106"/>
      <c r="BJS84" s="106"/>
      <c r="BJT84" s="106"/>
      <c r="BJU84" s="106"/>
      <c r="BJV84" s="106"/>
      <c r="BJW84" s="106"/>
      <c r="BJX84" s="106"/>
      <c r="BJY84" s="106"/>
      <c r="BJZ84" s="106"/>
      <c r="BKA84" s="106"/>
      <c r="BKB84" s="106"/>
      <c r="BKC84" s="106"/>
      <c r="BKD84" s="106"/>
      <c r="BKE84" s="106"/>
      <c r="BKF84" s="106"/>
      <c r="BKG84" s="106"/>
      <c r="BKH84" s="106"/>
      <c r="BKI84" s="106"/>
      <c r="BKJ84" s="106"/>
      <c r="BKK84" s="106"/>
      <c r="BKL84" s="106"/>
      <c r="BKM84" s="106"/>
      <c r="BKN84" s="106"/>
      <c r="BKO84" s="106"/>
      <c r="BKP84" s="106"/>
      <c r="BKQ84" s="106"/>
      <c r="BKR84" s="106"/>
      <c r="BKS84" s="106"/>
      <c r="BKT84" s="106"/>
      <c r="BKU84" s="106"/>
      <c r="BKV84" s="106"/>
      <c r="BKW84" s="106"/>
      <c r="BKX84" s="106"/>
      <c r="BKY84" s="106"/>
      <c r="BKZ84" s="106"/>
      <c r="BLA84" s="106"/>
      <c r="BLB84" s="106"/>
      <c r="BLC84" s="106"/>
      <c r="BLD84" s="106"/>
      <c r="BLE84" s="106"/>
      <c r="BLF84" s="106"/>
      <c r="BLG84" s="106"/>
      <c r="BLH84" s="106"/>
      <c r="BLI84" s="106"/>
      <c r="BLJ84" s="106"/>
      <c r="BLK84" s="106"/>
      <c r="BLL84" s="106"/>
      <c r="BLM84" s="106"/>
      <c r="BLN84" s="106"/>
      <c r="BLO84" s="106"/>
      <c r="BLP84" s="106"/>
      <c r="BLQ84" s="106"/>
      <c r="BLR84" s="106"/>
      <c r="BLS84" s="106"/>
      <c r="BLT84" s="106"/>
      <c r="BLU84" s="106"/>
      <c r="BLV84" s="106"/>
      <c r="BLW84" s="106"/>
      <c r="BLX84" s="106"/>
      <c r="BLY84" s="106"/>
      <c r="BLZ84" s="106"/>
      <c r="BMA84" s="106"/>
      <c r="BMB84" s="106"/>
      <c r="BMC84" s="106"/>
      <c r="BMD84" s="106"/>
      <c r="BME84" s="106"/>
      <c r="BMF84" s="106"/>
      <c r="BMG84" s="106"/>
      <c r="BMH84" s="106"/>
      <c r="BMI84" s="106"/>
      <c r="BMJ84" s="106"/>
      <c r="BMK84" s="106"/>
      <c r="BML84" s="106"/>
      <c r="BMM84" s="106"/>
      <c r="BMN84" s="106"/>
      <c r="BMO84" s="106"/>
      <c r="BMP84" s="106"/>
      <c r="BMQ84" s="106"/>
      <c r="BMR84" s="106"/>
      <c r="BMS84" s="106"/>
      <c r="BMT84" s="106"/>
      <c r="BMU84" s="106"/>
      <c r="BMV84" s="106"/>
      <c r="BMW84" s="106"/>
      <c r="BMX84" s="106"/>
      <c r="BMY84" s="106"/>
      <c r="BMZ84" s="106"/>
      <c r="BNA84" s="106"/>
      <c r="BNB84" s="106"/>
      <c r="BNC84" s="106"/>
      <c r="BND84" s="106"/>
      <c r="BNE84" s="106"/>
      <c r="BNF84" s="106"/>
      <c r="BNG84" s="106"/>
      <c r="BNH84" s="106"/>
      <c r="BNI84" s="106"/>
      <c r="BNJ84" s="106"/>
      <c r="BNK84" s="106"/>
      <c r="BNL84" s="106"/>
      <c r="BNM84" s="106"/>
      <c r="BNN84" s="106"/>
      <c r="BNO84" s="106"/>
      <c r="BNP84" s="106"/>
      <c r="BNQ84" s="106"/>
      <c r="BNR84" s="106"/>
      <c r="BNS84" s="106"/>
      <c r="BNT84" s="106"/>
      <c r="BNU84" s="106"/>
      <c r="BNV84" s="106"/>
      <c r="BNW84" s="106"/>
      <c r="BNX84" s="106"/>
      <c r="BNY84" s="106"/>
      <c r="BNZ84" s="106"/>
      <c r="BOA84" s="106"/>
      <c r="BOB84" s="106"/>
      <c r="BOC84" s="106"/>
      <c r="BOD84" s="106"/>
      <c r="BOE84" s="106"/>
      <c r="BOF84" s="106"/>
      <c r="BOG84" s="106"/>
      <c r="BOH84" s="106"/>
      <c r="BOI84" s="106"/>
      <c r="BOJ84" s="106"/>
      <c r="BOK84" s="106"/>
      <c r="BOL84" s="106"/>
      <c r="BOM84" s="106"/>
      <c r="BON84" s="106"/>
      <c r="BOO84" s="106"/>
      <c r="BOP84" s="106"/>
      <c r="BOQ84" s="106"/>
      <c r="BOR84" s="106"/>
      <c r="BOS84" s="106"/>
      <c r="BOT84" s="106"/>
      <c r="BOU84" s="106"/>
      <c r="BOV84" s="106"/>
      <c r="BOW84" s="106"/>
      <c r="BOX84" s="106"/>
      <c r="BOY84" s="106"/>
      <c r="BOZ84" s="106"/>
      <c r="BPA84" s="106"/>
      <c r="BPB84" s="106"/>
      <c r="BPC84" s="106"/>
      <c r="BPD84" s="106"/>
      <c r="BPE84" s="106"/>
      <c r="BPF84" s="106"/>
      <c r="BPG84" s="106"/>
      <c r="BPH84" s="106"/>
      <c r="BPI84" s="106"/>
      <c r="BPJ84" s="106"/>
      <c r="BPK84" s="106"/>
      <c r="BPL84" s="106"/>
      <c r="BPM84" s="106"/>
      <c r="BPN84" s="106"/>
      <c r="BPO84" s="106"/>
      <c r="BPP84" s="106"/>
      <c r="BPQ84" s="106"/>
      <c r="BPR84" s="106"/>
      <c r="BPS84" s="106"/>
      <c r="BPT84" s="106"/>
      <c r="BPU84" s="106"/>
      <c r="BPV84" s="106"/>
      <c r="BPW84" s="106"/>
      <c r="BPX84" s="106"/>
      <c r="BPY84" s="106"/>
      <c r="BPZ84" s="106"/>
      <c r="BQA84" s="106"/>
      <c r="BQB84" s="106"/>
      <c r="BQC84" s="106"/>
      <c r="BQD84" s="106"/>
      <c r="BQE84" s="106"/>
      <c r="BQF84" s="106"/>
      <c r="BQG84" s="106"/>
      <c r="BQH84" s="106"/>
      <c r="BQI84" s="106"/>
      <c r="BQJ84" s="106"/>
      <c r="BQK84" s="106"/>
      <c r="BQL84" s="106"/>
      <c r="BQM84" s="106"/>
      <c r="BQN84" s="106"/>
      <c r="BQO84" s="106"/>
      <c r="BQP84" s="106"/>
      <c r="BQQ84" s="106"/>
      <c r="BQR84" s="106"/>
      <c r="BQS84" s="106"/>
      <c r="BQT84" s="106"/>
      <c r="BQU84" s="106"/>
      <c r="BQV84" s="106"/>
      <c r="BQW84" s="106"/>
      <c r="BQX84" s="106"/>
      <c r="BQY84" s="106"/>
      <c r="BQZ84" s="106"/>
      <c r="BRA84" s="106"/>
      <c r="BRB84" s="106"/>
      <c r="BRC84" s="106"/>
      <c r="BRD84" s="106"/>
      <c r="BRE84" s="106"/>
      <c r="BRF84" s="106"/>
      <c r="BRG84" s="106"/>
      <c r="BRH84" s="106"/>
      <c r="BRI84" s="106"/>
      <c r="BRJ84" s="106"/>
      <c r="BRK84" s="106"/>
      <c r="BRL84" s="106"/>
      <c r="BRM84" s="106"/>
      <c r="BRN84" s="106"/>
      <c r="BRO84" s="106"/>
      <c r="BRP84" s="106"/>
      <c r="BRQ84" s="106"/>
      <c r="BRR84" s="106"/>
      <c r="BRS84" s="106"/>
      <c r="BRT84" s="106"/>
      <c r="BRU84" s="106"/>
      <c r="BRV84" s="106"/>
      <c r="BRW84" s="106"/>
      <c r="BRX84" s="106"/>
      <c r="BRY84" s="106"/>
      <c r="BRZ84" s="106"/>
      <c r="BSA84" s="106"/>
      <c r="BSB84" s="106"/>
      <c r="BSC84" s="106"/>
      <c r="BSD84" s="106"/>
      <c r="BSE84" s="106"/>
      <c r="BSF84" s="106"/>
      <c r="BSG84" s="106"/>
      <c r="BSH84" s="106"/>
      <c r="BSI84" s="106"/>
      <c r="BSJ84" s="106"/>
      <c r="BSK84" s="106"/>
      <c r="BSL84" s="106"/>
      <c r="BSM84" s="106"/>
      <c r="BSN84" s="106"/>
      <c r="BSO84" s="106"/>
      <c r="BSP84" s="106"/>
      <c r="BSQ84" s="106"/>
      <c r="BSR84" s="106"/>
      <c r="BSS84" s="106"/>
      <c r="BST84" s="106"/>
      <c r="BSU84" s="106"/>
      <c r="BSV84" s="106"/>
      <c r="BSW84" s="106"/>
      <c r="BSX84" s="106"/>
      <c r="BSY84" s="106"/>
      <c r="BSZ84" s="106"/>
      <c r="BTA84" s="106"/>
      <c r="BTB84" s="106"/>
      <c r="BTC84" s="106"/>
      <c r="BTD84" s="106"/>
      <c r="BTE84" s="106"/>
      <c r="BTF84" s="106"/>
      <c r="BTG84" s="106"/>
      <c r="BTH84" s="106"/>
      <c r="BTI84" s="106"/>
      <c r="BTJ84" s="106"/>
      <c r="BTK84" s="106"/>
      <c r="BTL84" s="106"/>
      <c r="BTM84" s="106"/>
      <c r="BTN84" s="106"/>
      <c r="BTO84" s="106"/>
      <c r="BTP84" s="106"/>
      <c r="BTQ84" s="106"/>
      <c r="BTR84" s="106"/>
      <c r="BTS84" s="106"/>
      <c r="BTT84" s="106"/>
      <c r="BTU84" s="106"/>
      <c r="BTV84" s="106"/>
      <c r="BTW84" s="106"/>
      <c r="BTX84" s="106"/>
      <c r="BTY84" s="106"/>
      <c r="BTZ84" s="106"/>
      <c r="BUA84" s="106"/>
      <c r="BUB84" s="106"/>
      <c r="BUC84" s="106"/>
      <c r="BUD84" s="106"/>
      <c r="BUE84" s="106"/>
      <c r="BUF84" s="106"/>
      <c r="BUG84" s="106"/>
      <c r="BUH84" s="106"/>
      <c r="BUI84" s="106"/>
      <c r="BUJ84" s="106"/>
      <c r="BUK84" s="106"/>
      <c r="BUL84" s="106"/>
      <c r="BUM84" s="106"/>
      <c r="BUN84" s="106"/>
      <c r="BUO84" s="106"/>
      <c r="BUP84" s="106"/>
      <c r="BUQ84" s="106"/>
      <c r="BUR84" s="106"/>
      <c r="BUS84" s="106"/>
      <c r="BUT84" s="106"/>
      <c r="BUU84" s="106"/>
      <c r="BUV84" s="106"/>
      <c r="BUW84" s="106"/>
      <c r="BUX84" s="106"/>
      <c r="BUY84" s="106"/>
      <c r="BUZ84" s="106"/>
      <c r="BVA84" s="106"/>
      <c r="BVB84" s="106"/>
      <c r="BVC84" s="106"/>
      <c r="BVD84" s="106"/>
      <c r="BVE84" s="106"/>
      <c r="BVF84" s="106"/>
      <c r="BVG84" s="106"/>
      <c r="BVH84" s="106"/>
      <c r="BVI84" s="106"/>
      <c r="BVJ84" s="106"/>
      <c r="BVK84" s="106"/>
      <c r="BVL84" s="106"/>
      <c r="BVM84" s="106"/>
      <c r="BVN84" s="106"/>
      <c r="BVO84" s="106"/>
      <c r="BVP84" s="106"/>
      <c r="BVQ84" s="106"/>
      <c r="BVR84" s="106"/>
      <c r="BVS84" s="106"/>
      <c r="BVT84" s="106"/>
      <c r="BVU84" s="106"/>
      <c r="BVV84" s="106"/>
      <c r="BVW84" s="106"/>
      <c r="BVX84" s="106"/>
      <c r="BVY84" s="106"/>
      <c r="BVZ84" s="106"/>
      <c r="BWA84" s="106"/>
      <c r="BWB84" s="106"/>
      <c r="BWC84" s="106"/>
      <c r="BWD84" s="106"/>
      <c r="BWE84" s="106"/>
      <c r="BWF84" s="106"/>
      <c r="BWG84" s="106"/>
      <c r="BWH84" s="106"/>
      <c r="BWI84" s="106"/>
      <c r="BWJ84" s="106"/>
      <c r="BWK84" s="106"/>
      <c r="BWL84" s="106"/>
      <c r="BWM84" s="106"/>
      <c r="BWN84" s="106"/>
      <c r="BWO84" s="106"/>
      <c r="BWP84" s="106"/>
      <c r="BWQ84" s="106"/>
      <c r="BWR84" s="106"/>
      <c r="BWS84" s="106"/>
      <c r="BWT84" s="106"/>
      <c r="BWU84" s="106"/>
      <c r="BWV84" s="106"/>
      <c r="BWW84" s="106"/>
      <c r="BWX84" s="106"/>
      <c r="BWY84" s="106"/>
      <c r="BWZ84" s="106"/>
      <c r="BXA84" s="106"/>
      <c r="BXB84" s="106"/>
      <c r="BXC84" s="106"/>
      <c r="BXD84" s="106"/>
      <c r="BXE84" s="106"/>
      <c r="BXF84" s="106"/>
      <c r="BXG84" s="106"/>
      <c r="BXH84" s="106"/>
      <c r="BXI84" s="106"/>
      <c r="BXJ84" s="106"/>
      <c r="BXK84" s="106"/>
      <c r="BXL84" s="106"/>
      <c r="BXM84" s="106"/>
      <c r="BXN84" s="106"/>
      <c r="BXO84" s="106"/>
      <c r="BXP84" s="106"/>
      <c r="BXQ84" s="106"/>
      <c r="BXR84" s="106"/>
      <c r="BXS84" s="106"/>
      <c r="BXT84" s="106"/>
      <c r="BXU84" s="106"/>
      <c r="BXV84" s="106"/>
      <c r="BXW84" s="106"/>
      <c r="BXX84" s="106"/>
      <c r="BXY84" s="106"/>
      <c r="BXZ84" s="106"/>
      <c r="BYA84" s="106"/>
      <c r="BYB84" s="106"/>
      <c r="BYC84" s="106"/>
      <c r="BYD84" s="106"/>
      <c r="BYE84" s="106"/>
      <c r="BYF84" s="106"/>
      <c r="BYG84" s="106"/>
      <c r="BYH84" s="106"/>
      <c r="BYI84" s="106"/>
      <c r="BYJ84" s="106"/>
      <c r="BYK84" s="106"/>
      <c r="BYL84" s="106"/>
      <c r="BYM84" s="106"/>
      <c r="BYN84" s="106"/>
      <c r="BYO84" s="106"/>
      <c r="BYP84" s="106"/>
      <c r="BYQ84" s="106"/>
      <c r="BYR84" s="106"/>
      <c r="BYS84" s="106"/>
      <c r="BYT84" s="106"/>
      <c r="BYU84" s="106"/>
      <c r="BYV84" s="106"/>
      <c r="BYW84" s="106"/>
      <c r="BYX84" s="106"/>
      <c r="BYY84" s="106"/>
      <c r="BYZ84" s="106"/>
      <c r="BZA84" s="106"/>
      <c r="BZB84" s="106"/>
      <c r="BZC84" s="106"/>
      <c r="BZD84" s="106"/>
      <c r="BZE84" s="106"/>
      <c r="BZF84" s="106"/>
      <c r="BZG84" s="106"/>
      <c r="BZH84" s="106"/>
      <c r="BZI84" s="106"/>
      <c r="BZJ84" s="106"/>
      <c r="BZK84" s="106"/>
      <c r="BZL84" s="106"/>
      <c r="BZM84" s="106"/>
      <c r="BZN84" s="106"/>
      <c r="BZO84" s="106"/>
      <c r="BZP84" s="106"/>
      <c r="BZQ84" s="106"/>
      <c r="BZR84" s="106"/>
      <c r="BZS84" s="106"/>
      <c r="BZT84" s="106"/>
      <c r="BZU84" s="106"/>
      <c r="BZV84" s="106"/>
      <c r="BZW84" s="106"/>
      <c r="BZX84" s="106"/>
      <c r="BZY84" s="106"/>
      <c r="BZZ84" s="106"/>
      <c r="CAA84" s="106"/>
      <c r="CAB84" s="106"/>
      <c r="CAC84" s="106"/>
      <c r="CAD84" s="106"/>
      <c r="CAE84" s="106"/>
      <c r="CAF84" s="106"/>
      <c r="CAG84" s="106"/>
      <c r="CAH84" s="106"/>
      <c r="CAI84" s="106"/>
      <c r="CAJ84" s="106"/>
      <c r="CAK84" s="106"/>
      <c r="CAL84" s="106"/>
      <c r="CAM84" s="106"/>
      <c r="CAN84" s="106"/>
      <c r="CAO84" s="106"/>
      <c r="CAP84" s="106"/>
      <c r="CAQ84" s="106"/>
      <c r="CAR84" s="106"/>
      <c r="CAS84" s="106"/>
      <c r="CAT84" s="106"/>
      <c r="CAU84" s="106"/>
      <c r="CAV84" s="106"/>
      <c r="CAW84" s="106"/>
      <c r="CAX84" s="106"/>
      <c r="CAY84" s="106"/>
      <c r="CAZ84" s="106"/>
      <c r="CBA84" s="106"/>
      <c r="CBB84" s="106"/>
      <c r="CBC84" s="106"/>
      <c r="CBD84" s="106"/>
      <c r="CBE84" s="106"/>
      <c r="CBF84" s="106"/>
      <c r="CBG84" s="106"/>
      <c r="CBH84" s="106"/>
      <c r="CBI84" s="106"/>
      <c r="CBJ84" s="106"/>
      <c r="CBK84" s="106"/>
      <c r="CBL84" s="106"/>
      <c r="CBM84" s="106"/>
      <c r="CBN84" s="106"/>
      <c r="CBO84" s="106"/>
      <c r="CBP84" s="106"/>
      <c r="CBQ84" s="106"/>
      <c r="CBR84" s="106"/>
      <c r="CBS84" s="106"/>
      <c r="CBT84" s="106"/>
      <c r="CBU84" s="106"/>
      <c r="CBV84" s="106"/>
      <c r="CBW84" s="106"/>
      <c r="CBX84" s="106"/>
      <c r="CBY84" s="106"/>
      <c r="CBZ84" s="106"/>
      <c r="CCA84" s="106"/>
      <c r="CCB84" s="106"/>
      <c r="CCC84" s="106"/>
      <c r="CCD84" s="106"/>
      <c r="CCE84" s="106"/>
      <c r="CCF84" s="106"/>
      <c r="CCG84" s="106"/>
      <c r="CCH84" s="106"/>
      <c r="CCI84" s="106"/>
      <c r="CCJ84" s="106"/>
      <c r="CCK84" s="106"/>
      <c r="CCL84" s="106"/>
      <c r="CCM84" s="106"/>
      <c r="CCN84" s="106"/>
      <c r="CCO84" s="106"/>
      <c r="CCP84" s="106"/>
      <c r="CCQ84" s="106"/>
      <c r="CCR84" s="106"/>
      <c r="CCS84" s="106"/>
      <c r="CCT84" s="106"/>
      <c r="CCU84" s="106"/>
      <c r="CCV84" s="106"/>
      <c r="CCW84" s="106"/>
      <c r="CCX84" s="106"/>
      <c r="CCY84" s="106"/>
      <c r="CCZ84" s="106"/>
      <c r="CDA84" s="106"/>
      <c r="CDB84" s="106"/>
      <c r="CDC84" s="106"/>
      <c r="CDD84" s="106"/>
      <c r="CDE84" s="106"/>
      <c r="CDF84" s="106"/>
      <c r="CDG84" s="106"/>
      <c r="CDH84" s="106"/>
      <c r="CDI84" s="106"/>
      <c r="CDJ84" s="106"/>
      <c r="CDK84" s="106"/>
      <c r="CDL84" s="106"/>
      <c r="CDM84" s="106"/>
      <c r="CDN84" s="106"/>
      <c r="CDO84" s="106"/>
      <c r="CDP84" s="106"/>
      <c r="CDQ84" s="106"/>
      <c r="CDR84" s="106"/>
      <c r="CDS84" s="106"/>
      <c r="CDT84" s="106"/>
      <c r="CDU84" s="106"/>
      <c r="CDV84" s="106"/>
      <c r="CDW84" s="106"/>
      <c r="CDX84" s="106"/>
      <c r="CDY84" s="106"/>
      <c r="CDZ84" s="106"/>
      <c r="CEA84" s="106"/>
      <c r="CEB84" s="106"/>
      <c r="CEC84" s="106"/>
      <c r="CED84" s="106"/>
      <c r="CEE84" s="106"/>
      <c r="CEF84" s="106"/>
      <c r="CEG84" s="106"/>
      <c r="CEH84" s="106"/>
      <c r="CEI84" s="106"/>
      <c r="CEJ84" s="106"/>
      <c r="CEK84" s="106"/>
      <c r="CEL84" s="106"/>
      <c r="CEM84" s="106"/>
      <c r="CEN84" s="106"/>
      <c r="CEO84" s="106"/>
      <c r="CEP84" s="106"/>
      <c r="CEQ84" s="106"/>
      <c r="CER84" s="106"/>
      <c r="CES84" s="106"/>
      <c r="CET84" s="106"/>
      <c r="CEU84" s="106"/>
      <c r="CEV84" s="106"/>
      <c r="CEW84" s="106"/>
      <c r="CEX84" s="106"/>
      <c r="CEY84" s="106"/>
      <c r="CEZ84" s="106"/>
      <c r="CFA84" s="106"/>
      <c r="CFB84" s="106"/>
      <c r="CFC84" s="106"/>
      <c r="CFD84" s="106"/>
      <c r="CFE84" s="106"/>
      <c r="CFF84" s="106"/>
      <c r="CFG84" s="106"/>
      <c r="CFH84" s="106"/>
      <c r="CFI84" s="106"/>
      <c r="CFJ84" s="106"/>
      <c r="CFK84" s="106"/>
      <c r="CFL84" s="106"/>
      <c r="CFM84" s="106"/>
      <c r="CFN84" s="106"/>
      <c r="CFO84" s="106"/>
      <c r="CFP84" s="106"/>
      <c r="CFQ84" s="106"/>
      <c r="CFR84" s="106"/>
      <c r="CFS84" s="106"/>
      <c r="CFT84" s="106"/>
      <c r="CFU84" s="106"/>
      <c r="CFV84" s="106"/>
      <c r="CFW84" s="106"/>
      <c r="CFX84" s="106"/>
      <c r="CFY84" s="106"/>
      <c r="CFZ84" s="106"/>
      <c r="CGA84" s="106"/>
      <c r="CGB84" s="106"/>
      <c r="CGC84" s="106"/>
      <c r="CGD84" s="106"/>
      <c r="CGE84" s="106"/>
      <c r="CGF84" s="106"/>
      <c r="CGG84" s="106"/>
      <c r="CGH84" s="106"/>
      <c r="CGI84" s="106"/>
      <c r="CGJ84" s="106"/>
      <c r="CGK84" s="106"/>
      <c r="CGL84" s="106"/>
      <c r="CGM84" s="106"/>
      <c r="CGN84" s="106"/>
      <c r="CGO84" s="106"/>
      <c r="CGP84" s="106"/>
      <c r="CGQ84" s="106"/>
      <c r="CGR84" s="106"/>
      <c r="CGS84" s="106"/>
      <c r="CGT84" s="106"/>
      <c r="CGU84" s="106"/>
      <c r="CGV84" s="106"/>
      <c r="CGW84" s="106"/>
      <c r="CGX84" s="106"/>
      <c r="CGY84" s="106"/>
      <c r="CGZ84" s="106"/>
      <c r="CHA84" s="106"/>
      <c r="CHB84" s="106"/>
      <c r="CHC84" s="106"/>
      <c r="CHD84" s="106"/>
      <c r="CHE84" s="106"/>
      <c r="CHF84" s="106"/>
      <c r="CHG84" s="106"/>
      <c r="CHH84" s="106"/>
      <c r="CHI84" s="106"/>
      <c r="CHJ84" s="106"/>
      <c r="CHK84" s="106"/>
      <c r="CHL84" s="106"/>
      <c r="CHM84" s="106"/>
      <c r="CHN84" s="106"/>
      <c r="CHO84" s="106"/>
      <c r="CHP84" s="106"/>
      <c r="CHQ84" s="106"/>
      <c r="CHR84" s="106"/>
      <c r="CHS84" s="106"/>
      <c r="CHT84" s="106"/>
      <c r="CHU84" s="106"/>
      <c r="CHV84" s="106"/>
      <c r="CHW84" s="106"/>
      <c r="CHX84" s="106"/>
      <c r="CHY84" s="106"/>
      <c r="CHZ84" s="106"/>
      <c r="CIA84" s="106"/>
      <c r="CIB84" s="106"/>
      <c r="CIC84" s="106"/>
      <c r="CID84" s="106"/>
      <c r="CIE84" s="106"/>
      <c r="CIF84" s="106"/>
      <c r="CIG84" s="106"/>
      <c r="CIH84" s="106"/>
      <c r="CII84" s="106"/>
      <c r="CIJ84" s="106"/>
      <c r="CIK84" s="106"/>
      <c r="CIL84" s="106"/>
      <c r="CIM84" s="106"/>
      <c r="CIN84" s="106"/>
      <c r="CIO84" s="106"/>
      <c r="CIP84" s="106"/>
      <c r="CIQ84" s="106"/>
      <c r="CIR84" s="106"/>
      <c r="CIS84" s="106"/>
      <c r="CIT84" s="106"/>
      <c r="CIU84" s="106"/>
      <c r="CIV84" s="106"/>
      <c r="CIW84" s="106"/>
      <c r="CIX84" s="106"/>
      <c r="CIY84" s="106"/>
      <c r="CIZ84" s="106"/>
      <c r="CJA84" s="106"/>
      <c r="CJB84" s="106"/>
      <c r="CJC84" s="106"/>
      <c r="CJD84" s="106"/>
      <c r="CJE84" s="106"/>
      <c r="CJF84" s="106"/>
      <c r="CJG84" s="106"/>
      <c r="CJH84" s="106"/>
      <c r="CJI84" s="106"/>
      <c r="CJJ84" s="106"/>
      <c r="CJK84" s="106"/>
      <c r="CJL84" s="106"/>
      <c r="CJM84" s="106"/>
      <c r="CJN84" s="106"/>
      <c r="CJO84" s="106"/>
      <c r="CJP84" s="106"/>
      <c r="CJQ84" s="106"/>
      <c r="CJR84" s="106"/>
      <c r="CJS84" s="106"/>
      <c r="CJT84" s="106"/>
      <c r="CJU84" s="106"/>
      <c r="CJV84" s="106"/>
      <c r="CJW84" s="106"/>
      <c r="CJX84" s="106"/>
      <c r="CJY84" s="106"/>
      <c r="CJZ84" s="106"/>
      <c r="CKA84" s="106"/>
      <c r="CKB84" s="106"/>
      <c r="CKC84" s="106"/>
      <c r="CKD84" s="106"/>
      <c r="CKE84" s="106"/>
      <c r="CKF84" s="106"/>
      <c r="CKG84" s="106"/>
      <c r="CKH84" s="106"/>
      <c r="CKI84" s="106"/>
      <c r="CKJ84" s="106"/>
      <c r="CKK84" s="106"/>
      <c r="CKL84" s="106"/>
      <c r="CKM84" s="106"/>
      <c r="CKN84" s="106"/>
      <c r="CKO84" s="106"/>
      <c r="CKP84" s="106"/>
      <c r="CKQ84" s="106"/>
      <c r="CKR84" s="106"/>
      <c r="CKS84" s="106"/>
      <c r="CKT84" s="106"/>
      <c r="CKU84" s="106"/>
      <c r="CKV84" s="106"/>
      <c r="CKW84" s="106"/>
      <c r="CKX84" s="106"/>
      <c r="CKY84" s="106"/>
      <c r="CKZ84" s="106"/>
      <c r="CLA84" s="106"/>
      <c r="CLB84" s="106"/>
      <c r="CLC84" s="106"/>
      <c r="CLD84" s="106"/>
      <c r="CLE84" s="106"/>
      <c r="CLF84" s="106"/>
      <c r="CLG84" s="106"/>
      <c r="CLH84" s="106"/>
      <c r="CLI84" s="106"/>
      <c r="CLJ84" s="106"/>
      <c r="CLK84" s="106"/>
      <c r="CLL84" s="106"/>
      <c r="CLM84" s="106"/>
      <c r="CLN84" s="106"/>
      <c r="CLO84" s="106"/>
      <c r="CLP84" s="106"/>
      <c r="CLQ84" s="106"/>
      <c r="CLR84" s="106"/>
      <c r="CLS84" s="106"/>
      <c r="CLT84" s="106"/>
      <c r="CLU84" s="106"/>
      <c r="CLV84" s="106"/>
      <c r="CLW84" s="106"/>
      <c r="CLX84" s="106"/>
      <c r="CLY84" s="106"/>
      <c r="CLZ84" s="106"/>
      <c r="CMA84" s="106"/>
      <c r="CMB84" s="106"/>
      <c r="CMC84" s="106"/>
      <c r="CMD84" s="106"/>
      <c r="CME84" s="106"/>
      <c r="CMF84" s="106"/>
      <c r="CMG84" s="106"/>
      <c r="CMH84" s="106"/>
      <c r="CMI84" s="106"/>
      <c r="CMJ84" s="106"/>
      <c r="CMK84" s="106"/>
      <c r="CML84" s="106"/>
      <c r="CMM84" s="106"/>
      <c r="CMN84" s="106"/>
      <c r="CMO84" s="106"/>
      <c r="CMP84" s="106"/>
      <c r="CMQ84" s="106"/>
      <c r="CMR84" s="106"/>
      <c r="CMS84" s="106"/>
      <c r="CMT84" s="106"/>
      <c r="CMU84" s="106"/>
      <c r="CMV84" s="106"/>
      <c r="CMW84" s="106"/>
      <c r="CMX84" s="106"/>
      <c r="CMY84" s="106"/>
      <c r="CMZ84" s="106"/>
      <c r="CNA84" s="106"/>
      <c r="CNB84" s="106"/>
      <c r="CNC84" s="106"/>
      <c r="CND84" s="106"/>
      <c r="CNE84" s="106"/>
      <c r="CNF84" s="106"/>
      <c r="CNG84" s="106"/>
      <c r="CNH84" s="106"/>
      <c r="CNI84" s="106"/>
      <c r="CNJ84" s="106"/>
      <c r="CNK84" s="106"/>
      <c r="CNL84" s="106"/>
      <c r="CNM84" s="106"/>
      <c r="CNN84" s="106"/>
      <c r="CNO84" s="106"/>
      <c r="CNP84" s="106"/>
      <c r="CNQ84" s="106"/>
      <c r="CNR84" s="106"/>
      <c r="CNS84" s="106"/>
      <c r="CNT84" s="106"/>
      <c r="CNU84" s="106"/>
      <c r="CNV84" s="106"/>
      <c r="CNW84" s="106"/>
      <c r="CNX84" s="106"/>
      <c r="CNY84" s="106"/>
      <c r="CNZ84" s="106"/>
      <c r="COA84" s="106"/>
      <c r="COB84" s="106"/>
      <c r="COC84" s="106"/>
      <c r="COD84" s="106"/>
      <c r="COE84" s="106"/>
      <c r="COF84" s="106"/>
      <c r="COG84" s="106"/>
      <c r="COH84" s="106"/>
      <c r="COI84" s="106"/>
      <c r="COJ84" s="106"/>
      <c r="COK84" s="106"/>
      <c r="COL84" s="106"/>
      <c r="COM84" s="106"/>
      <c r="CON84" s="106"/>
      <c r="COO84" s="106"/>
      <c r="COP84" s="106"/>
      <c r="COQ84" s="106"/>
      <c r="COR84" s="106"/>
      <c r="COS84" s="106"/>
      <c r="COT84" s="106"/>
      <c r="COU84" s="106"/>
      <c r="COV84" s="106"/>
      <c r="COW84" s="106"/>
      <c r="COX84" s="106"/>
      <c r="COY84" s="106"/>
      <c r="COZ84" s="106"/>
      <c r="CPA84" s="106"/>
      <c r="CPB84" s="106"/>
      <c r="CPC84" s="106"/>
      <c r="CPD84" s="106"/>
      <c r="CPE84" s="106"/>
      <c r="CPF84" s="106"/>
      <c r="CPG84" s="106"/>
      <c r="CPH84" s="106"/>
      <c r="CPI84" s="106"/>
      <c r="CPJ84" s="106"/>
      <c r="CPK84" s="106"/>
      <c r="CPL84" s="106"/>
      <c r="CPM84" s="106"/>
      <c r="CPN84" s="106"/>
      <c r="CPO84" s="106"/>
      <c r="CPP84" s="106"/>
      <c r="CPQ84" s="106"/>
      <c r="CPR84" s="106"/>
      <c r="CPS84" s="106"/>
      <c r="CPT84" s="106"/>
      <c r="CPU84" s="106"/>
      <c r="CPV84" s="106"/>
      <c r="CPW84" s="106"/>
      <c r="CPX84" s="106"/>
      <c r="CPY84" s="106"/>
      <c r="CPZ84" s="106"/>
      <c r="CQA84" s="106"/>
      <c r="CQB84" s="106"/>
      <c r="CQC84" s="106"/>
      <c r="CQD84" s="106"/>
      <c r="CQE84" s="106"/>
      <c r="CQF84" s="106"/>
      <c r="CQG84" s="106"/>
      <c r="CQH84" s="106"/>
      <c r="CQI84" s="106"/>
      <c r="CQJ84" s="106"/>
      <c r="CQK84" s="106"/>
      <c r="CQL84" s="106"/>
      <c r="CQM84" s="106"/>
      <c r="CQN84" s="106"/>
      <c r="CQO84" s="106"/>
      <c r="CQP84" s="106"/>
      <c r="CQQ84" s="106"/>
      <c r="CQR84" s="106"/>
      <c r="CQS84" s="106"/>
      <c r="CQT84" s="106"/>
      <c r="CQU84" s="106"/>
      <c r="CQV84" s="106"/>
      <c r="CQW84" s="106"/>
      <c r="CQX84" s="106"/>
      <c r="CQY84" s="106"/>
      <c r="CQZ84" s="106"/>
      <c r="CRA84" s="106"/>
      <c r="CRB84" s="106"/>
      <c r="CRC84" s="106"/>
      <c r="CRD84" s="106"/>
      <c r="CRE84" s="106"/>
      <c r="CRF84" s="106"/>
      <c r="CRG84" s="106"/>
      <c r="CRH84" s="106"/>
      <c r="CRI84" s="106"/>
      <c r="CRJ84" s="106"/>
      <c r="CRK84" s="106"/>
      <c r="CRL84" s="106"/>
      <c r="CRM84" s="106"/>
      <c r="CRN84" s="106"/>
      <c r="CRO84" s="106"/>
      <c r="CRP84" s="106"/>
      <c r="CRQ84" s="106"/>
      <c r="CRR84" s="106"/>
      <c r="CRS84" s="106"/>
      <c r="CRT84" s="106"/>
      <c r="CRU84" s="106"/>
      <c r="CRV84" s="106"/>
      <c r="CRW84" s="106"/>
      <c r="CRX84" s="106"/>
      <c r="CRY84" s="106"/>
      <c r="CRZ84" s="106"/>
      <c r="CSA84" s="106"/>
      <c r="CSB84" s="106"/>
      <c r="CSC84" s="106"/>
      <c r="CSD84" s="106"/>
      <c r="CSE84" s="106"/>
      <c r="CSF84" s="106"/>
      <c r="CSG84" s="106"/>
      <c r="CSH84" s="106"/>
      <c r="CSI84" s="106"/>
      <c r="CSJ84" s="106"/>
      <c r="CSK84" s="106"/>
      <c r="CSL84" s="106"/>
      <c r="CSM84" s="106"/>
      <c r="CSN84" s="106"/>
      <c r="CSO84" s="106"/>
      <c r="CSP84" s="106"/>
      <c r="CSQ84" s="106"/>
      <c r="CSR84" s="106"/>
      <c r="CSS84" s="106"/>
      <c r="CST84" s="106"/>
      <c r="CSU84" s="106"/>
      <c r="CSV84" s="106"/>
      <c r="CSW84" s="106"/>
      <c r="CSX84" s="106"/>
      <c r="CSY84" s="106"/>
      <c r="CSZ84" s="106"/>
      <c r="CTA84" s="106"/>
      <c r="CTB84" s="106"/>
      <c r="CTC84" s="106"/>
      <c r="CTD84" s="106"/>
      <c r="CTE84" s="106"/>
      <c r="CTF84" s="106"/>
      <c r="CTG84" s="106"/>
      <c r="CTH84" s="106"/>
      <c r="CTI84" s="106"/>
      <c r="CTJ84" s="106"/>
      <c r="CTK84" s="106"/>
      <c r="CTL84" s="106"/>
      <c r="CTM84" s="106"/>
      <c r="CTN84" s="106"/>
      <c r="CTO84" s="106"/>
      <c r="CTP84" s="106"/>
      <c r="CTQ84" s="106"/>
      <c r="CTR84" s="106"/>
      <c r="CTS84" s="106"/>
      <c r="CTT84" s="106"/>
      <c r="CTU84" s="106"/>
      <c r="CTV84" s="106"/>
      <c r="CTW84" s="106"/>
      <c r="CTX84" s="106"/>
      <c r="CTY84" s="106"/>
      <c r="CTZ84" s="106"/>
      <c r="CUA84" s="106"/>
      <c r="CUB84" s="106"/>
      <c r="CUC84" s="106"/>
      <c r="CUD84" s="106"/>
      <c r="CUE84" s="106"/>
      <c r="CUF84" s="106"/>
      <c r="CUG84" s="106"/>
      <c r="CUH84" s="106"/>
      <c r="CUI84" s="106"/>
      <c r="CUJ84" s="106"/>
      <c r="CUK84" s="106"/>
      <c r="CUL84" s="106"/>
      <c r="CUM84" s="106"/>
      <c r="CUN84" s="106"/>
      <c r="CUO84" s="106"/>
      <c r="CUP84" s="106"/>
      <c r="CUQ84" s="106"/>
      <c r="CUR84" s="106"/>
      <c r="CUS84" s="106"/>
      <c r="CUT84" s="106"/>
      <c r="CUU84" s="106"/>
      <c r="CUV84" s="106"/>
      <c r="CUW84" s="106"/>
      <c r="CUX84" s="106"/>
      <c r="CUY84" s="106"/>
      <c r="CUZ84" s="106"/>
      <c r="CVA84" s="106"/>
      <c r="CVB84" s="106"/>
      <c r="CVC84" s="106"/>
      <c r="CVD84" s="106"/>
      <c r="CVE84" s="106"/>
      <c r="CVF84" s="106"/>
      <c r="CVG84" s="106"/>
      <c r="CVH84" s="106"/>
      <c r="CVI84" s="106"/>
      <c r="CVJ84" s="106"/>
      <c r="CVK84" s="106"/>
      <c r="CVL84" s="106"/>
      <c r="CVM84" s="106"/>
      <c r="CVN84" s="106"/>
      <c r="CVO84" s="106"/>
      <c r="CVP84" s="106"/>
      <c r="CVQ84" s="106"/>
      <c r="CVR84" s="106"/>
      <c r="CVS84" s="106"/>
      <c r="CVT84" s="106"/>
      <c r="CVU84" s="106"/>
      <c r="CVV84" s="106"/>
      <c r="CVW84" s="106"/>
      <c r="CVX84" s="106"/>
      <c r="CVY84" s="106"/>
      <c r="CVZ84" s="106"/>
      <c r="CWA84" s="106"/>
      <c r="CWB84" s="106"/>
      <c r="CWC84" s="106"/>
      <c r="CWD84" s="106"/>
      <c r="CWE84" s="106"/>
      <c r="CWF84" s="106"/>
      <c r="CWG84" s="106"/>
      <c r="CWH84" s="106"/>
      <c r="CWI84" s="106"/>
      <c r="CWJ84" s="106"/>
      <c r="CWK84" s="106"/>
      <c r="CWL84" s="106"/>
      <c r="CWM84" s="106"/>
      <c r="CWN84" s="106"/>
      <c r="CWO84" s="106"/>
      <c r="CWP84" s="106"/>
      <c r="CWQ84" s="106"/>
      <c r="CWR84" s="106"/>
      <c r="CWS84" s="106"/>
      <c r="CWT84" s="106"/>
      <c r="CWU84" s="106"/>
      <c r="CWV84" s="106"/>
      <c r="CWW84" s="106"/>
      <c r="CWX84" s="106"/>
      <c r="CWY84" s="106"/>
      <c r="CWZ84" s="106"/>
      <c r="CXA84" s="106"/>
      <c r="CXB84" s="106"/>
      <c r="CXC84" s="106"/>
      <c r="CXD84" s="106"/>
      <c r="CXE84" s="106"/>
      <c r="CXF84" s="106"/>
      <c r="CXG84" s="106"/>
      <c r="CXH84" s="106"/>
      <c r="CXI84" s="106"/>
      <c r="CXJ84" s="106"/>
      <c r="CXK84" s="106"/>
      <c r="CXL84" s="106"/>
      <c r="CXM84" s="106"/>
      <c r="CXN84" s="106"/>
      <c r="CXO84" s="106"/>
      <c r="CXP84" s="106"/>
      <c r="CXQ84" s="106"/>
      <c r="CXR84" s="106"/>
      <c r="CXS84" s="106"/>
      <c r="CXT84" s="106"/>
      <c r="CXU84" s="106"/>
      <c r="CXV84" s="106"/>
      <c r="CXW84" s="106"/>
      <c r="CXX84" s="106"/>
      <c r="CXY84" s="106"/>
      <c r="CXZ84" s="106"/>
      <c r="CYA84" s="106"/>
      <c r="CYB84" s="106"/>
      <c r="CYC84" s="106"/>
      <c r="CYD84" s="106"/>
      <c r="CYE84" s="106"/>
      <c r="CYF84" s="106"/>
      <c r="CYG84" s="106"/>
      <c r="CYH84" s="106"/>
      <c r="CYI84" s="106"/>
      <c r="CYJ84" s="106"/>
      <c r="CYK84" s="106"/>
      <c r="CYL84" s="106"/>
      <c r="CYM84" s="106"/>
      <c r="CYN84" s="106"/>
      <c r="CYO84" s="106"/>
      <c r="CYP84" s="106"/>
      <c r="CYQ84" s="106"/>
      <c r="CYR84" s="106"/>
      <c r="CYS84" s="106"/>
      <c r="CYT84" s="106"/>
      <c r="CYU84" s="106"/>
      <c r="CYV84" s="106"/>
      <c r="CYW84" s="106"/>
      <c r="CYX84" s="106"/>
      <c r="CYY84" s="106"/>
      <c r="CYZ84" s="106"/>
      <c r="CZA84" s="106"/>
      <c r="CZB84" s="106"/>
      <c r="CZC84" s="106"/>
      <c r="CZD84" s="106"/>
      <c r="CZE84" s="106"/>
      <c r="CZF84" s="106"/>
      <c r="CZG84" s="106"/>
      <c r="CZH84" s="106"/>
      <c r="CZI84" s="106"/>
      <c r="CZJ84" s="106"/>
      <c r="CZK84" s="106"/>
      <c r="CZL84" s="106"/>
      <c r="CZM84" s="106"/>
      <c r="CZN84" s="106"/>
      <c r="CZO84" s="106"/>
      <c r="CZP84" s="106"/>
      <c r="CZQ84" s="106"/>
      <c r="CZR84" s="106"/>
      <c r="CZS84" s="106"/>
      <c r="CZT84" s="106"/>
      <c r="CZU84" s="106"/>
      <c r="CZV84" s="106"/>
      <c r="CZW84" s="106"/>
      <c r="CZX84" s="106"/>
      <c r="CZY84" s="106"/>
      <c r="CZZ84" s="106"/>
      <c r="DAA84" s="106"/>
      <c r="DAB84" s="106"/>
      <c r="DAC84" s="106"/>
      <c r="DAD84" s="106"/>
      <c r="DAE84" s="106"/>
      <c r="DAF84" s="106"/>
      <c r="DAG84" s="106"/>
      <c r="DAH84" s="106"/>
      <c r="DAI84" s="106"/>
      <c r="DAJ84" s="106"/>
      <c r="DAK84" s="106"/>
      <c r="DAL84" s="106"/>
      <c r="DAM84" s="106"/>
      <c r="DAN84" s="106"/>
      <c r="DAO84" s="106"/>
      <c r="DAP84" s="106"/>
      <c r="DAQ84" s="106"/>
      <c r="DAR84" s="106"/>
      <c r="DAS84" s="106"/>
      <c r="DAT84" s="106"/>
      <c r="DAU84" s="106"/>
      <c r="DAV84" s="106"/>
      <c r="DAW84" s="106"/>
      <c r="DAX84" s="106"/>
      <c r="DAY84" s="106"/>
      <c r="DAZ84" s="106"/>
      <c r="DBA84" s="106"/>
      <c r="DBB84" s="106"/>
      <c r="DBC84" s="106"/>
      <c r="DBD84" s="106"/>
      <c r="DBE84" s="106"/>
      <c r="DBF84" s="106"/>
      <c r="DBG84" s="106"/>
      <c r="DBH84" s="106"/>
      <c r="DBI84" s="106"/>
      <c r="DBJ84" s="106"/>
      <c r="DBK84" s="106"/>
      <c r="DBL84" s="106"/>
      <c r="DBM84" s="106"/>
      <c r="DBN84" s="106"/>
      <c r="DBO84" s="106"/>
      <c r="DBP84" s="106"/>
      <c r="DBQ84" s="106"/>
      <c r="DBR84" s="106"/>
      <c r="DBS84" s="106"/>
      <c r="DBT84" s="106"/>
      <c r="DBU84" s="106"/>
      <c r="DBV84" s="106"/>
      <c r="DBW84" s="106"/>
      <c r="DBX84" s="106"/>
      <c r="DBY84" s="106"/>
      <c r="DBZ84" s="106"/>
      <c r="DCA84" s="106"/>
      <c r="DCB84" s="106"/>
      <c r="DCC84" s="106"/>
      <c r="DCD84" s="106"/>
      <c r="DCE84" s="106"/>
      <c r="DCF84" s="106"/>
      <c r="DCG84" s="106"/>
      <c r="DCH84" s="106"/>
      <c r="DCI84" s="106"/>
      <c r="DCJ84" s="106"/>
      <c r="DCK84" s="106"/>
      <c r="DCL84" s="106"/>
      <c r="DCM84" s="106"/>
      <c r="DCN84" s="106"/>
      <c r="DCO84" s="106"/>
      <c r="DCP84" s="106"/>
      <c r="DCQ84" s="106"/>
      <c r="DCR84" s="106"/>
      <c r="DCS84" s="106"/>
      <c r="DCT84" s="106"/>
      <c r="DCU84" s="106"/>
      <c r="DCV84" s="106"/>
      <c r="DCW84" s="106"/>
      <c r="DCX84" s="106"/>
      <c r="DCY84" s="106"/>
      <c r="DCZ84" s="106"/>
      <c r="DDA84" s="106"/>
      <c r="DDB84" s="106"/>
      <c r="DDC84" s="106"/>
      <c r="DDD84" s="106"/>
      <c r="DDE84" s="106"/>
      <c r="DDF84" s="106"/>
      <c r="DDG84" s="106"/>
      <c r="DDH84" s="106"/>
      <c r="DDI84" s="106"/>
      <c r="DDJ84" s="106"/>
      <c r="DDK84" s="106"/>
      <c r="DDL84" s="106"/>
      <c r="DDM84" s="106"/>
      <c r="DDN84" s="106"/>
      <c r="DDO84" s="106"/>
      <c r="DDP84" s="106"/>
      <c r="DDQ84" s="106"/>
      <c r="DDR84" s="106"/>
      <c r="DDS84" s="106"/>
      <c r="DDT84" s="106"/>
      <c r="DDU84" s="106"/>
      <c r="DDV84" s="106"/>
      <c r="DDW84" s="106"/>
      <c r="DDX84" s="106"/>
      <c r="DDY84" s="106"/>
      <c r="DDZ84" s="106"/>
      <c r="DEA84" s="106"/>
      <c r="DEB84" s="106"/>
      <c r="DEC84" s="106"/>
      <c r="DED84" s="106"/>
      <c r="DEE84" s="106"/>
      <c r="DEF84" s="106"/>
      <c r="DEG84" s="106"/>
      <c r="DEH84" s="106"/>
      <c r="DEI84" s="106"/>
      <c r="DEJ84" s="106"/>
      <c r="DEK84" s="106"/>
      <c r="DEL84" s="106"/>
      <c r="DEM84" s="106"/>
      <c r="DEN84" s="106"/>
      <c r="DEO84" s="106"/>
      <c r="DEP84" s="106"/>
      <c r="DEQ84" s="106"/>
      <c r="DER84" s="106"/>
      <c r="DES84" s="106"/>
      <c r="DET84" s="106"/>
      <c r="DEU84" s="106"/>
      <c r="DEV84" s="106"/>
      <c r="DEW84" s="106"/>
      <c r="DEX84" s="106"/>
      <c r="DEY84" s="106"/>
      <c r="DEZ84" s="106"/>
      <c r="DFA84" s="106"/>
      <c r="DFB84" s="106"/>
      <c r="DFC84" s="106"/>
      <c r="DFD84" s="106"/>
      <c r="DFE84" s="106"/>
      <c r="DFF84" s="106"/>
      <c r="DFG84" s="106"/>
      <c r="DFH84" s="106"/>
      <c r="DFI84" s="106"/>
      <c r="DFJ84" s="106"/>
      <c r="DFK84" s="106"/>
      <c r="DFL84" s="106"/>
      <c r="DFM84" s="106"/>
      <c r="DFN84" s="106"/>
      <c r="DFO84" s="106"/>
      <c r="DFP84" s="106"/>
      <c r="DFQ84" s="106"/>
      <c r="DFR84" s="106"/>
      <c r="DFS84" s="106"/>
      <c r="DFT84" s="106"/>
      <c r="DFU84" s="106"/>
      <c r="DFV84" s="106"/>
      <c r="DFW84" s="106"/>
      <c r="DFX84" s="106"/>
      <c r="DFY84" s="106"/>
      <c r="DFZ84" s="106"/>
      <c r="DGA84" s="106"/>
      <c r="DGB84" s="106"/>
      <c r="DGC84" s="106"/>
      <c r="DGD84" s="106"/>
      <c r="DGE84" s="106"/>
      <c r="DGF84" s="106"/>
      <c r="DGG84" s="106"/>
      <c r="DGH84" s="106"/>
      <c r="DGI84" s="106"/>
      <c r="DGJ84" s="106"/>
      <c r="DGK84" s="106"/>
      <c r="DGL84" s="106"/>
      <c r="DGM84" s="106"/>
      <c r="DGN84" s="106"/>
      <c r="DGO84" s="106"/>
      <c r="DGP84" s="106"/>
      <c r="DGQ84" s="106"/>
      <c r="DGR84" s="106"/>
      <c r="DGS84" s="106"/>
      <c r="DGT84" s="106"/>
      <c r="DGU84" s="106"/>
      <c r="DGV84" s="106"/>
      <c r="DGW84" s="106"/>
      <c r="DGX84" s="106"/>
      <c r="DGY84" s="106"/>
      <c r="DGZ84" s="106"/>
      <c r="DHA84" s="106"/>
      <c r="DHB84" s="106"/>
      <c r="DHC84" s="106"/>
      <c r="DHD84" s="106"/>
      <c r="DHE84" s="106"/>
      <c r="DHF84" s="106"/>
      <c r="DHG84" s="106"/>
      <c r="DHH84" s="106"/>
      <c r="DHI84" s="106"/>
      <c r="DHJ84" s="106"/>
      <c r="DHK84" s="106"/>
      <c r="DHL84" s="106"/>
      <c r="DHM84" s="106"/>
      <c r="DHN84" s="106"/>
      <c r="DHO84" s="106"/>
      <c r="DHP84" s="106"/>
      <c r="DHQ84" s="106"/>
      <c r="DHR84" s="106"/>
      <c r="DHS84" s="106"/>
      <c r="DHT84" s="106"/>
      <c r="DHU84" s="106"/>
      <c r="DHV84" s="106"/>
      <c r="DHW84" s="106"/>
      <c r="DHX84" s="106"/>
      <c r="DHY84" s="106"/>
      <c r="DHZ84" s="106"/>
      <c r="DIA84" s="106"/>
      <c r="DIB84" s="106"/>
      <c r="DIC84" s="106"/>
      <c r="DID84" s="106"/>
      <c r="DIE84" s="106"/>
      <c r="DIF84" s="106"/>
      <c r="DIG84" s="106"/>
      <c r="DIH84" s="106"/>
      <c r="DII84" s="106"/>
      <c r="DIJ84" s="106"/>
      <c r="DIK84" s="106"/>
      <c r="DIL84" s="106"/>
      <c r="DIM84" s="106"/>
      <c r="DIN84" s="106"/>
      <c r="DIO84" s="106"/>
      <c r="DIP84" s="106"/>
      <c r="DIQ84" s="106"/>
      <c r="DIR84" s="106"/>
      <c r="DIS84" s="106"/>
      <c r="DIT84" s="106"/>
      <c r="DIU84" s="106"/>
      <c r="DIV84" s="106"/>
      <c r="DIW84" s="106"/>
      <c r="DIX84" s="106"/>
      <c r="DIY84" s="106"/>
      <c r="DIZ84" s="106"/>
      <c r="DJA84" s="106"/>
      <c r="DJB84" s="106"/>
      <c r="DJC84" s="106"/>
      <c r="DJD84" s="106"/>
      <c r="DJE84" s="106"/>
      <c r="DJF84" s="106"/>
      <c r="DJG84" s="106"/>
      <c r="DJH84" s="106"/>
      <c r="DJI84" s="106"/>
      <c r="DJJ84" s="106"/>
      <c r="DJK84" s="106"/>
      <c r="DJL84" s="106"/>
      <c r="DJM84" s="106"/>
      <c r="DJN84" s="106"/>
      <c r="DJO84" s="106"/>
      <c r="DJP84" s="106"/>
      <c r="DJQ84" s="106"/>
      <c r="DJR84" s="106"/>
      <c r="DJS84" s="106"/>
      <c r="DJT84" s="106"/>
      <c r="DJU84" s="106"/>
      <c r="DJV84" s="106"/>
      <c r="DJW84" s="106"/>
      <c r="DJX84" s="106"/>
      <c r="DJY84" s="106"/>
      <c r="DJZ84" s="106"/>
      <c r="DKA84" s="106"/>
      <c r="DKB84" s="106"/>
      <c r="DKC84" s="106"/>
      <c r="DKD84" s="106"/>
      <c r="DKE84" s="106"/>
      <c r="DKF84" s="106"/>
      <c r="DKG84" s="106"/>
      <c r="DKH84" s="106"/>
      <c r="DKI84" s="106"/>
      <c r="DKJ84" s="106"/>
      <c r="DKK84" s="106"/>
      <c r="DKL84" s="106"/>
      <c r="DKM84" s="106"/>
      <c r="DKN84" s="106"/>
      <c r="DKO84" s="106"/>
      <c r="DKP84" s="106"/>
      <c r="DKQ84" s="106"/>
      <c r="DKR84" s="106"/>
      <c r="DKS84" s="106"/>
      <c r="DKT84" s="106"/>
      <c r="DKU84" s="106"/>
      <c r="DKV84" s="106"/>
      <c r="DKW84" s="106"/>
      <c r="DKX84" s="106"/>
      <c r="DKY84" s="106"/>
      <c r="DKZ84" s="106"/>
      <c r="DLA84" s="106"/>
      <c r="DLB84" s="106"/>
      <c r="DLC84" s="106"/>
      <c r="DLD84" s="106"/>
      <c r="DLE84" s="106"/>
      <c r="DLF84" s="106"/>
      <c r="DLG84" s="106"/>
      <c r="DLH84" s="106"/>
      <c r="DLI84" s="106"/>
      <c r="DLJ84" s="106"/>
      <c r="DLK84" s="106"/>
      <c r="DLL84" s="106"/>
      <c r="DLM84" s="106"/>
      <c r="DLN84" s="106"/>
      <c r="DLO84" s="106"/>
      <c r="DLP84" s="106"/>
      <c r="DLQ84" s="106"/>
      <c r="DLR84" s="106"/>
      <c r="DLS84" s="106"/>
      <c r="DLT84" s="106"/>
      <c r="DLU84" s="106"/>
      <c r="DLV84" s="106"/>
      <c r="DLW84" s="106"/>
      <c r="DLX84" s="106"/>
      <c r="DLY84" s="106"/>
      <c r="DLZ84" s="106"/>
      <c r="DMA84" s="106"/>
      <c r="DMB84" s="106"/>
      <c r="DMC84" s="106"/>
      <c r="DMD84" s="106"/>
      <c r="DME84" s="106"/>
      <c r="DMF84" s="106"/>
      <c r="DMG84" s="106"/>
      <c r="DMH84" s="106"/>
      <c r="DMI84" s="106"/>
      <c r="DMJ84" s="106"/>
      <c r="DMK84" s="106"/>
      <c r="DML84" s="106"/>
      <c r="DMM84" s="106"/>
      <c r="DMN84" s="106"/>
      <c r="DMO84" s="106"/>
      <c r="DMP84" s="106"/>
      <c r="DMQ84" s="106"/>
      <c r="DMR84" s="106"/>
      <c r="DMS84" s="106"/>
      <c r="DMT84" s="106"/>
      <c r="DMU84" s="106"/>
      <c r="DMV84" s="106"/>
      <c r="DMW84" s="106"/>
      <c r="DMX84" s="106"/>
      <c r="DMY84" s="106"/>
      <c r="DMZ84" s="106"/>
      <c r="DNA84" s="106"/>
      <c r="DNB84" s="106"/>
      <c r="DNC84" s="106"/>
      <c r="DND84" s="106"/>
      <c r="DNE84" s="106"/>
      <c r="DNF84" s="106"/>
      <c r="DNG84" s="106"/>
      <c r="DNH84" s="106"/>
      <c r="DNI84" s="106"/>
      <c r="DNJ84" s="106"/>
      <c r="DNK84" s="106"/>
      <c r="DNL84" s="106"/>
      <c r="DNM84" s="106"/>
      <c r="DNN84" s="106"/>
      <c r="DNO84" s="106"/>
      <c r="DNP84" s="106"/>
      <c r="DNQ84" s="106"/>
      <c r="DNR84" s="106"/>
      <c r="DNS84" s="106"/>
      <c r="DNT84" s="106"/>
      <c r="DNU84" s="106"/>
      <c r="DNV84" s="106"/>
      <c r="DNW84" s="106"/>
      <c r="DNX84" s="106"/>
      <c r="DNY84" s="106"/>
      <c r="DNZ84" s="106"/>
      <c r="DOA84" s="106"/>
      <c r="DOB84" s="106"/>
      <c r="DOC84" s="106"/>
      <c r="DOD84" s="106"/>
      <c r="DOE84" s="106"/>
      <c r="DOF84" s="106"/>
      <c r="DOG84" s="106"/>
      <c r="DOH84" s="106"/>
      <c r="DOI84" s="106"/>
      <c r="DOJ84" s="106"/>
      <c r="DOK84" s="106"/>
      <c r="DOL84" s="106"/>
      <c r="DOM84" s="106"/>
      <c r="DON84" s="106"/>
      <c r="DOO84" s="106"/>
      <c r="DOP84" s="106"/>
      <c r="DOQ84" s="106"/>
      <c r="DOR84" s="106"/>
      <c r="DOS84" s="106"/>
      <c r="DOT84" s="106"/>
      <c r="DOU84" s="106"/>
      <c r="DOV84" s="106"/>
      <c r="DOW84" s="106"/>
      <c r="DOX84" s="106"/>
      <c r="DOY84" s="106"/>
      <c r="DOZ84" s="106"/>
      <c r="DPA84" s="106"/>
      <c r="DPB84" s="106"/>
      <c r="DPC84" s="106"/>
      <c r="DPD84" s="106"/>
      <c r="DPE84" s="106"/>
      <c r="DPF84" s="106"/>
      <c r="DPG84" s="106"/>
      <c r="DPH84" s="106"/>
      <c r="DPI84" s="106"/>
      <c r="DPJ84" s="106"/>
      <c r="DPK84" s="106"/>
      <c r="DPL84" s="106"/>
      <c r="DPM84" s="106"/>
      <c r="DPN84" s="106"/>
      <c r="DPO84" s="106"/>
      <c r="DPP84" s="106"/>
      <c r="DPQ84" s="106"/>
      <c r="DPR84" s="106"/>
      <c r="DPS84" s="106"/>
      <c r="DPT84" s="106"/>
      <c r="DPU84" s="106"/>
      <c r="DPV84" s="106"/>
      <c r="DPW84" s="106"/>
      <c r="DPX84" s="106"/>
      <c r="DPY84" s="106"/>
      <c r="DPZ84" s="106"/>
      <c r="DQA84" s="106"/>
      <c r="DQB84" s="106"/>
      <c r="DQC84" s="106"/>
      <c r="DQD84" s="106"/>
      <c r="DQE84" s="106"/>
      <c r="DQF84" s="106"/>
      <c r="DQG84" s="106"/>
      <c r="DQH84" s="106"/>
      <c r="DQI84" s="106"/>
      <c r="DQJ84" s="106"/>
      <c r="DQK84" s="106"/>
      <c r="DQL84" s="106"/>
      <c r="DQM84" s="106"/>
      <c r="DQN84" s="106"/>
      <c r="DQO84" s="106"/>
      <c r="DQP84" s="106"/>
      <c r="DQQ84" s="106"/>
      <c r="DQR84" s="106"/>
      <c r="DQS84" s="106"/>
      <c r="DQT84" s="106"/>
      <c r="DQU84" s="106"/>
      <c r="DQV84" s="106"/>
      <c r="DQW84" s="106"/>
      <c r="DQX84" s="106"/>
      <c r="DQY84" s="106"/>
      <c r="DQZ84" s="106"/>
      <c r="DRA84" s="106"/>
      <c r="DRB84" s="106"/>
      <c r="DRC84" s="106"/>
      <c r="DRD84" s="106"/>
      <c r="DRE84" s="106"/>
      <c r="DRF84" s="106"/>
      <c r="DRG84" s="106"/>
      <c r="DRH84" s="106"/>
      <c r="DRI84" s="106"/>
      <c r="DRJ84" s="106"/>
      <c r="DRK84" s="106"/>
      <c r="DRL84" s="106"/>
      <c r="DRM84" s="106"/>
      <c r="DRN84" s="106"/>
      <c r="DRO84" s="106"/>
      <c r="DRP84" s="106"/>
      <c r="DRQ84" s="106"/>
      <c r="DRR84" s="106"/>
      <c r="DRS84" s="106"/>
      <c r="DRT84" s="106"/>
      <c r="DRU84" s="106"/>
      <c r="DRV84" s="106"/>
      <c r="DRW84" s="106"/>
      <c r="DRX84" s="106"/>
      <c r="DRY84" s="106"/>
      <c r="DRZ84" s="106"/>
      <c r="DSA84" s="106"/>
      <c r="DSB84" s="106"/>
      <c r="DSC84" s="106"/>
      <c r="DSD84" s="106"/>
      <c r="DSE84" s="106"/>
      <c r="DSF84" s="106"/>
      <c r="DSG84" s="106"/>
      <c r="DSH84" s="106"/>
      <c r="DSI84" s="106"/>
      <c r="DSJ84" s="106"/>
      <c r="DSK84" s="106"/>
      <c r="DSL84" s="106"/>
      <c r="DSM84" s="106"/>
      <c r="DSN84" s="106"/>
      <c r="DSO84" s="106"/>
      <c r="DSP84" s="106"/>
      <c r="DSQ84" s="106"/>
      <c r="DSR84" s="106"/>
      <c r="DSS84" s="106"/>
      <c r="DST84" s="106"/>
      <c r="DSU84" s="106"/>
      <c r="DSV84" s="106"/>
      <c r="DSW84" s="106"/>
      <c r="DSX84" s="106"/>
      <c r="DSY84" s="106"/>
      <c r="DSZ84" s="106"/>
      <c r="DTA84" s="106"/>
      <c r="DTB84" s="106"/>
      <c r="DTC84" s="106"/>
      <c r="DTD84" s="106"/>
      <c r="DTE84" s="106"/>
      <c r="DTF84" s="106"/>
      <c r="DTG84" s="106"/>
      <c r="DTH84" s="106"/>
      <c r="DTI84" s="106"/>
      <c r="DTJ84" s="106"/>
      <c r="DTK84" s="106"/>
      <c r="DTL84" s="106"/>
      <c r="DTM84" s="106"/>
      <c r="DTN84" s="106"/>
      <c r="DTO84" s="106"/>
      <c r="DTP84" s="106"/>
      <c r="DTQ84" s="106"/>
      <c r="DTR84" s="106"/>
      <c r="DTS84" s="106"/>
      <c r="DTT84" s="106"/>
      <c r="DTU84" s="106"/>
      <c r="DTV84" s="106"/>
      <c r="DTW84" s="106"/>
      <c r="DTX84" s="106"/>
      <c r="DTY84" s="106"/>
      <c r="DTZ84" s="106"/>
      <c r="DUA84" s="106"/>
      <c r="DUB84" s="106"/>
      <c r="DUC84" s="106"/>
      <c r="DUD84" s="106"/>
      <c r="DUE84" s="106"/>
      <c r="DUF84" s="106"/>
      <c r="DUG84" s="106"/>
      <c r="DUH84" s="106"/>
      <c r="DUI84" s="106"/>
      <c r="DUJ84" s="106"/>
      <c r="DUK84" s="106"/>
      <c r="DUL84" s="106"/>
      <c r="DUM84" s="106"/>
      <c r="DUN84" s="106"/>
      <c r="DUO84" s="106"/>
      <c r="DUP84" s="106"/>
      <c r="DUQ84" s="106"/>
      <c r="DUR84" s="106"/>
      <c r="DUS84" s="106"/>
      <c r="DUT84" s="106"/>
      <c r="DUU84" s="106"/>
      <c r="DUV84" s="106"/>
      <c r="DUW84" s="106"/>
      <c r="DUX84" s="106"/>
      <c r="DUY84" s="106"/>
      <c r="DUZ84" s="106"/>
      <c r="DVA84" s="106"/>
      <c r="DVB84" s="106"/>
      <c r="DVC84" s="106"/>
      <c r="DVD84" s="106"/>
      <c r="DVE84" s="106"/>
      <c r="DVF84" s="106"/>
      <c r="DVG84" s="106"/>
      <c r="DVH84" s="106"/>
      <c r="DVI84" s="106"/>
      <c r="DVJ84" s="106"/>
      <c r="DVK84" s="106"/>
      <c r="DVL84" s="106"/>
      <c r="DVM84" s="106"/>
      <c r="DVN84" s="106"/>
      <c r="DVO84" s="106"/>
      <c r="DVP84" s="106"/>
      <c r="DVQ84" s="106"/>
      <c r="DVR84" s="106"/>
      <c r="DVS84" s="106"/>
      <c r="DVT84" s="106"/>
      <c r="DVU84" s="106"/>
      <c r="DVV84" s="106"/>
      <c r="DVW84" s="106"/>
      <c r="DVX84" s="106"/>
      <c r="DVY84" s="106"/>
      <c r="DVZ84" s="106"/>
      <c r="DWA84" s="106"/>
      <c r="DWB84" s="106"/>
      <c r="DWC84" s="106"/>
      <c r="DWD84" s="106"/>
      <c r="DWE84" s="106"/>
      <c r="DWF84" s="106"/>
      <c r="DWG84" s="106"/>
      <c r="DWH84" s="106"/>
      <c r="DWI84" s="106"/>
      <c r="DWJ84" s="106"/>
      <c r="DWK84" s="106"/>
      <c r="DWL84" s="106"/>
      <c r="DWM84" s="106"/>
      <c r="DWN84" s="106"/>
      <c r="DWO84" s="106"/>
      <c r="DWP84" s="106"/>
      <c r="DWQ84" s="106"/>
      <c r="DWR84" s="106"/>
      <c r="DWS84" s="106"/>
      <c r="DWT84" s="106"/>
      <c r="DWU84" s="106"/>
      <c r="DWV84" s="106"/>
      <c r="DWW84" s="106"/>
      <c r="DWX84" s="106"/>
      <c r="DWY84" s="106"/>
      <c r="DWZ84" s="106"/>
      <c r="DXA84" s="106"/>
      <c r="DXB84" s="106"/>
      <c r="DXC84" s="106"/>
      <c r="DXD84" s="106"/>
      <c r="DXE84" s="106"/>
      <c r="DXF84" s="106"/>
      <c r="DXG84" s="106"/>
      <c r="DXH84" s="106"/>
      <c r="DXI84" s="106"/>
      <c r="DXJ84" s="106"/>
      <c r="DXK84" s="106"/>
      <c r="DXL84" s="106"/>
      <c r="DXM84" s="106"/>
      <c r="DXN84" s="106"/>
      <c r="DXO84" s="106"/>
      <c r="DXP84" s="106"/>
      <c r="DXQ84" s="106"/>
      <c r="DXR84" s="106"/>
      <c r="DXS84" s="106"/>
      <c r="DXT84" s="106"/>
      <c r="DXU84" s="106"/>
      <c r="DXV84" s="106"/>
      <c r="DXW84" s="106"/>
      <c r="DXX84" s="106"/>
      <c r="DXY84" s="106"/>
      <c r="DXZ84" s="106"/>
      <c r="DYA84" s="106"/>
      <c r="DYB84" s="106"/>
      <c r="DYC84" s="106"/>
      <c r="DYD84" s="106"/>
      <c r="DYE84" s="106"/>
      <c r="DYF84" s="106"/>
      <c r="DYG84" s="106"/>
      <c r="DYH84" s="106"/>
      <c r="DYI84" s="106"/>
      <c r="DYJ84" s="106"/>
      <c r="DYK84" s="106"/>
      <c r="DYL84" s="106"/>
      <c r="DYM84" s="106"/>
      <c r="DYN84" s="106"/>
      <c r="DYO84" s="106"/>
      <c r="DYP84" s="106"/>
      <c r="DYQ84" s="106"/>
      <c r="DYR84" s="106"/>
      <c r="DYS84" s="106"/>
      <c r="DYT84" s="106"/>
      <c r="DYU84" s="106"/>
      <c r="DYV84" s="106"/>
      <c r="DYW84" s="106"/>
      <c r="DYX84" s="106"/>
      <c r="DYY84" s="106"/>
      <c r="DYZ84" s="106"/>
      <c r="DZA84" s="106"/>
      <c r="DZB84" s="106"/>
      <c r="DZC84" s="106"/>
      <c r="DZD84" s="106"/>
      <c r="DZE84" s="106"/>
      <c r="DZF84" s="106"/>
      <c r="DZG84" s="106"/>
      <c r="DZH84" s="106"/>
      <c r="DZI84" s="106"/>
      <c r="DZJ84" s="106"/>
      <c r="DZK84" s="106"/>
      <c r="DZL84" s="106"/>
      <c r="DZM84" s="106"/>
      <c r="DZN84" s="106"/>
      <c r="DZO84" s="106"/>
      <c r="DZP84" s="106"/>
      <c r="DZQ84" s="106"/>
      <c r="DZR84" s="106"/>
      <c r="DZS84" s="106"/>
      <c r="DZT84" s="106"/>
      <c r="DZU84" s="106"/>
      <c r="DZV84" s="106"/>
      <c r="DZW84" s="106"/>
      <c r="DZX84" s="106"/>
      <c r="DZY84" s="106"/>
      <c r="DZZ84" s="106"/>
      <c r="EAA84" s="106"/>
      <c r="EAB84" s="106"/>
      <c r="EAC84" s="106"/>
      <c r="EAD84" s="106"/>
      <c r="EAE84" s="106"/>
      <c r="EAF84" s="106"/>
      <c r="EAG84" s="106"/>
      <c r="EAH84" s="106"/>
      <c r="EAI84" s="106"/>
      <c r="EAJ84" s="106"/>
      <c r="EAK84" s="106"/>
      <c r="EAL84" s="106"/>
      <c r="EAM84" s="106"/>
      <c r="EAN84" s="106"/>
      <c r="EAO84" s="106"/>
      <c r="EAP84" s="106"/>
      <c r="EAQ84" s="106"/>
      <c r="EAR84" s="106"/>
      <c r="EAS84" s="106"/>
      <c r="EAT84" s="106"/>
      <c r="EAU84" s="106"/>
      <c r="EAV84" s="106"/>
      <c r="EAW84" s="106"/>
      <c r="EAX84" s="106"/>
      <c r="EAY84" s="106"/>
      <c r="EAZ84" s="106"/>
      <c r="EBA84" s="106"/>
      <c r="EBB84" s="106"/>
      <c r="EBC84" s="106"/>
      <c r="EBD84" s="106"/>
      <c r="EBE84" s="106"/>
      <c r="EBF84" s="106"/>
      <c r="EBG84" s="106"/>
      <c r="EBH84" s="106"/>
      <c r="EBI84" s="106"/>
      <c r="EBJ84" s="106"/>
      <c r="EBK84" s="106"/>
      <c r="EBL84" s="106"/>
      <c r="EBM84" s="106"/>
      <c r="EBN84" s="106"/>
      <c r="EBO84" s="106"/>
      <c r="EBP84" s="106"/>
      <c r="EBQ84" s="106"/>
      <c r="EBR84" s="106"/>
      <c r="EBS84" s="106"/>
      <c r="EBT84" s="106"/>
      <c r="EBU84" s="106"/>
      <c r="EBV84" s="106"/>
      <c r="EBW84" s="106"/>
      <c r="EBX84" s="106"/>
      <c r="EBY84" s="106"/>
      <c r="EBZ84" s="106"/>
      <c r="ECA84" s="106"/>
      <c r="ECB84" s="106"/>
      <c r="ECC84" s="106"/>
      <c r="ECD84" s="106"/>
      <c r="ECE84" s="106"/>
      <c r="ECF84" s="106"/>
      <c r="ECG84" s="106"/>
      <c r="ECH84" s="106"/>
      <c r="ECI84" s="106"/>
      <c r="ECJ84" s="106"/>
      <c r="ECK84" s="106"/>
      <c r="ECL84" s="106"/>
      <c r="ECM84" s="106"/>
      <c r="ECN84" s="106"/>
      <c r="ECO84" s="106"/>
      <c r="ECP84" s="106"/>
      <c r="ECQ84" s="106"/>
      <c r="ECR84" s="106"/>
      <c r="ECS84" s="106"/>
      <c r="ECT84" s="106"/>
      <c r="ECU84" s="106"/>
      <c r="ECV84" s="106"/>
      <c r="ECW84" s="106"/>
      <c r="ECX84" s="106"/>
      <c r="ECY84" s="106"/>
      <c r="ECZ84" s="106"/>
      <c r="EDA84" s="106"/>
      <c r="EDB84" s="106"/>
      <c r="EDC84" s="106"/>
      <c r="EDD84" s="106"/>
      <c r="EDE84" s="106"/>
      <c r="EDF84" s="106"/>
      <c r="EDG84" s="106"/>
      <c r="EDH84" s="106"/>
      <c r="EDI84" s="106"/>
      <c r="EDJ84" s="106"/>
      <c r="EDK84" s="106"/>
      <c r="EDL84" s="106"/>
      <c r="EDM84" s="106"/>
      <c r="EDN84" s="106"/>
      <c r="EDO84" s="106"/>
      <c r="EDP84" s="106"/>
      <c r="EDQ84" s="106"/>
      <c r="EDR84" s="106"/>
      <c r="EDS84" s="106"/>
      <c r="EDT84" s="106"/>
      <c r="EDU84" s="106"/>
      <c r="EDV84" s="106"/>
      <c r="EDW84" s="106"/>
      <c r="EDX84" s="106"/>
      <c r="EDY84" s="106"/>
      <c r="EDZ84" s="106"/>
      <c r="EEA84" s="106"/>
      <c r="EEB84" s="106"/>
      <c r="EEC84" s="106"/>
      <c r="EED84" s="106"/>
      <c r="EEE84" s="106"/>
      <c r="EEF84" s="106"/>
      <c r="EEG84" s="106"/>
      <c r="EEH84" s="106"/>
      <c r="EEI84" s="106"/>
      <c r="EEJ84" s="106"/>
      <c r="EEK84" s="106"/>
      <c r="EEL84" s="106"/>
      <c r="EEM84" s="106"/>
      <c r="EEN84" s="106"/>
      <c r="EEO84" s="106"/>
      <c r="EEP84" s="106"/>
      <c r="EEQ84" s="106"/>
      <c r="EER84" s="106"/>
      <c r="EES84" s="106"/>
      <c r="EET84" s="106"/>
      <c r="EEU84" s="106"/>
      <c r="EEV84" s="106"/>
      <c r="EEW84" s="106"/>
      <c r="EEX84" s="106"/>
      <c r="EEY84" s="106"/>
      <c r="EEZ84" s="106"/>
      <c r="EFA84" s="106"/>
      <c r="EFB84" s="106"/>
      <c r="EFC84" s="106"/>
      <c r="EFD84" s="106"/>
      <c r="EFE84" s="106"/>
      <c r="EFF84" s="106"/>
      <c r="EFG84" s="106"/>
      <c r="EFH84" s="106"/>
      <c r="EFI84" s="106"/>
      <c r="EFJ84" s="106"/>
      <c r="EFK84" s="106"/>
      <c r="EFL84" s="106"/>
      <c r="EFM84" s="106"/>
      <c r="EFN84" s="106"/>
      <c r="EFO84" s="106"/>
      <c r="EFP84" s="106"/>
      <c r="EFQ84" s="106"/>
      <c r="EFR84" s="106"/>
      <c r="EFS84" s="106"/>
      <c r="EFT84" s="106"/>
      <c r="EFU84" s="106"/>
      <c r="EFV84" s="106"/>
      <c r="EFW84" s="106"/>
      <c r="EFX84" s="106"/>
      <c r="EFY84" s="106"/>
      <c r="EFZ84" s="106"/>
      <c r="EGA84" s="106"/>
      <c r="EGB84" s="106"/>
      <c r="EGC84" s="106"/>
      <c r="EGD84" s="106"/>
      <c r="EGE84" s="106"/>
      <c r="EGF84" s="106"/>
      <c r="EGG84" s="106"/>
      <c r="EGH84" s="106"/>
      <c r="EGI84" s="106"/>
      <c r="EGJ84" s="106"/>
      <c r="EGK84" s="106"/>
      <c r="EGL84" s="106"/>
      <c r="EGM84" s="106"/>
      <c r="EGN84" s="106"/>
      <c r="EGO84" s="106"/>
      <c r="EGP84" s="106"/>
      <c r="EGQ84" s="106"/>
      <c r="EGR84" s="106"/>
      <c r="EGS84" s="106"/>
      <c r="EGT84" s="106"/>
      <c r="EGU84" s="106"/>
      <c r="EGV84" s="106"/>
      <c r="EGW84" s="106"/>
      <c r="EGX84" s="106"/>
      <c r="EGY84" s="106"/>
      <c r="EGZ84" s="106"/>
      <c r="EHA84" s="106"/>
      <c r="EHB84" s="106"/>
      <c r="EHC84" s="106"/>
      <c r="EHD84" s="106"/>
      <c r="EHE84" s="106"/>
      <c r="EHF84" s="106"/>
      <c r="EHG84" s="106"/>
      <c r="EHH84" s="106"/>
      <c r="EHI84" s="106"/>
      <c r="EHJ84" s="106"/>
      <c r="EHK84" s="106"/>
      <c r="EHL84" s="106"/>
      <c r="EHM84" s="106"/>
      <c r="EHN84" s="106"/>
      <c r="EHO84" s="106"/>
      <c r="EHP84" s="106"/>
      <c r="EHQ84" s="106"/>
      <c r="EHR84" s="106"/>
      <c r="EHS84" s="106"/>
      <c r="EHT84" s="106"/>
      <c r="EHU84" s="106"/>
      <c r="EHV84" s="106"/>
      <c r="EHW84" s="106"/>
      <c r="EHX84" s="106"/>
      <c r="EHY84" s="106"/>
      <c r="EHZ84" s="106"/>
      <c r="EIA84" s="106"/>
      <c r="EIB84" s="106"/>
      <c r="EIC84" s="106"/>
      <c r="EID84" s="106"/>
      <c r="EIE84" s="106"/>
      <c r="EIF84" s="106"/>
      <c r="EIG84" s="106"/>
      <c r="EIH84" s="106"/>
      <c r="EII84" s="106"/>
      <c r="EIJ84" s="106"/>
      <c r="EIK84" s="106"/>
      <c r="EIL84" s="106"/>
      <c r="EIM84" s="106"/>
      <c r="EIN84" s="106"/>
      <c r="EIO84" s="106"/>
      <c r="EIP84" s="106"/>
      <c r="EIQ84" s="106"/>
      <c r="EIR84" s="106"/>
      <c r="EIS84" s="106"/>
      <c r="EIT84" s="106"/>
      <c r="EIU84" s="106"/>
      <c r="EIV84" s="106"/>
      <c r="EIW84" s="106"/>
      <c r="EIX84" s="106"/>
      <c r="EIY84" s="106"/>
      <c r="EIZ84" s="106"/>
      <c r="EJA84" s="106"/>
      <c r="EJB84" s="106"/>
      <c r="EJC84" s="106"/>
      <c r="EJD84" s="106"/>
      <c r="EJE84" s="106"/>
      <c r="EJF84" s="106"/>
      <c r="EJG84" s="106"/>
      <c r="EJH84" s="106"/>
      <c r="EJI84" s="106"/>
      <c r="EJJ84" s="106"/>
      <c r="EJK84" s="106"/>
      <c r="EJL84" s="106"/>
      <c r="EJM84" s="106"/>
      <c r="EJN84" s="106"/>
      <c r="EJO84" s="106"/>
      <c r="EJP84" s="106"/>
      <c r="EJQ84" s="106"/>
      <c r="EJR84" s="106"/>
      <c r="EJS84" s="106"/>
      <c r="EJT84" s="106"/>
      <c r="EJU84" s="106"/>
      <c r="EJV84" s="106"/>
      <c r="EJW84" s="106"/>
      <c r="EJX84" s="106"/>
      <c r="EJY84" s="106"/>
      <c r="EJZ84" s="106"/>
      <c r="EKA84" s="106"/>
      <c r="EKB84" s="106"/>
      <c r="EKC84" s="106"/>
      <c r="EKD84" s="106"/>
      <c r="EKE84" s="106"/>
      <c r="EKF84" s="106"/>
      <c r="EKG84" s="106"/>
      <c r="EKH84" s="106"/>
      <c r="EKI84" s="106"/>
      <c r="EKJ84" s="106"/>
      <c r="EKK84" s="106"/>
      <c r="EKL84" s="106"/>
      <c r="EKM84" s="106"/>
      <c r="EKN84" s="106"/>
      <c r="EKO84" s="106"/>
      <c r="EKP84" s="106"/>
      <c r="EKQ84" s="106"/>
      <c r="EKR84" s="106"/>
      <c r="EKS84" s="106"/>
      <c r="EKT84" s="106"/>
      <c r="EKU84" s="106"/>
      <c r="EKV84" s="106"/>
      <c r="EKW84" s="106"/>
      <c r="EKX84" s="106"/>
      <c r="EKY84" s="106"/>
      <c r="EKZ84" s="106"/>
      <c r="ELA84" s="106"/>
      <c r="ELB84" s="106"/>
      <c r="ELC84" s="106"/>
      <c r="ELD84" s="106"/>
      <c r="ELE84" s="106"/>
      <c r="ELF84" s="106"/>
      <c r="ELG84" s="106"/>
      <c r="ELH84" s="106"/>
      <c r="ELI84" s="106"/>
      <c r="ELJ84" s="106"/>
      <c r="ELK84" s="106"/>
      <c r="ELL84" s="106"/>
      <c r="ELM84" s="106"/>
      <c r="ELN84" s="106"/>
      <c r="ELO84" s="106"/>
      <c r="ELP84" s="106"/>
      <c r="ELQ84" s="106"/>
      <c r="ELR84" s="106"/>
      <c r="ELS84" s="106"/>
      <c r="ELT84" s="106"/>
      <c r="ELU84" s="106"/>
      <c r="ELV84" s="106"/>
      <c r="ELW84" s="106"/>
      <c r="ELX84" s="106"/>
      <c r="ELY84" s="106"/>
      <c r="ELZ84" s="106"/>
      <c r="EMA84" s="106"/>
      <c r="EMB84" s="106"/>
      <c r="EMC84" s="106"/>
      <c r="EMD84" s="106"/>
      <c r="EME84" s="106"/>
      <c r="EMF84" s="106"/>
      <c r="EMG84" s="106"/>
      <c r="EMH84" s="106"/>
      <c r="EMI84" s="106"/>
      <c r="EMJ84" s="106"/>
      <c r="EMK84" s="106"/>
      <c r="EML84" s="106"/>
      <c r="EMM84" s="106"/>
      <c r="EMN84" s="106"/>
      <c r="EMO84" s="106"/>
      <c r="EMP84" s="106"/>
      <c r="EMQ84" s="106"/>
      <c r="EMR84" s="106"/>
      <c r="EMS84" s="106"/>
      <c r="EMT84" s="106"/>
      <c r="EMU84" s="106"/>
      <c r="EMV84" s="106"/>
      <c r="EMW84" s="106"/>
      <c r="EMX84" s="106"/>
      <c r="EMY84" s="106"/>
      <c r="EMZ84" s="106"/>
      <c r="ENA84" s="106"/>
      <c r="ENB84" s="106"/>
      <c r="ENC84" s="106"/>
      <c r="END84" s="106"/>
      <c r="ENE84" s="106"/>
      <c r="ENF84" s="106"/>
      <c r="ENG84" s="106"/>
      <c r="ENH84" s="106"/>
      <c r="ENI84" s="106"/>
      <c r="ENJ84" s="106"/>
      <c r="ENK84" s="106"/>
      <c r="ENL84" s="106"/>
      <c r="ENM84" s="106"/>
      <c r="ENN84" s="106"/>
      <c r="ENO84" s="106"/>
      <c r="ENP84" s="106"/>
      <c r="ENQ84" s="106"/>
      <c r="ENR84" s="106"/>
      <c r="ENS84" s="106"/>
      <c r="ENT84" s="106"/>
      <c r="ENU84" s="106"/>
      <c r="ENV84" s="106"/>
      <c r="ENW84" s="106"/>
      <c r="ENX84" s="106"/>
      <c r="ENY84" s="106"/>
      <c r="ENZ84" s="106"/>
      <c r="EOA84" s="106"/>
      <c r="EOB84" s="106"/>
      <c r="EOC84" s="106"/>
      <c r="EOD84" s="106"/>
      <c r="EOE84" s="106"/>
      <c r="EOF84" s="106"/>
      <c r="EOG84" s="106"/>
      <c r="EOH84" s="106"/>
      <c r="EOI84" s="106"/>
      <c r="EOJ84" s="106"/>
      <c r="EOK84" s="106"/>
      <c r="EOL84" s="106"/>
      <c r="EOM84" s="106"/>
      <c r="EON84" s="106"/>
      <c r="EOO84" s="106"/>
      <c r="EOP84" s="106"/>
      <c r="EOQ84" s="106"/>
      <c r="EOR84" s="106"/>
      <c r="EOS84" s="106"/>
      <c r="EOT84" s="106"/>
      <c r="EOU84" s="106"/>
      <c r="EOV84" s="106"/>
      <c r="EOW84" s="106"/>
      <c r="EOX84" s="106"/>
      <c r="EOY84" s="106"/>
      <c r="EOZ84" s="106"/>
      <c r="EPA84" s="106"/>
      <c r="EPB84" s="106"/>
      <c r="EPC84" s="106"/>
      <c r="EPD84" s="106"/>
      <c r="EPE84" s="106"/>
      <c r="EPF84" s="106"/>
      <c r="EPG84" s="106"/>
      <c r="EPH84" s="106"/>
      <c r="EPI84" s="106"/>
      <c r="EPJ84" s="106"/>
      <c r="EPK84" s="106"/>
      <c r="EPL84" s="106"/>
      <c r="EPM84" s="106"/>
      <c r="EPN84" s="106"/>
      <c r="EPO84" s="106"/>
      <c r="EPP84" s="106"/>
      <c r="EPQ84" s="106"/>
      <c r="EPR84" s="106"/>
      <c r="EPS84" s="106"/>
      <c r="EPT84" s="106"/>
      <c r="EPU84" s="106"/>
      <c r="EPV84" s="106"/>
      <c r="EPW84" s="106"/>
      <c r="EPX84" s="106"/>
      <c r="EPY84" s="106"/>
      <c r="EPZ84" s="106"/>
      <c r="EQA84" s="106"/>
      <c r="EQB84" s="106"/>
      <c r="EQC84" s="106"/>
      <c r="EQD84" s="106"/>
      <c r="EQE84" s="106"/>
      <c r="EQF84" s="106"/>
      <c r="EQG84" s="106"/>
      <c r="EQH84" s="106"/>
      <c r="EQI84" s="106"/>
      <c r="EQJ84" s="106"/>
      <c r="EQK84" s="106"/>
      <c r="EQL84" s="106"/>
      <c r="EQM84" s="106"/>
      <c r="EQN84" s="106"/>
      <c r="EQO84" s="106"/>
      <c r="EQP84" s="106"/>
      <c r="EQQ84" s="106"/>
      <c r="EQR84" s="106"/>
      <c r="EQS84" s="106"/>
      <c r="EQT84" s="106"/>
      <c r="EQU84" s="106"/>
      <c r="EQV84" s="106"/>
      <c r="EQW84" s="106"/>
      <c r="EQX84" s="106"/>
      <c r="EQY84" s="106"/>
      <c r="EQZ84" s="106"/>
      <c r="ERA84" s="106"/>
      <c r="ERB84" s="106"/>
      <c r="ERC84" s="106"/>
      <c r="ERD84" s="106"/>
      <c r="ERE84" s="106"/>
      <c r="ERF84" s="106"/>
      <c r="ERG84" s="106"/>
      <c r="ERH84" s="106"/>
      <c r="ERI84" s="106"/>
      <c r="ERJ84" s="106"/>
      <c r="ERK84" s="106"/>
      <c r="ERL84" s="106"/>
      <c r="ERM84" s="106"/>
      <c r="ERN84" s="106"/>
      <c r="ERO84" s="106"/>
      <c r="ERP84" s="106"/>
      <c r="ERQ84" s="106"/>
      <c r="ERR84" s="106"/>
      <c r="ERS84" s="106"/>
      <c r="ERT84" s="106"/>
      <c r="ERU84" s="106"/>
      <c r="ERV84" s="106"/>
      <c r="ERW84" s="106"/>
      <c r="ERX84" s="106"/>
      <c r="ERY84" s="106"/>
      <c r="ERZ84" s="106"/>
      <c r="ESA84" s="106"/>
      <c r="ESB84" s="106"/>
      <c r="ESC84" s="106"/>
      <c r="ESD84" s="106"/>
      <c r="ESE84" s="106"/>
      <c r="ESF84" s="106"/>
      <c r="ESG84" s="106"/>
      <c r="ESH84" s="106"/>
      <c r="ESI84" s="106"/>
      <c r="ESJ84" s="106"/>
      <c r="ESK84" s="106"/>
      <c r="ESL84" s="106"/>
      <c r="ESM84" s="106"/>
      <c r="ESN84" s="106"/>
      <c r="ESO84" s="106"/>
      <c r="ESP84" s="106"/>
      <c r="ESQ84" s="106"/>
      <c r="ESR84" s="106"/>
      <c r="ESS84" s="106"/>
      <c r="EST84" s="106"/>
      <c r="ESU84" s="106"/>
      <c r="ESV84" s="106"/>
      <c r="ESW84" s="106"/>
      <c r="ESX84" s="106"/>
      <c r="ESY84" s="106"/>
      <c r="ESZ84" s="106"/>
      <c r="ETA84" s="106"/>
      <c r="ETB84" s="106"/>
      <c r="ETC84" s="106"/>
      <c r="ETD84" s="106"/>
      <c r="ETE84" s="106"/>
      <c r="ETF84" s="106"/>
      <c r="ETG84" s="106"/>
      <c r="ETH84" s="106"/>
      <c r="ETI84" s="106"/>
      <c r="ETJ84" s="106"/>
      <c r="ETK84" s="106"/>
      <c r="ETL84" s="106"/>
      <c r="ETM84" s="106"/>
      <c r="ETN84" s="106"/>
      <c r="ETO84" s="106"/>
      <c r="ETP84" s="106"/>
      <c r="ETQ84" s="106"/>
      <c r="ETR84" s="106"/>
      <c r="ETS84" s="106"/>
      <c r="ETT84" s="106"/>
      <c r="ETU84" s="106"/>
      <c r="ETV84" s="106"/>
      <c r="ETW84" s="106"/>
      <c r="ETX84" s="106"/>
      <c r="ETY84" s="106"/>
      <c r="ETZ84" s="106"/>
      <c r="EUA84" s="106"/>
      <c r="EUB84" s="106"/>
      <c r="EUC84" s="106"/>
      <c r="EUD84" s="106"/>
      <c r="EUE84" s="106"/>
      <c r="EUF84" s="106"/>
      <c r="EUG84" s="106"/>
      <c r="EUH84" s="106"/>
      <c r="EUI84" s="106"/>
      <c r="EUJ84" s="106"/>
      <c r="EUK84" s="106"/>
      <c r="EUL84" s="106"/>
      <c r="EUM84" s="106"/>
      <c r="EUN84" s="106"/>
      <c r="EUO84" s="106"/>
      <c r="EUP84" s="106"/>
      <c r="EUQ84" s="106"/>
      <c r="EUR84" s="106"/>
      <c r="EUS84" s="106"/>
      <c r="EUT84" s="106"/>
      <c r="EUU84" s="106"/>
      <c r="EUV84" s="106"/>
      <c r="EUW84" s="106"/>
      <c r="EUX84" s="106"/>
      <c r="EUY84" s="106"/>
      <c r="EUZ84" s="106"/>
      <c r="EVA84" s="106"/>
      <c r="EVB84" s="106"/>
      <c r="EVC84" s="106"/>
      <c r="EVD84" s="106"/>
      <c r="EVE84" s="106"/>
      <c r="EVF84" s="106"/>
      <c r="EVG84" s="106"/>
      <c r="EVH84" s="106"/>
      <c r="EVI84" s="106"/>
      <c r="EVJ84" s="106"/>
      <c r="EVK84" s="106"/>
      <c r="EVL84" s="106"/>
      <c r="EVM84" s="106"/>
      <c r="EVN84" s="106"/>
      <c r="EVO84" s="106"/>
      <c r="EVP84" s="106"/>
      <c r="EVQ84" s="106"/>
      <c r="EVR84" s="106"/>
      <c r="EVS84" s="106"/>
      <c r="EVT84" s="106"/>
      <c r="EVU84" s="106"/>
      <c r="EVV84" s="106"/>
      <c r="EVW84" s="106"/>
      <c r="EVX84" s="106"/>
      <c r="EVY84" s="106"/>
      <c r="EVZ84" s="106"/>
      <c r="EWA84" s="106"/>
      <c r="EWB84" s="106"/>
      <c r="EWC84" s="106"/>
      <c r="EWD84" s="106"/>
      <c r="EWE84" s="106"/>
      <c r="EWF84" s="106"/>
      <c r="EWG84" s="106"/>
      <c r="EWH84" s="106"/>
      <c r="EWI84" s="106"/>
      <c r="EWJ84" s="106"/>
      <c r="EWK84" s="106"/>
      <c r="EWL84" s="106"/>
      <c r="EWM84" s="106"/>
      <c r="EWN84" s="106"/>
      <c r="EWO84" s="106"/>
      <c r="EWP84" s="106"/>
      <c r="EWQ84" s="106"/>
      <c r="EWR84" s="106"/>
      <c r="EWS84" s="106"/>
      <c r="EWT84" s="106"/>
      <c r="EWU84" s="106"/>
      <c r="EWV84" s="106"/>
      <c r="EWW84" s="106"/>
      <c r="EWX84" s="106"/>
      <c r="EWY84" s="106"/>
      <c r="EWZ84" s="106"/>
      <c r="EXA84" s="106"/>
      <c r="EXB84" s="106"/>
      <c r="EXC84" s="106"/>
      <c r="EXD84" s="106"/>
      <c r="EXE84" s="106"/>
      <c r="EXF84" s="106"/>
      <c r="EXG84" s="106"/>
      <c r="EXH84" s="106"/>
      <c r="EXI84" s="106"/>
      <c r="EXJ84" s="106"/>
      <c r="EXK84" s="106"/>
      <c r="EXL84" s="106"/>
      <c r="EXM84" s="106"/>
      <c r="EXN84" s="106"/>
      <c r="EXO84" s="106"/>
      <c r="EXP84" s="106"/>
      <c r="EXQ84" s="106"/>
      <c r="EXR84" s="106"/>
      <c r="EXS84" s="106"/>
      <c r="EXT84" s="106"/>
      <c r="EXU84" s="106"/>
      <c r="EXV84" s="106"/>
      <c r="EXW84" s="106"/>
      <c r="EXX84" s="106"/>
      <c r="EXY84" s="106"/>
      <c r="EXZ84" s="106"/>
      <c r="EYA84" s="106"/>
      <c r="EYB84" s="106"/>
      <c r="EYC84" s="106"/>
      <c r="EYD84" s="106"/>
      <c r="EYE84" s="106"/>
      <c r="EYF84" s="106"/>
      <c r="EYG84" s="106"/>
      <c r="EYH84" s="106"/>
      <c r="EYI84" s="106"/>
      <c r="EYJ84" s="106"/>
      <c r="EYK84" s="106"/>
      <c r="EYL84" s="106"/>
      <c r="EYM84" s="106"/>
      <c r="EYN84" s="106"/>
      <c r="EYO84" s="106"/>
      <c r="EYP84" s="106"/>
      <c r="EYQ84" s="106"/>
      <c r="EYR84" s="106"/>
      <c r="EYS84" s="106"/>
      <c r="EYT84" s="106"/>
      <c r="EYU84" s="106"/>
      <c r="EYV84" s="106"/>
      <c r="EYW84" s="106"/>
      <c r="EYX84" s="106"/>
      <c r="EYY84" s="106"/>
      <c r="EYZ84" s="106"/>
      <c r="EZA84" s="106"/>
      <c r="EZB84" s="106"/>
      <c r="EZC84" s="106"/>
      <c r="EZD84" s="106"/>
      <c r="EZE84" s="106"/>
      <c r="EZF84" s="106"/>
      <c r="EZG84" s="106"/>
      <c r="EZH84" s="106"/>
      <c r="EZI84" s="106"/>
      <c r="EZJ84" s="106"/>
      <c r="EZK84" s="106"/>
      <c r="EZL84" s="106"/>
      <c r="EZM84" s="106"/>
      <c r="EZN84" s="106"/>
      <c r="EZO84" s="106"/>
      <c r="EZP84" s="106"/>
      <c r="EZQ84" s="106"/>
      <c r="EZR84" s="106"/>
      <c r="EZS84" s="106"/>
      <c r="EZT84" s="106"/>
      <c r="EZU84" s="106"/>
      <c r="EZV84" s="106"/>
      <c r="EZW84" s="106"/>
      <c r="EZX84" s="106"/>
      <c r="EZY84" s="106"/>
      <c r="EZZ84" s="106"/>
      <c r="FAA84" s="106"/>
      <c r="FAB84" s="106"/>
      <c r="FAC84" s="106"/>
      <c r="FAD84" s="106"/>
      <c r="FAE84" s="106"/>
      <c r="FAF84" s="106"/>
      <c r="FAG84" s="106"/>
      <c r="FAH84" s="106"/>
      <c r="FAI84" s="106"/>
      <c r="FAJ84" s="106"/>
      <c r="FAK84" s="106"/>
      <c r="FAL84" s="106"/>
      <c r="FAM84" s="106"/>
      <c r="FAN84" s="106"/>
      <c r="FAO84" s="106"/>
      <c r="FAP84" s="106"/>
      <c r="FAQ84" s="106"/>
      <c r="FAR84" s="106"/>
      <c r="FAS84" s="106"/>
      <c r="FAT84" s="106"/>
      <c r="FAU84" s="106"/>
      <c r="FAV84" s="106"/>
      <c r="FAW84" s="106"/>
      <c r="FAX84" s="106"/>
      <c r="FAY84" s="106"/>
      <c r="FAZ84" s="106"/>
      <c r="FBA84" s="106"/>
      <c r="FBB84" s="106"/>
      <c r="FBC84" s="106"/>
      <c r="FBD84" s="106"/>
      <c r="FBE84" s="106"/>
      <c r="FBF84" s="106"/>
      <c r="FBG84" s="106"/>
      <c r="FBH84" s="106"/>
      <c r="FBI84" s="106"/>
      <c r="FBJ84" s="106"/>
      <c r="FBK84" s="106"/>
      <c r="FBL84" s="106"/>
      <c r="FBM84" s="106"/>
      <c r="FBN84" s="106"/>
      <c r="FBO84" s="106"/>
      <c r="FBP84" s="106"/>
      <c r="FBQ84" s="106"/>
      <c r="FBR84" s="106"/>
      <c r="FBS84" s="106"/>
      <c r="FBT84" s="106"/>
      <c r="FBU84" s="106"/>
      <c r="FBV84" s="106"/>
      <c r="FBW84" s="106"/>
      <c r="FBX84" s="106"/>
      <c r="FBY84" s="106"/>
      <c r="FBZ84" s="106"/>
      <c r="FCA84" s="106"/>
      <c r="FCB84" s="106"/>
      <c r="FCC84" s="106"/>
      <c r="FCD84" s="106"/>
      <c r="FCE84" s="106"/>
      <c r="FCF84" s="106"/>
      <c r="FCG84" s="106"/>
      <c r="FCH84" s="106"/>
      <c r="FCI84" s="106"/>
      <c r="FCJ84" s="106"/>
      <c r="FCK84" s="106"/>
      <c r="FCL84" s="106"/>
      <c r="FCM84" s="106"/>
      <c r="FCN84" s="106"/>
      <c r="FCO84" s="106"/>
      <c r="FCP84" s="106"/>
      <c r="FCQ84" s="106"/>
      <c r="FCR84" s="106"/>
      <c r="FCS84" s="106"/>
      <c r="FCT84" s="106"/>
      <c r="FCU84" s="106"/>
      <c r="FCV84" s="106"/>
      <c r="FCW84" s="106"/>
      <c r="FCX84" s="106"/>
      <c r="FCY84" s="106"/>
      <c r="FCZ84" s="106"/>
      <c r="FDA84" s="106"/>
      <c r="FDB84" s="106"/>
      <c r="FDC84" s="106"/>
      <c r="FDD84" s="106"/>
      <c r="FDE84" s="106"/>
      <c r="FDF84" s="106"/>
      <c r="FDG84" s="106"/>
      <c r="FDH84" s="106"/>
      <c r="FDI84" s="106"/>
      <c r="FDJ84" s="106"/>
      <c r="FDK84" s="106"/>
      <c r="FDL84" s="106"/>
      <c r="FDM84" s="106"/>
      <c r="FDN84" s="106"/>
      <c r="FDO84" s="106"/>
      <c r="FDP84" s="106"/>
      <c r="FDQ84" s="106"/>
      <c r="FDR84" s="106"/>
      <c r="FDS84" s="106"/>
      <c r="FDT84" s="106"/>
      <c r="FDU84" s="106"/>
      <c r="FDV84" s="106"/>
      <c r="FDW84" s="106"/>
      <c r="FDX84" s="106"/>
      <c r="FDY84" s="106"/>
      <c r="FDZ84" s="106"/>
      <c r="FEA84" s="106"/>
      <c r="FEB84" s="106"/>
      <c r="FEC84" s="106"/>
      <c r="FED84" s="106"/>
      <c r="FEE84" s="106"/>
      <c r="FEF84" s="106"/>
      <c r="FEG84" s="106"/>
      <c r="FEH84" s="106"/>
      <c r="FEI84" s="106"/>
      <c r="FEJ84" s="106"/>
      <c r="FEK84" s="106"/>
      <c r="FEL84" s="106"/>
      <c r="FEM84" s="106"/>
      <c r="FEN84" s="106"/>
      <c r="FEO84" s="106"/>
      <c r="FEP84" s="106"/>
      <c r="FEQ84" s="106"/>
      <c r="FER84" s="106"/>
      <c r="FES84" s="106"/>
      <c r="FET84" s="106"/>
      <c r="FEU84" s="106"/>
      <c r="FEV84" s="106"/>
      <c r="FEW84" s="106"/>
      <c r="FEX84" s="106"/>
      <c r="FEY84" s="106"/>
      <c r="FEZ84" s="106"/>
      <c r="FFA84" s="106"/>
      <c r="FFB84" s="106"/>
      <c r="FFC84" s="106"/>
      <c r="FFD84" s="106"/>
      <c r="FFE84" s="106"/>
      <c r="FFF84" s="106"/>
      <c r="FFG84" s="106"/>
      <c r="FFH84" s="106"/>
      <c r="FFI84" s="106"/>
      <c r="FFJ84" s="106"/>
      <c r="FFK84" s="106"/>
      <c r="FFL84" s="106"/>
      <c r="FFM84" s="106"/>
      <c r="FFN84" s="106"/>
      <c r="FFO84" s="106"/>
      <c r="FFP84" s="106"/>
      <c r="FFQ84" s="106"/>
      <c r="FFR84" s="106"/>
      <c r="FFS84" s="106"/>
      <c r="FFT84" s="106"/>
      <c r="FFU84" s="106"/>
      <c r="FFV84" s="106"/>
      <c r="FFW84" s="106"/>
      <c r="FFX84" s="106"/>
      <c r="FFY84" s="106"/>
      <c r="FFZ84" s="106"/>
      <c r="FGA84" s="106"/>
      <c r="FGB84" s="106"/>
      <c r="FGC84" s="106"/>
      <c r="FGD84" s="106"/>
      <c r="FGE84" s="106"/>
      <c r="FGF84" s="106"/>
      <c r="FGG84" s="106"/>
      <c r="FGH84" s="106"/>
      <c r="FGI84" s="106"/>
      <c r="FGJ84" s="106"/>
      <c r="FGK84" s="106"/>
      <c r="FGL84" s="106"/>
      <c r="FGM84" s="106"/>
      <c r="FGN84" s="106"/>
      <c r="FGO84" s="106"/>
      <c r="FGP84" s="106"/>
      <c r="FGQ84" s="106"/>
      <c r="FGR84" s="106"/>
      <c r="FGS84" s="106"/>
      <c r="FGT84" s="106"/>
      <c r="FGU84" s="106"/>
      <c r="FGV84" s="106"/>
      <c r="FGW84" s="106"/>
      <c r="FGX84" s="106"/>
      <c r="FGY84" s="106"/>
      <c r="FGZ84" s="106"/>
      <c r="FHA84" s="106"/>
      <c r="FHB84" s="106"/>
      <c r="FHC84" s="106"/>
      <c r="FHD84" s="106"/>
      <c r="FHE84" s="106"/>
      <c r="FHF84" s="106"/>
      <c r="FHG84" s="106"/>
      <c r="FHH84" s="106"/>
      <c r="FHI84" s="106"/>
      <c r="FHJ84" s="106"/>
      <c r="FHK84" s="106"/>
      <c r="FHL84" s="106"/>
      <c r="FHM84" s="106"/>
      <c r="FHN84" s="106"/>
      <c r="FHO84" s="106"/>
      <c r="FHP84" s="106"/>
      <c r="FHQ84" s="106"/>
      <c r="FHR84" s="106"/>
      <c r="FHS84" s="106"/>
      <c r="FHT84" s="106"/>
      <c r="FHU84" s="106"/>
      <c r="FHV84" s="106"/>
      <c r="FHW84" s="106"/>
      <c r="FHX84" s="106"/>
      <c r="FHY84" s="106"/>
      <c r="FHZ84" s="106"/>
      <c r="FIA84" s="106"/>
      <c r="FIB84" s="106"/>
      <c r="FIC84" s="106"/>
      <c r="FID84" s="106"/>
      <c r="FIE84" s="106"/>
      <c r="FIF84" s="106"/>
      <c r="FIG84" s="106"/>
      <c r="FIH84" s="106"/>
      <c r="FII84" s="106"/>
      <c r="FIJ84" s="106"/>
      <c r="FIK84" s="106"/>
      <c r="FIL84" s="106"/>
      <c r="FIM84" s="106"/>
      <c r="FIN84" s="106"/>
      <c r="FIO84" s="106"/>
      <c r="FIP84" s="106"/>
      <c r="FIQ84" s="106"/>
      <c r="FIR84" s="106"/>
      <c r="FIS84" s="106"/>
      <c r="FIT84" s="106"/>
      <c r="FIU84" s="106"/>
      <c r="FIV84" s="106"/>
      <c r="FIW84" s="106"/>
      <c r="FIX84" s="106"/>
      <c r="FIY84" s="106"/>
      <c r="FIZ84" s="106"/>
      <c r="FJA84" s="106"/>
      <c r="FJB84" s="106"/>
      <c r="FJC84" s="106"/>
      <c r="FJD84" s="106"/>
      <c r="FJE84" s="106"/>
      <c r="FJF84" s="106"/>
      <c r="FJG84" s="106"/>
      <c r="FJH84" s="106"/>
      <c r="FJI84" s="106"/>
      <c r="FJJ84" s="106"/>
      <c r="FJK84" s="106"/>
      <c r="FJL84" s="106"/>
      <c r="FJM84" s="106"/>
      <c r="FJN84" s="106"/>
      <c r="FJO84" s="106"/>
      <c r="FJP84" s="106"/>
      <c r="FJQ84" s="106"/>
      <c r="FJR84" s="106"/>
      <c r="FJS84" s="106"/>
      <c r="FJT84" s="106"/>
      <c r="FJU84" s="106"/>
      <c r="FJV84" s="106"/>
      <c r="FJW84" s="106"/>
      <c r="FJX84" s="106"/>
      <c r="FJY84" s="106"/>
      <c r="FJZ84" s="106"/>
      <c r="FKA84" s="106"/>
      <c r="FKB84" s="106"/>
      <c r="FKC84" s="106"/>
      <c r="FKD84" s="106"/>
      <c r="FKE84" s="106"/>
      <c r="FKF84" s="106"/>
      <c r="FKG84" s="106"/>
      <c r="FKH84" s="106"/>
      <c r="FKI84" s="106"/>
      <c r="FKJ84" s="106"/>
      <c r="FKK84" s="106"/>
      <c r="FKL84" s="106"/>
      <c r="FKM84" s="106"/>
      <c r="FKN84" s="106"/>
      <c r="FKO84" s="106"/>
      <c r="FKP84" s="106"/>
      <c r="FKQ84" s="106"/>
      <c r="FKR84" s="106"/>
      <c r="FKS84" s="106"/>
      <c r="FKT84" s="106"/>
      <c r="FKU84" s="106"/>
      <c r="FKV84" s="106"/>
      <c r="FKW84" s="106"/>
      <c r="FKX84" s="106"/>
      <c r="FKY84" s="106"/>
      <c r="FKZ84" s="106"/>
      <c r="FLA84" s="106"/>
      <c r="FLB84" s="106"/>
      <c r="FLC84" s="106"/>
      <c r="FLD84" s="106"/>
      <c r="FLE84" s="106"/>
      <c r="FLF84" s="106"/>
      <c r="FLG84" s="106"/>
      <c r="FLH84" s="106"/>
      <c r="FLI84" s="106"/>
      <c r="FLJ84" s="106"/>
      <c r="FLK84" s="106"/>
      <c r="FLL84" s="106"/>
      <c r="FLM84" s="106"/>
      <c r="FLN84" s="106"/>
      <c r="FLO84" s="106"/>
      <c r="FLP84" s="106"/>
      <c r="FLQ84" s="106"/>
      <c r="FLR84" s="106"/>
      <c r="FLS84" s="106"/>
      <c r="FLT84" s="106"/>
      <c r="FLU84" s="106"/>
      <c r="FLV84" s="106"/>
      <c r="FLW84" s="106"/>
      <c r="FLX84" s="106"/>
      <c r="FLY84" s="106"/>
      <c r="FLZ84" s="106"/>
      <c r="FMA84" s="106"/>
      <c r="FMB84" s="106"/>
      <c r="FMC84" s="106"/>
      <c r="FMD84" s="106"/>
      <c r="FME84" s="106"/>
      <c r="FMF84" s="106"/>
      <c r="FMG84" s="106"/>
      <c r="FMH84" s="106"/>
      <c r="FMI84" s="106"/>
      <c r="FMJ84" s="106"/>
      <c r="FMK84" s="106"/>
      <c r="FML84" s="106"/>
      <c r="FMM84" s="106"/>
      <c r="FMN84" s="106"/>
      <c r="FMO84" s="106"/>
      <c r="FMP84" s="106"/>
      <c r="FMQ84" s="106"/>
      <c r="FMR84" s="106"/>
      <c r="FMS84" s="106"/>
      <c r="FMT84" s="106"/>
      <c r="FMU84" s="106"/>
      <c r="FMV84" s="106"/>
      <c r="FMW84" s="106"/>
      <c r="FMX84" s="106"/>
      <c r="FMY84" s="106"/>
      <c r="FMZ84" s="106"/>
      <c r="FNA84" s="106"/>
      <c r="FNB84" s="106"/>
      <c r="FNC84" s="106"/>
      <c r="FND84" s="106"/>
      <c r="FNE84" s="106"/>
      <c r="FNF84" s="106"/>
      <c r="FNG84" s="106"/>
      <c r="FNH84" s="106"/>
      <c r="FNI84" s="106"/>
      <c r="FNJ84" s="106"/>
      <c r="FNK84" s="106"/>
      <c r="FNL84" s="106"/>
      <c r="FNM84" s="106"/>
      <c r="FNN84" s="106"/>
      <c r="FNO84" s="106"/>
      <c r="FNP84" s="106"/>
      <c r="FNQ84" s="106"/>
      <c r="FNR84" s="106"/>
      <c r="FNS84" s="106"/>
      <c r="FNT84" s="106"/>
      <c r="FNU84" s="106"/>
      <c r="FNV84" s="106"/>
      <c r="FNW84" s="106"/>
      <c r="FNX84" s="106"/>
      <c r="FNY84" s="106"/>
      <c r="FNZ84" s="106"/>
      <c r="FOA84" s="106"/>
      <c r="FOB84" s="106"/>
      <c r="FOC84" s="106"/>
      <c r="FOD84" s="106"/>
      <c r="FOE84" s="106"/>
      <c r="FOF84" s="106"/>
      <c r="FOG84" s="106"/>
      <c r="FOH84" s="106"/>
      <c r="FOI84" s="106"/>
      <c r="FOJ84" s="106"/>
      <c r="FOK84" s="106"/>
      <c r="FOL84" s="106"/>
      <c r="FOM84" s="106"/>
      <c r="FON84" s="106"/>
      <c r="FOO84" s="106"/>
      <c r="FOP84" s="106"/>
      <c r="FOQ84" s="106"/>
      <c r="FOR84" s="106"/>
      <c r="FOS84" s="106"/>
      <c r="FOT84" s="106"/>
      <c r="FOU84" s="106"/>
      <c r="FOV84" s="106"/>
      <c r="FOW84" s="106"/>
      <c r="FOX84" s="106"/>
      <c r="FOY84" s="106"/>
      <c r="FOZ84" s="106"/>
      <c r="FPA84" s="106"/>
      <c r="FPB84" s="106"/>
      <c r="FPC84" s="106"/>
      <c r="FPD84" s="106"/>
      <c r="FPE84" s="106"/>
      <c r="FPF84" s="106"/>
      <c r="FPG84" s="106"/>
      <c r="FPH84" s="106"/>
      <c r="FPI84" s="106"/>
      <c r="FPJ84" s="106"/>
      <c r="FPK84" s="106"/>
      <c r="FPL84" s="106"/>
      <c r="FPM84" s="106"/>
      <c r="FPN84" s="106"/>
      <c r="FPO84" s="106"/>
      <c r="FPP84" s="106"/>
      <c r="FPQ84" s="106"/>
      <c r="FPR84" s="106"/>
      <c r="FPS84" s="106"/>
      <c r="FPT84" s="106"/>
      <c r="FPU84" s="106"/>
      <c r="FPV84" s="106"/>
      <c r="FPW84" s="106"/>
      <c r="FPX84" s="106"/>
      <c r="FPY84" s="106"/>
      <c r="FPZ84" s="106"/>
      <c r="FQA84" s="106"/>
      <c r="FQB84" s="106"/>
      <c r="FQC84" s="106"/>
      <c r="FQD84" s="106"/>
      <c r="FQE84" s="106"/>
      <c r="FQF84" s="106"/>
      <c r="FQG84" s="106"/>
      <c r="FQH84" s="106"/>
      <c r="FQI84" s="106"/>
      <c r="FQJ84" s="106"/>
      <c r="FQK84" s="106"/>
      <c r="FQL84" s="106"/>
      <c r="FQM84" s="106"/>
      <c r="FQN84" s="106"/>
      <c r="FQO84" s="106"/>
      <c r="FQP84" s="106"/>
      <c r="FQQ84" s="106"/>
      <c r="FQR84" s="106"/>
      <c r="FQS84" s="106"/>
      <c r="FQT84" s="106"/>
      <c r="FQU84" s="106"/>
      <c r="FQV84" s="106"/>
      <c r="FQW84" s="106"/>
      <c r="FQX84" s="106"/>
      <c r="FQY84" s="106"/>
      <c r="FQZ84" s="106"/>
      <c r="FRA84" s="106"/>
      <c r="FRB84" s="106"/>
      <c r="FRC84" s="106"/>
      <c r="FRD84" s="106"/>
      <c r="FRE84" s="106"/>
      <c r="FRF84" s="106"/>
      <c r="FRG84" s="106"/>
      <c r="FRH84" s="106"/>
      <c r="FRI84" s="106"/>
      <c r="FRJ84" s="106"/>
      <c r="FRK84" s="106"/>
      <c r="FRL84" s="106"/>
      <c r="FRM84" s="106"/>
      <c r="FRN84" s="106"/>
      <c r="FRO84" s="106"/>
      <c r="FRP84" s="106"/>
      <c r="FRQ84" s="106"/>
      <c r="FRR84" s="106"/>
      <c r="FRS84" s="106"/>
      <c r="FRT84" s="106"/>
      <c r="FRU84" s="106"/>
      <c r="FRV84" s="106"/>
      <c r="FRW84" s="106"/>
      <c r="FRX84" s="106"/>
      <c r="FRY84" s="106"/>
      <c r="FRZ84" s="106"/>
      <c r="FSA84" s="106"/>
      <c r="FSB84" s="106"/>
      <c r="FSC84" s="106"/>
      <c r="FSD84" s="106"/>
      <c r="FSE84" s="106"/>
      <c r="FSF84" s="106"/>
      <c r="FSG84" s="106"/>
      <c r="FSH84" s="106"/>
      <c r="FSI84" s="106"/>
      <c r="FSJ84" s="106"/>
      <c r="FSK84" s="106"/>
      <c r="FSL84" s="106"/>
      <c r="FSM84" s="106"/>
      <c r="FSN84" s="106"/>
      <c r="FSO84" s="106"/>
      <c r="FSP84" s="106"/>
      <c r="FSQ84" s="106"/>
      <c r="FSR84" s="106"/>
      <c r="FSS84" s="106"/>
      <c r="FST84" s="106"/>
      <c r="FSU84" s="106"/>
      <c r="FSV84" s="106"/>
      <c r="FSW84" s="106"/>
      <c r="FSX84" s="106"/>
      <c r="FSY84" s="106"/>
      <c r="FSZ84" s="106"/>
      <c r="FTA84" s="106"/>
      <c r="FTB84" s="106"/>
      <c r="FTC84" s="106"/>
      <c r="FTD84" s="106"/>
      <c r="FTE84" s="106"/>
      <c r="FTF84" s="106"/>
      <c r="FTG84" s="106"/>
      <c r="FTH84" s="106"/>
      <c r="FTI84" s="106"/>
      <c r="FTJ84" s="106"/>
      <c r="FTK84" s="106"/>
      <c r="FTL84" s="106"/>
      <c r="FTM84" s="106"/>
      <c r="FTN84" s="106"/>
      <c r="FTO84" s="106"/>
      <c r="FTP84" s="106"/>
      <c r="FTQ84" s="106"/>
      <c r="FTR84" s="106"/>
      <c r="FTS84" s="106"/>
      <c r="FTT84" s="106"/>
      <c r="FTU84" s="106"/>
      <c r="FTV84" s="106"/>
      <c r="FTW84" s="106"/>
      <c r="FTX84" s="106"/>
      <c r="FTY84" s="106"/>
      <c r="FTZ84" s="106"/>
      <c r="FUA84" s="106"/>
      <c r="FUB84" s="106"/>
      <c r="FUC84" s="106"/>
      <c r="FUD84" s="106"/>
      <c r="FUE84" s="106"/>
      <c r="FUF84" s="106"/>
      <c r="FUG84" s="106"/>
      <c r="FUH84" s="106"/>
      <c r="FUI84" s="106"/>
      <c r="FUJ84" s="106"/>
      <c r="FUK84" s="106"/>
      <c r="FUL84" s="106"/>
      <c r="FUM84" s="106"/>
      <c r="FUN84" s="106"/>
      <c r="FUO84" s="106"/>
      <c r="FUP84" s="106"/>
      <c r="FUQ84" s="106"/>
      <c r="FUR84" s="106"/>
      <c r="FUS84" s="106"/>
      <c r="FUT84" s="106"/>
      <c r="FUU84" s="106"/>
      <c r="FUV84" s="106"/>
      <c r="FUW84" s="106"/>
      <c r="FUX84" s="106"/>
      <c r="FUY84" s="106"/>
      <c r="FUZ84" s="106"/>
      <c r="FVA84" s="106"/>
      <c r="FVB84" s="106"/>
      <c r="FVC84" s="106"/>
      <c r="FVD84" s="106"/>
      <c r="FVE84" s="106"/>
      <c r="FVF84" s="106"/>
      <c r="FVG84" s="106"/>
      <c r="FVH84" s="106"/>
      <c r="FVI84" s="106"/>
      <c r="FVJ84" s="106"/>
      <c r="FVK84" s="106"/>
      <c r="FVL84" s="106"/>
      <c r="FVM84" s="106"/>
      <c r="FVN84" s="106"/>
      <c r="FVO84" s="106"/>
      <c r="FVP84" s="106"/>
      <c r="FVQ84" s="106"/>
      <c r="FVR84" s="106"/>
      <c r="FVS84" s="106"/>
      <c r="FVT84" s="106"/>
      <c r="FVU84" s="106"/>
      <c r="FVV84" s="106"/>
      <c r="FVW84" s="106"/>
      <c r="FVX84" s="106"/>
      <c r="FVY84" s="106"/>
      <c r="FVZ84" s="106"/>
      <c r="FWA84" s="106"/>
      <c r="FWB84" s="106"/>
      <c r="FWC84" s="106"/>
      <c r="FWD84" s="106"/>
      <c r="FWE84" s="106"/>
      <c r="FWF84" s="106"/>
      <c r="FWG84" s="106"/>
      <c r="FWH84" s="106"/>
      <c r="FWI84" s="106"/>
      <c r="FWJ84" s="106"/>
      <c r="FWK84" s="106"/>
      <c r="FWL84" s="106"/>
      <c r="FWM84" s="106"/>
      <c r="FWN84" s="106"/>
      <c r="FWO84" s="106"/>
      <c r="FWP84" s="106"/>
      <c r="FWQ84" s="106"/>
      <c r="FWR84" s="106"/>
      <c r="FWS84" s="106"/>
      <c r="FWT84" s="106"/>
      <c r="FWU84" s="106"/>
      <c r="FWV84" s="106"/>
      <c r="FWW84" s="106"/>
      <c r="FWX84" s="106"/>
      <c r="FWY84" s="106"/>
      <c r="FWZ84" s="106"/>
      <c r="FXA84" s="106"/>
      <c r="FXB84" s="106"/>
      <c r="FXC84" s="106"/>
      <c r="FXD84" s="106"/>
      <c r="FXE84" s="106"/>
      <c r="FXF84" s="106"/>
      <c r="FXG84" s="106"/>
      <c r="FXH84" s="106"/>
      <c r="FXI84" s="106"/>
      <c r="FXJ84" s="106"/>
      <c r="FXK84" s="106"/>
      <c r="FXL84" s="106"/>
      <c r="FXM84" s="106"/>
      <c r="FXN84" s="106"/>
      <c r="FXO84" s="106"/>
      <c r="FXP84" s="106"/>
      <c r="FXQ84" s="106"/>
      <c r="FXR84" s="106"/>
      <c r="FXS84" s="106"/>
      <c r="FXT84" s="106"/>
      <c r="FXU84" s="106"/>
      <c r="FXV84" s="106"/>
      <c r="FXW84" s="106"/>
      <c r="FXX84" s="106"/>
      <c r="FXY84" s="106"/>
      <c r="FXZ84" s="106"/>
      <c r="FYA84" s="106"/>
      <c r="FYB84" s="106"/>
      <c r="FYC84" s="106"/>
      <c r="FYD84" s="106"/>
      <c r="FYE84" s="106"/>
      <c r="FYF84" s="106"/>
      <c r="FYG84" s="106"/>
      <c r="FYH84" s="106"/>
      <c r="FYI84" s="106"/>
      <c r="FYJ84" s="106"/>
      <c r="FYK84" s="106"/>
      <c r="FYL84" s="106"/>
      <c r="FYM84" s="106"/>
      <c r="FYN84" s="106"/>
      <c r="FYO84" s="106"/>
      <c r="FYP84" s="106"/>
      <c r="FYQ84" s="106"/>
      <c r="FYR84" s="106"/>
      <c r="FYS84" s="106"/>
      <c r="FYT84" s="106"/>
      <c r="FYU84" s="106"/>
      <c r="FYV84" s="106"/>
      <c r="FYW84" s="106"/>
      <c r="FYX84" s="106"/>
      <c r="FYY84" s="106"/>
      <c r="FYZ84" s="106"/>
      <c r="FZA84" s="106"/>
      <c r="FZB84" s="106"/>
      <c r="FZC84" s="106"/>
      <c r="FZD84" s="106"/>
      <c r="FZE84" s="106"/>
      <c r="FZF84" s="106"/>
      <c r="FZG84" s="106"/>
      <c r="FZH84" s="106"/>
      <c r="FZI84" s="106"/>
      <c r="FZJ84" s="106"/>
      <c r="FZK84" s="106"/>
      <c r="FZL84" s="106"/>
      <c r="FZM84" s="106"/>
      <c r="FZN84" s="106"/>
      <c r="FZO84" s="106"/>
      <c r="FZP84" s="106"/>
      <c r="FZQ84" s="106"/>
      <c r="FZR84" s="106"/>
      <c r="FZS84" s="106"/>
      <c r="FZT84" s="106"/>
      <c r="FZU84" s="106"/>
      <c r="FZV84" s="106"/>
      <c r="FZW84" s="106"/>
      <c r="FZX84" s="106"/>
      <c r="FZY84" s="106"/>
      <c r="FZZ84" s="106"/>
      <c r="GAA84" s="106"/>
      <c r="GAB84" s="106"/>
      <c r="GAC84" s="106"/>
      <c r="GAD84" s="106"/>
      <c r="GAE84" s="106"/>
      <c r="GAF84" s="106"/>
      <c r="GAG84" s="106"/>
      <c r="GAH84" s="106"/>
      <c r="GAI84" s="106"/>
      <c r="GAJ84" s="106"/>
      <c r="GAK84" s="106"/>
      <c r="GAL84" s="106"/>
      <c r="GAM84" s="106"/>
      <c r="GAN84" s="106"/>
      <c r="GAO84" s="106"/>
      <c r="GAP84" s="106"/>
      <c r="GAQ84" s="106"/>
      <c r="GAR84" s="106"/>
      <c r="GAS84" s="106"/>
      <c r="GAT84" s="106"/>
      <c r="GAU84" s="106"/>
      <c r="GAV84" s="106"/>
      <c r="GAW84" s="106"/>
      <c r="GAX84" s="106"/>
      <c r="GAY84" s="106"/>
      <c r="GAZ84" s="106"/>
      <c r="GBA84" s="106"/>
      <c r="GBB84" s="106"/>
      <c r="GBC84" s="106"/>
      <c r="GBD84" s="106"/>
      <c r="GBE84" s="106"/>
      <c r="GBF84" s="106"/>
      <c r="GBG84" s="106"/>
      <c r="GBH84" s="106"/>
      <c r="GBI84" s="106"/>
      <c r="GBJ84" s="106"/>
      <c r="GBK84" s="106"/>
      <c r="GBL84" s="106"/>
      <c r="GBM84" s="106"/>
      <c r="GBN84" s="106"/>
      <c r="GBO84" s="106"/>
      <c r="GBP84" s="106"/>
      <c r="GBQ84" s="106"/>
      <c r="GBR84" s="106"/>
      <c r="GBS84" s="106"/>
      <c r="GBT84" s="106"/>
      <c r="GBU84" s="106"/>
      <c r="GBV84" s="106"/>
      <c r="GBW84" s="106"/>
      <c r="GBX84" s="106"/>
      <c r="GBY84" s="106"/>
      <c r="GBZ84" s="106"/>
      <c r="GCA84" s="106"/>
      <c r="GCB84" s="106"/>
      <c r="GCC84" s="106"/>
      <c r="GCD84" s="106"/>
      <c r="GCE84" s="106"/>
      <c r="GCF84" s="106"/>
      <c r="GCG84" s="106"/>
      <c r="GCH84" s="106"/>
      <c r="GCI84" s="106"/>
      <c r="GCJ84" s="106"/>
      <c r="GCK84" s="106"/>
      <c r="GCL84" s="106"/>
      <c r="GCM84" s="106"/>
      <c r="GCN84" s="106"/>
      <c r="GCO84" s="106"/>
      <c r="GCP84" s="106"/>
      <c r="GCQ84" s="106"/>
      <c r="GCR84" s="106"/>
      <c r="GCS84" s="106"/>
      <c r="GCT84" s="106"/>
      <c r="GCU84" s="106"/>
      <c r="GCV84" s="106"/>
      <c r="GCW84" s="106"/>
      <c r="GCX84" s="106"/>
      <c r="GCY84" s="106"/>
      <c r="GCZ84" s="106"/>
      <c r="GDA84" s="106"/>
      <c r="GDB84" s="106"/>
      <c r="GDC84" s="106"/>
      <c r="GDD84" s="106"/>
      <c r="GDE84" s="106"/>
      <c r="GDF84" s="106"/>
      <c r="GDG84" s="106"/>
      <c r="GDH84" s="106"/>
      <c r="GDI84" s="106"/>
      <c r="GDJ84" s="106"/>
      <c r="GDK84" s="106"/>
      <c r="GDL84" s="106"/>
      <c r="GDM84" s="106"/>
      <c r="GDN84" s="106"/>
      <c r="GDO84" s="106"/>
      <c r="GDP84" s="106"/>
      <c r="GDQ84" s="106"/>
      <c r="GDR84" s="106"/>
      <c r="GDS84" s="106"/>
      <c r="GDT84" s="106"/>
      <c r="GDU84" s="106"/>
      <c r="GDV84" s="106"/>
      <c r="GDW84" s="106"/>
      <c r="GDX84" s="106"/>
      <c r="GDY84" s="106"/>
      <c r="GDZ84" s="106"/>
      <c r="GEA84" s="106"/>
      <c r="GEB84" s="106"/>
      <c r="GEC84" s="106"/>
      <c r="GED84" s="106"/>
      <c r="GEE84" s="106"/>
      <c r="GEF84" s="106"/>
      <c r="GEG84" s="106"/>
      <c r="GEH84" s="106"/>
      <c r="GEI84" s="106"/>
      <c r="GEJ84" s="106"/>
      <c r="GEK84" s="106"/>
      <c r="GEL84" s="106"/>
      <c r="GEM84" s="106"/>
      <c r="GEN84" s="106"/>
      <c r="GEO84" s="106"/>
      <c r="GEP84" s="106"/>
      <c r="GEQ84" s="106"/>
      <c r="GER84" s="106"/>
      <c r="GES84" s="106"/>
      <c r="GET84" s="106"/>
      <c r="GEU84" s="106"/>
      <c r="GEV84" s="106"/>
      <c r="GEW84" s="106"/>
      <c r="GEX84" s="106"/>
      <c r="GEY84" s="106"/>
      <c r="GEZ84" s="106"/>
      <c r="GFA84" s="106"/>
      <c r="GFB84" s="106"/>
      <c r="GFC84" s="106"/>
      <c r="GFD84" s="106"/>
      <c r="GFE84" s="106"/>
      <c r="GFF84" s="106"/>
      <c r="GFG84" s="106"/>
      <c r="GFH84" s="106"/>
      <c r="GFI84" s="106"/>
      <c r="GFJ84" s="106"/>
      <c r="GFK84" s="106"/>
      <c r="GFL84" s="106"/>
      <c r="GFM84" s="106"/>
      <c r="GFN84" s="106"/>
      <c r="GFO84" s="106"/>
      <c r="GFP84" s="106"/>
      <c r="GFQ84" s="106"/>
      <c r="GFR84" s="106"/>
      <c r="GFS84" s="106"/>
      <c r="GFT84" s="106"/>
      <c r="GFU84" s="106"/>
      <c r="GFV84" s="106"/>
      <c r="GFW84" s="106"/>
      <c r="GFX84" s="106"/>
      <c r="GFY84" s="106"/>
      <c r="GFZ84" s="106"/>
      <c r="GGA84" s="106"/>
      <c r="GGB84" s="106"/>
      <c r="GGC84" s="106"/>
      <c r="GGD84" s="106"/>
      <c r="GGE84" s="106"/>
      <c r="GGF84" s="106"/>
      <c r="GGG84" s="106"/>
      <c r="GGH84" s="106"/>
      <c r="GGI84" s="106"/>
      <c r="GGJ84" s="106"/>
      <c r="GGK84" s="106"/>
      <c r="GGL84" s="106"/>
      <c r="GGM84" s="106"/>
      <c r="GGN84" s="106"/>
      <c r="GGO84" s="106"/>
      <c r="GGP84" s="106"/>
      <c r="GGQ84" s="106"/>
      <c r="GGR84" s="106"/>
      <c r="GGS84" s="106"/>
      <c r="GGT84" s="106"/>
      <c r="GGU84" s="106"/>
      <c r="GGV84" s="106"/>
      <c r="GGW84" s="106"/>
      <c r="GGX84" s="106"/>
      <c r="GGY84" s="106"/>
      <c r="GGZ84" s="106"/>
      <c r="GHA84" s="106"/>
      <c r="GHB84" s="106"/>
      <c r="GHC84" s="106"/>
      <c r="GHD84" s="106"/>
      <c r="GHE84" s="106"/>
      <c r="GHF84" s="106"/>
      <c r="GHG84" s="106"/>
      <c r="GHH84" s="106"/>
      <c r="GHI84" s="106"/>
      <c r="GHJ84" s="106"/>
      <c r="GHK84" s="106"/>
      <c r="GHL84" s="106"/>
      <c r="GHM84" s="106"/>
      <c r="GHN84" s="106"/>
      <c r="GHO84" s="106"/>
      <c r="GHP84" s="106"/>
      <c r="GHQ84" s="106"/>
      <c r="GHR84" s="106"/>
      <c r="GHS84" s="106"/>
      <c r="GHT84" s="106"/>
      <c r="GHU84" s="106"/>
      <c r="GHV84" s="106"/>
      <c r="GHW84" s="106"/>
      <c r="GHX84" s="106"/>
      <c r="GHY84" s="106"/>
      <c r="GHZ84" s="106"/>
      <c r="GIA84" s="106"/>
      <c r="GIB84" s="106"/>
      <c r="GIC84" s="106"/>
      <c r="GID84" s="106"/>
      <c r="GIE84" s="106"/>
      <c r="GIF84" s="106"/>
      <c r="GIG84" s="106"/>
      <c r="GIH84" s="106"/>
      <c r="GII84" s="106"/>
      <c r="GIJ84" s="106"/>
      <c r="GIK84" s="106"/>
      <c r="GIL84" s="106"/>
      <c r="GIM84" s="106"/>
      <c r="GIN84" s="106"/>
      <c r="GIO84" s="106"/>
      <c r="GIP84" s="106"/>
      <c r="GIQ84" s="106"/>
      <c r="GIR84" s="106"/>
      <c r="GIS84" s="106"/>
      <c r="GIT84" s="106"/>
      <c r="GIU84" s="106"/>
      <c r="GIV84" s="106"/>
      <c r="GIW84" s="106"/>
      <c r="GIX84" s="106"/>
      <c r="GIY84" s="106"/>
      <c r="GIZ84" s="106"/>
      <c r="GJA84" s="106"/>
      <c r="GJB84" s="106"/>
      <c r="GJC84" s="106"/>
      <c r="GJD84" s="106"/>
      <c r="GJE84" s="106"/>
      <c r="GJF84" s="106"/>
      <c r="GJG84" s="106"/>
      <c r="GJH84" s="106"/>
      <c r="GJI84" s="106"/>
      <c r="GJJ84" s="106"/>
      <c r="GJK84" s="106"/>
      <c r="GJL84" s="106"/>
      <c r="GJM84" s="106"/>
      <c r="GJN84" s="106"/>
      <c r="GJO84" s="106"/>
      <c r="GJP84" s="106"/>
      <c r="GJQ84" s="106"/>
      <c r="GJR84" s="106"/>
      <c r="GJS84" s="106"/>
      <c r="GJT84" s="106"/>
      <c r="GJU84" s="106"/>
      <c r="GJV84" s="106"/>
      <c r="GJW84" s="106"/>
      <c r="GJX84" s="106"/>
      <c r="GJY84" s="106"/>
      <c r="GJZ84" s="106"/>
      <c r="GKA84" s="106"/>
      <c r="GKB84" s="106"/>
      <c r="GKC84" s="106"/>
      <c r="GKD84" s="106"/>
      <c r="GKE84" s="106"/>
      <c r="GKF84" s="106"/>
      <c r="GKG84" s="106"/>
      <c r="GKH84" s="106"/>
      <c r="GKI84" s="106"/>
      <c r="GKJ84" s="106"/>
      <c r="GKK84" s="106"/>
      <c r="GKL84" s="106"/>
      <c r="GKM84" s="106"/>
      <c r="GKN84" s="106"/>
      <c r="GKO84" s="106"/>
      <c r="GKP84" s="106"/>
      <c r="GKQ84" s="106"/>
      <c r="GKR84" s="106"/>
      <c r="GKS84" s="106"/>
      <c r="GKT84" s="106"/>
      <c r="GKU84" s="106"/>
      <c r="GKV84" s="106"/>
      <c r="GKW84" s="106"/>
      <c r="GKX84" s="106"/>
      <c r="GKY84" s="106"/>
      <c r="GKZ84" s="106"/>
      <c r="GLA84" s="106"/>
      <c r="GLB84" s="106"/>
      <c r="GLC84" s="106"/>
      <c r="GLD84" s="106"/>
      <c r="GLE84" s="106"/>
      <c r="GLF84" s="106"/>
      <c r="GLG84" s="106"/>
      <c r="GLH84" s="106"/>
      <c r="GLI84" s="106"/>
      <c r="GLJ84" s="106"/>
      <c r="GLK84" s="106"/>
      <c r="GLL84" s="106"/>
      <c r="GLM84" s="106"/>
      <c r="GLN84" s="106"/>
      <c r="GLO84" s="106"/>
      <c r="GLP84" s="106"/>
      <c r="GLQ84" s="106"/>
      <c r="GLR84" s="106"/>
      <c r="GLS84" s="106"/>
      <c r="GLT84" s="106"/>
      <c r="GLU84" s="106"/>
      <c r="GLV84" s="106"/>
      <c r="GLW84" s="106"/>
      <c r="GLX84" s="106"/>
      <c r="GLY84" s="106"/>
      <c r="GLZ84" s="106"/>
      <c r="GMA84" s="106"/>
      <c r="GMB84" s="106"/>
      <c r="GMC84" s="106"/>
      <c r="GMD84" s="106"/>
      <c r="GME84" s="106"/>
      <c r="GMF84" s="106"/>
      <c r="GMG84" s="106"/>
      <c r="GMH84" s="106"/>
      <c r="GMI84" s="106"/>
      <c r="GMJ84" s="106"/>
      <c r="GMK84" s="106"/>
      <c r="GML84" s="106"/>
      <c r="GMM84" s="106"/>
      <c r="GMN84" s="106"/>
      <c r="GMO84" s="106"/>
      <c r="GMP84" s="106"/>
      <c r="GMQ84" s="106"/>
      <c r="GMR84" s="106"/>
      <c r="GMS84" s="106"/>
      <c r="GMT84" s="106"/>
      <c r="GMU84" s="106"/>
      <c r="GMV84" s="106"/>
      <c r="GMW84" s="106"/>
      <c r="GMX84" s="106"/>
      <c r="GMY84" s="106"/>
      <c r="GMZ84" s="106"/>
      <c r="GNA84" s="106"/>
      <c r="GNB84" s="106"/>
      <c r="GNC84" s="106"/>
      <c r="GND84" s="106"/>
      <c r="GNE84" s="106"/>
      <c r="GNF84" s="106"/>
      <c r="GNG84" s="106"/>
      <c r="GNH84" s="106"/>
      <c r="GNI84" s="106"/>
      <c r="GNJ84" s="106"/>
      <c r="GNK84" s="106"/>
      <c r="GNL84" s="106"/>
      <c r="GNM84" s="106"/>
      <c r="GNN84" s="106"/>
      <c r="GNO84" s="106"/>
      <c r="GNP84" s="106"/>
      <c r="GNQ84" s="106"/>
      <c r="GNR84" s="106"/>
      <c r="GNS84" s="106"/>
      <c r="GNT84" s="106"/>
      <c r="GNU84" s="106"/>
      <c r="GNV84" s="106"/>
      <c r="GNW84" s="106"/>
      <c r="GNX84" s="106"/>
      <c r="GNY84" s="106"/>
      <c r="GNZ84" s="106"/>
      <c r="GOA84" s="106"/>
      <c r="GOB84" s="106"/>
      <c r="GOC84" s="106"/>
      <c r="GOD84" s="106"/>
      <c r="GOE84" s="106"/>
      <c r="GOF84" s="106"/>
      <c r="GOG84" s="106"/>
      <c r="GOH84" s="106"/>
      <c r="GOI84" s="106"/>
      <c r="GOJ84" s="106"/>
      <c r="GOK84" s="106"/>
      <c r="GOL84" s="106"/>
      <c r="GOM84" s="106"/>
      <c r="GON84" s="106"/>
      <c r="GOO84" s="106"/>
      <c r="GOP84" s="106"/>
      <c r="GOQ84" s="106"/>
      <c r="GOR84" s="106"/>
      <c r="GOS84" s="106"/>
      <c r="GOT84" s="106"/>
      <c r="GOU84" s="106"/>
      <c r="GOV84" s="106"/>
      <c r="GOW84" s="106"/>
      <c r="GOX84" s="106"/>
      <c r="GOY84" s="106"/>
      <c r="GOZ84" s="106"/>
      <c r="GPA84" s="106"/>
      <c r="GPB84" s="106"/>
      <c r="GPC84" s="106"/>
      <c r="GPD84" s="106"/>
      <c r="GPE84" s="106"/>
      <c r="GPF84" s="106"/>
      <c r="GPG84" s="106"/>
      <c r="GPH84" s="106"/>
      <c r="GPI84" s="106"/>
      <c r="GPJ84" s="106"/>
      <c r="GPK84" s="106"/>
      <c r="GPL84" s="106"/>
      <c r="GPM84" s="106"/>
      <c r="GPN84" s="106"/>
      <c r="GPO84" s="106"/>
      <c r="GPP84" s="106"/>
      <c r="GPQ84" s="106"/>
      <c r="GPR84" s="106"/>
      <c r="GPS84" s="106"/>
      <c r="GPT84" s="106"/>
      <c r="GPU84" s="106"/>
      <c r="GPV84" s="106"/>
      <c r="GPW84" s="106"/>
      <c r="GPX84" s="106"/>
      <c r="GPY84" s="106"/>
      <c r="GPZ84" s="106"/>
      <c r="GQA84" s="106"/>
      <c r="GQB84" s="106"/>
      <c r="GQC84" s="106"/>
      <c r="GQD84" s="106"/>
      <c r="GQE84" s="106"/>
      <c r="GQF84" s="106"/>
      <c r="GQG84" s="106"/>
      <c r="GQH84" s="106"/>
      <c r="GQI84" s="106"/>
      <c r="GQJ84" s="106"/>
      <c r="GQK84" s="106"/>
      <c r="GQL84" s="106"/>
      <c r="GQM84" s="106"/>
      <c r="GQN84" s="106"/>
      <c r="GQO84" s="106"/>
      <c r="GQP84" s="106"/>
      <c r="GQQ84" s="106"/>
      <c r="GQR84" s="106"/>
      <c r="GQS84" s="106"/>
      <c r="GQT84" s="106"/>
      <c r="GQU84" s="106"/>
      <c r="GQV84" s="106"/>
      <c r="GQW84" s="106"/>
      <c r="GQX84" s="106"/>
      <c r="GQY84" s="106"/>
      <c r="GQZ84" s="106"/>
      <c r="GRA84" s="106"/>
      <c r="GRB84" s="106"/>
      <c r="GRC84" s="106"/>
      <c r="GRD84" s="106"/>
      <c r="GRE84" s="106"/>
      <c r="GRF84" s="106"/>
      <c r="GRG84" s="106"/>
      <c r="GRH84" s="106"/>
      <c r="GRI84" s="106"/>
      <c r="GRJ84" s="106"/>
      <c r="GRK84" s="106"/>
      <c r="GRL84" s="106"/>
      <c r="GRM84" s="106"/>
      <c r="GRN84" s="106"/>
      <c r="GRO84" s="106"/>
      <c r="GRP84" s="106"/>
      <c r="GRQ84" s="106"/>
      <c r="GRR84" s="106"/>
      <c r="GRS84" s="106"/>
      <c r="GRT84" s="106"/>
      <c r="GRU84" s="106"/>
      <c r="GRV84" s="106"/>
      <c r="GRW84" s="106"/>
      <c r="GRX84" s="106"/>
      <c r="GRY84" s="106"/>
      <c r="GRZ84" s="106"/>
      <c r="GSA84" s="106"/>
      <c r="GSB84" s="106"/>
      <c r="GSC84" s="106"/>
      <c r="GSD84" s="106"/>
      <c r="GSE84" s="106"/>
      <c r="GSF84" s="106"/>
      <c r="GSG84" s="106"/>
      <c r="GSH84" s="106"/>
      <c r="GSI84" s="106"/>
      <c r="GSJ84" s="106"/>
      <c r="GSK84" s="106"/>
      <c r="GSL84" s="106"/>
      <c r="GSM84" s="106"/>
      <c r="GSN84" s="106"/>
      <c r="GSO84" s="106"/>
      <c r="GSP84" s="106"/>
      <c r="GSQ84" s="106"/>
      <c r="GSR84" s="106"/>
      <c r="GSS84" s="106"/>
      <c r="GST84" s="106"/>
      <c r="GSU84" s="106"/>
      <c r="GSV84" s="106"/>
      <c r="GSW84" s="106"/>
      <c r="GSX84" s="106"/>
      <c r="GSY84" s="106"/>
      <c r="GSZ84" s="106"/>
      <c r="GTA84" s="106"/>
      <c r="GTB84" s="106"/>
      <c r="GTC84" s="106"/>
      <c r="GTD84" s="106"/>
      <c r="GTE84" s="106"/>
      <c r="GTF84" s="106"/>
      <c r="GTG84" s="106"/>
      <c r="GTH84" s="106"/>
      <c r="GTI84" s="106"/>
      <c r="GTJ84" s="106"/>
      <c r="GTK84" s="106"/>
      <c r="GTL84" s="106"/>
      <c r="GTM84" s="106"/>
      <c r="GTN84" s="106"/>
      <c r="GTO84" s="106"/>
      <c r="GTP84" s="106"/>
      <c r="GTQ84" s="106"/>
      <c r="GTR84" s="106"/>
      <c r="GTS84" s="106"/>
      <c r="GTT84" s="106"/>
      <c r="GTU84" s="106"/>
      <c r="GTV84" s="106"/>
      <c r="GTW84" s="106"/>
      <c r="GTX84" s="106"/>
      <c r="GTY84" s="106"/>
      <c r="GTZ84" s="106"/>
      <c r="GUA84" s="106"/>
      <c r="GUB84" s="106"/>
      <c r="GUC84" s="106"/>
      <c r="GUD84" s="106"/>
      <c r="GUE84" s="106"/>
      <c r="GUF84" s="106"/>
      <c r="GUG84" s="106"/>
      <c r="GUH84" s="106"/>
      <c r="GUI84" s="106"/>
      <c r="GUJ84" s="106"/>
      <c r="GUK84" s="106"/>
      <c r="GUL84" s="106"/>
      <c r="GUM84" s="106"/>
      <c r="GUN84" s="106"/>
      <c r="GUO84" s="106"/>
      <c r="GUP84" s="106"/>
      <c r="GUQ84" s="106"/>
      <c r="GUR84" s="106"/>
      <c r="GUS84" s="106"/>
      <c r="GUT84" s="106"/>
      <c r="GUU84" s="106"/>
      <c r="GUV84" s="106"/>
      <c r="GUW84" s="106"/>
      <c r="GUX84" s="106"/>
      <c r="GUY84" s="106"/>
      <c r="GUZ84" s="106"/>
      <c r="GVA84" s="106"/>
      <c r="GVB84" s="106"/>
      <c r="GVC84" s="106"/>
      <c r="GVD84" s="106"/>
      <c r="GVE84" s="106"/>
      <c r="GVF84" s="106"/>
      <c r="GVG84" s="106"/>
      <c r="GVH84" s="106"/>
      <c r="GVI84" s="106"/>
      <c r="GVJ84" s="106"/>
      <c r="GVK84" s="106"/>
      <c r="GVL84" s="106"/>
      <c r="GVM84" s="106"/>
      <c r="GVN84" s="106"/>
      <c r="GVO84" s="106"/>
      <c r="GVP84" s="106"/>
      <c r="GVQ84" s="106"/>
      <c r="GVR84" s="106"/>
      <c r="GVS84" s="106"/>
      <c r="GVT84" s="106"/>
      <c r="GVU84" s="106"/>
      <c r="GVV84" s="106"/>
      <c r="GVW84" s="106"/>
      <c r="GVX84" s="106"/>
      <c r="GVY84" s="106"/>
      <c r="GVZ84" s="106"/>
      <c r="GWA84" s="106"/>
      <c r="GWB84" s="106"/>
      <c r="GWC84" s="106"/>
      <c r="GWD84" s="106"/>
      <c r="GWE84" s="106"/>
      <c r="GWF84" s="106"/>
      <c r="GWG84" s="106"/>
      <c r="GWH84" s="106"/>
      <c r="GWI84" s="106"/>
      <c r="GWJ84" s="106"/>
      <c r="GWK84" s="106"/>
      <c r="GWL84" s="106"/>
      <c r="GWM84" s="106"/>
      <c r="GWN84" s="106"/>
      <c r="GWO84" s="106"/>
      <c r="GWP84" s="106"/>
      <c r="GWQ84" s="106"/>
      <c r="GWR84" s="106"/>
      <c r="GWS84" s="106"/>
      <c r="GWT84" s="106"/>
      <c r="GWU84" s="106"/>
      <c r="GWV84" s="106"/>
      <c r="GWW84" s="106"/>
      <c r="GWX84" s="106"/>
      <c r="GWY84" s="106"/>
      <c r="GWZ84" s="106"/>
      <c r="GXA84" s="106"/>
      <c r="GXB84" s="106"/>
      <c r="GXC84" s="106"/>
      <c r="GXD84" s="106"/>
      <c r="GXE84" s="106"/>
      <c r="GXF84" s="106"/>
      <c r="GXG84" s="106"/>
      <c r="GXH84" s="106"/>
      <c r="GXI84" s="106"/>
      <c r="GXJ84" s="106"/>
      <c r="GXK84" s="106"/>
      <c r="GXL84" s="106"/>
      <c r="GXM84" s="106"/>
      <c r="GXN84" s="106"/>
      <c r="GXO84" s="106"/>
      <c r="GXP84" s="106"/>
      <c r="GXQ84" s="106"/>
      <c r="GXR84" s="106"/>
      <c r="GXS84" s="106"/>
      <c r="GXT84" s="106"/>
      <c r="GXU84" s="106"/>
      <c r="GXV84" s="106"/>
      <c r="GXW84" s="106"/>
      <c r="GXX84" s="106"/>
      <c r="GXY84" s="106"/>
      <c r="GXZ84" s="106"/>
      <c r="GYA84" s="106"/>
      <c r="GYB84" s="106"/>
      <c r="GYC84" s="106"/>
      <c r="GYD84" s="106"/>
      <c r="GYE84" s="106"/>
      <c r="GYF84" s="106"/>
      <c r="GYG84" s="106"/>
      <c r="GYH84" s="106"/>
      <c r="GYI84" s="106"/>
      <c r="GYJ84" s="106"/>
      <c r="GYK84" s="106"/>
      <c r="GYL84" s="106"/>
      <c r="GYM84" s="106"/>
      <c r="GYN84" s="106"/>
      <c r="GYO84" s="106"/>
      <c r="GYP84" s="106"/>
      <c r="GYQ84" s="106"/>
      <c r="GYR84" s="106"/>
      <c r="GYS84" s="106"/>
      <c r="GYT84" s="106"/>
      <c r="GYU84" s="106"/>
      <c r="GYV84" s="106"/>
      <c r="GYW84" s="106"/>
      <c r="GYX84" s="106"/>
      <c r="GYY84" s="106"/>
      <c r="GYZ84" s="106"/>
      <c r="GZA84" s="106"/>
      <c r="GZB84" s="106"/>
      <c r="GZC84" s="106"/>
      <c r="GZD84" s="106"/>
      <c r="GZE84" s="106"/>
      <c r="GZF84" s="106"/>
      <c r="GZG84" s="106"/>
      <c r="GZH84" s="106"/>
      <c r="GZI84" s="106"/>
      <c r="GZJ84" s="106"/>
      <c r="GZK84" s="106"/>
      <c r="GZL84" s="106"/>
      <c r="GZM84" s="106"/>
      <c r="GZN84" s="106"/>
      <c r="GZO84" s="106"/>
      <c r="GZP84" s="106"/>
      <c r="GZQ84" s="106"/>
      <c r="GZR84" s="106"/>
      <c r="GZS84" s="106"/>
      <c r="GZT84" s="106"/>
      <c r="GZU84" s="106"/>
      <c r="GZV84" s="106"/>
      <c r="GZW84" s="106"/>
      <c r="GZX84" s="106"/>
      <c r="GZY84" s="106"/>
      <c r="GZZ84" s="106"/>
      <c r="HAA84" s="106"/>
      <c r="HAB84" s="106"/>
      <c r="HAC84" s="106"/>
      <c r="HAD84" s="106"/>
      <c r="HAE84" s="106"/>
      <c r="HAF84" s="106"/>
      <c r="HAG84" s="106"/>
      <c r="HAH84" s="106"/>
      <c r="HAI84" s="106"/>
      <c r="HAJ84" s="106"/>
      <c r="HAK84" s="106"/>
      <c r="HAL84" s="106"/>
      <c r="HAM84" s="106"/>
      <c r="HAN84" s="106"/>
      <c r="HAO84" s="106"/>
      <c r="HAP84" s="106"/>
      <c r="HAQ84" s="106"/>
      <c r="HAR84" s="106"/>
      <c r="HAS84" s="106"/>
      <c r="HAT84" s="106"/>
      <c r="HAU84" s="106"/>
      <c r="HAV84" s="106"/>
      <c r="HAW84" s="106"/>
      <c r="HAX84" s="106"/>
      <c r="HAY84" s="106"/>
      <c r="HAZ84" s="106"/>
      <c r="HBA84" s="106"/>
      <c r="HBB84" s="106"/>
      <c r="HBC84" s="106"/>
      <c r="HBD84" s="106"/>
      <c r="HBE84" s="106"/>
      <c r="HBF84" s="106"/>
      <c r="HBG84" s="106"/>
      <c r="HBH84" s="106"/>
      <c r="HBI84" s="106"/>
      <c r="HBJ84" s="106"/>
      <c r="HBK84" s="106"/>
      <c r="HBL84" s="106"/>
      <c r="HBM84" s="106"/>
      <c r="HBN84" s="106"/>
      <c r="HBO84" s="106"/>
      <c r="HBP84" s="106"/>
      <c r="HBQ84" s="106"/>
      <c r="HBR84" s="106"/>
      <c r="HBS84" s="106"/>
      <c r="HBT84" s="106"/>
      <c r="HBU84" s="106"/>
      <c r="HBV84" s="106"/>
      <c r="HBW84" s="106"/>
      <c r="HBX84" s="106"/>
      <c r="HBY84" s="106"/>
      <c r="HBZ84" s="106"/>
      <c r="HCA84" s="106"/>
      <c r="HCB84" s="106"/>
      <c r="HCC84" s="106"/>
      <c r="HCD84" s="106"/>
      <c r="HCE84" s="106"/>
      <c r="HCF84" s="106"/>
      <c r="HCG84" s="106"/>
      <c r="HCH84" s="106"/>
      <c r="HCI84" s="106"/>
      <c r="HCJ84" s="106"/>
      <c r="HCK84" s="106"/>
      <c r="HCL84" s="106"/>
      <c r="HCM84" s="106"/>
      <c r="HCN84" s="106"/>
      <c r="HCO84" s="106"/>
      <c r="HCP84" s="106"/>
      <c r="HCQ84" s="106"/>
      <c r="HCR84" s="106"/>
      <c r="HCS84" s="106"/>
      <c r="HCT84" s="106"/>
      <c r="HCU84" s="106"/>
      <c r="HCV84" s="106"/>
      <c r="HCW84" s="106"/>
      <c r="HCX84" s="106"/>
      <c r="HCY84" s="106"/>
      <c r="HCZ84" s="106"/>
      <c r="HDA84" s="106"/>
      <c r="HDB84" s="106"/>
      <c r="HDC84" s="106"/>
      <c r="HDD84" s="106"/>
      <c r="HDE84" s="106"/>
      <c r="HDF84" s="106"/>
      <c r="HDG84" s="106"/>
      <c r="HDH84" s="106"/>
      <c r="HDI84" s="106"/>
      <c r="HDJ84" s="106"/>
      <c r="HDK84" s="106"/>
      <c r="HDL84" s="106"/>
      <c r="HDM84" s="106"/>
      <c r="HDN84" s="106"/>
      <c r="HDO84" s="106"/>
      <c r="HDP84" s="106"/>
      <c r="HDQ84" s="106"/>
      <c r="HDR84" s="106"/>
      <c r="HDS84" s="106"/>
      <c r="HDT84" s="106"/>
      <c r="HDU84" s="106"/>
      <c r="HDV84" s="106"/>
      <c r="HDW84" s="106"/>
      <c r="HDX84" s="106"/>
      <c r="HDY84" s="106"/>
      <c r="HDZ84" s="106"/>
      <c r="HEA84" s="106"/>
      <c r="HEB84" s="106"/>
      <c r="HEC84" s="106"/>
      <c r="HED84" s="106"/>
      <c r="HEE84" s="106"/>
      <c r="HEF84" s="106"/>
      <c r="HEG84" s="106"/>
      <c r="HEH84" s="106"/>
      <c r="HEI84" s="106"/>
      <c r="HEJ84" s="106"/>
      <c r="HEK84" s="106"/>
      <c r="HEL84" s="106"/>
      <c r="HEM84" s="106"/>
      <c r="HEN84" s="106"/>
      <c r="HEO84" s="106"/>
      <c r="HEP84" s="106"/>
      <c r="HEQ84" s="106"/>
      <c r="HER84" s="106"/>
      <c r="HES84" s="106"/>
      <c r="HET84" s="106"/>
      <c r="HEU84" s="106"/>
      <c r="HEV84" s="106"/>
      <c r="HEW84" s="106"/>
      <c r="HEX84" s="106"/>
      <c r="HEY84" s="106"/>
      <c r="HEZ84" s="106"/>
      <c r="HFA84" s="106"/>
      <c r="HFB84" s="106"/>
      <c r="HFC84" s="106"/>
      <c r="HFD84" s="106"/>
      <c r="HFE84" s="106"/>
      <c r="HFF84" s="106"/>
      <c r="HFG84" s="106"/>
      <c r="HFH84" s="106"/>
      <c r="HFI84" s="106"/>
      <c r="HFJ84" s="106"/>
      <c r="HFK84" s="106"/>
      <c r="HFL84" s="106"/>
      <c r="HFM84" s="106"/>
      <c r="HFN84" s="106"/>
      <c r="HFO84" s="106"/>
      <c r="HFP84" s="106"/>
      <c r="HFQ84" s="106"/>
      <c r="HFR84" s="106"/>
      <c r="HFS84" s="106"/>
      <c r="HFT84" s="106"/>
      <c r="HFU84" s="106"/>
      <c r="HFV84" s="106"/>
      <c r="HFW84" s="106"/>
      <c r="HFX84" s="106"/>
      <c r="HFY84" s="106"/>
      <c r="HFZ84" s="106"/>
      <c r="HGA84" s="106"/>
      <c r="HGB84" s="106"/>
      <c r="HGC84" s="106"/>
      <c r="HGD84" s="106"/>
      <c r="HGE84" s="106"/>
      <c r="HGF84" s="106"/>
      <c r="HGG84" s="106"/>
      <c r="HGH84" s="106"/>
      <c r="HGI84" s="106"/>
      <c r="HGJ84" s="106"/>
      <c r="HGK84" s="106"/>
      <c r="HGL84" s="106"/>
      <c r="HGM84" s="106"/>
      <c r="HGN84" s="106"/>
      <c r="HGO84" s="106"/>
      <c r="HGP84" s="106"/>
      <c r="HGQ84" s="106"/>
      <c r="HGR84" s="106"/>
      <c r="HGS84" s="106"/>
      <c r="HGT84" s="106"/>
      <c r="HGU84" s="106"/>
      <c r="HGV84" s="106"/>
      <c r="HGW84" s="106"/>
      <c r="HGX84" s="106"/>
      <c r="HGY84" s="106"/>
      <c r="HGZ84" s="106"/>
      <c r="HHA84" s="106"/>
      <c r="HHB84" s="106"/>
      <c r="HHC84" s="106"/>
      <c r="HHD84" s="106"/>
      <c r="HHE84" s="106"/>
      <c r="HHF84" s="106"/>
      <c r="HHG84" s="106"/>
      <c r="HHH84" s="106"/>
      <c r="HHI84" s="106"/>
      <c r="HHJ84" s="106"/>
      <c r="HHK84" s="106"/>
      <c r="HHL84" s="106"/>
      <c r="HHM84" s="106"/>
      <c r="HHN84" s="106"/>
      <c r="HHO84" s="106"/>
      <c r="HHP84" s="106"/>
      <c r="HHQ84" s="106"/>
      <c r="HHR84" s="106"/>
      <c r="HHS84" s="106"/>
      <c r="HHT84" s="106"/>
      <c r="HHU84" s="106"/>
      <c r="HHV84" s="106"/>
      <c r="HHW84" s="106"/>
      <c r="HHX84" s="106"/>
      <c r="HHY84" s="106"/>
      <c r="HHZ84" s="106"/>
      <c r="HIA84" s="106"/>
      <c r="HIB84" s="106"/>
      <c r="HIC84" s="106"/>
      <c r="HID84" s="106"/>
      <c r="HIE84" s="106"/>
      <c r="HIF84" s="106"/>
      <c r="HIG84" s="106"/>
      <c r="HIH84" s="106"/>
      <c r="HII84" s="106"/>
      <c r="HIJ84" s="106"/>
      <c r="HIK84" s="106"/>
      <c r="HIL84" s="106"/>
      <c r="HIM84" s="106"/>
      <c r="HIN84" s="106"/>
      <c r="HIO84" s="106"/>
      <c r="HIP84" s="106"/>
      <c r="HIQ84" s="106"/>
      <c r="HIR84" s="106"/>
      <c r="HIS84" s="106"/>
      <c r="HIT84" s="106"/>
      <c r="HIU84" s="106"/>
      <c r="HIV84" s="106"/>
      <c r="HIW84" s="106"/>
      <c r="HIX84" s="106"/>
      <c r="HIY84" s="106"/>
      <c r="HIZ84" s="106"/>
      <c r="HJA84" s="106"/>
      <c r="HJB84" s="106"/>
      <c r="HJC84" s="106"/>
      <c r="HJD84" s="106"/>
      <c r="HJE84" s="106"/>
      <c r="HJF84" s="106"/>
      <c r="HJG84" s="106"/>
      <c r="HJH84" s="106"/>
      <c r="HJI84" s="106"/>
      <c r="HJJ84" s="106"/>
      <c r="HJK84" s="106"/>
      <c r="HJL84" s="106"/>
      <c r="HJM84" s="106"/>
      <c r="HJN84" s="106"/>
      <c r="HJO84" s="106"/>
      <c r="HJP84" s="106"/>
      <c r="HJQ84" s="106"/>
      <c r="HJR84" s="106"/>
      <c r="HJS84" s="106"/>
      <c r="HJT84" s="106"/>
      <c r="HJU84" s="106"/>
      <c r="HJV84" s="106"/>
      <c r="HJW84" s="106"/>
      <c r="HJX84" s="106"/>
      <c r="HJY84" s="106"/>
      <c r="HJZ84" s="106"/>
      <c r="HKA84" s="106"/>
      <c r="HKB84" s="106"/>
      <c r="HKC84" s="106"/>
      <c r="HKD84" s="106"/>
      <c r="HKE84" s="106"/>
      <c r="HKF84" s="106"/>
      <c r="HKG84" s="106"/>
      <c r="HKH84" s="106"/>
      <c r="HKI84" s="106"/>
      <c r="HKJ84" s="106"/>
      <c r="HKK84" s="106"/>
      <c r="HKL84" s="106"/>
      <c r="HKM84" s="106"/>
      <c r="HKN84" s="106"/>
      <c r="HKO84" s="106"/>
      <c r="HKP84" s="106"/>
      <c r="HKQ84" s="106"/>
      <c r="HKR84" s="106"/>
      <c r="HKS84" s="106"/>
      <c r="HKT84" s="106"/>
      <c r="HKU84" s="106"/>
      <c r="HKV84" s="106"/>
      <c r="HKW84" s="106"/>
      <c r="HKX84" s="106"/>
      <c r="HKY84" s="106"/>
      <c r="HKZ84" s="106"/>
      <c r="HLA84" s="106"/>
      <c r="HLB84" s="106"/>
      <c r="HLC84" s="106"/>
      <c r="HLD84" s="106"/>
      <c r="HLE84" s="106"/>
      <c r="HLF84" s="106"/>
      <c r="HLG84" s="106"/>
      <c r="HLH84" s="106"/>
      <c r="HLI84" s="106"/>
      <c r="HLJ84" s="106"/>
      <c r="HLK84" s="106"/>
      <c r="HLL84" s="106"/>
      <c r="HLM84" s="106"/>
      <c r="HLN84" s="106"/>
      <c r="HLO84" s="106"/>
      <c r="HLP84" s="106"/>
      <c r="HLQ84" s="106"/>
      <c r="HLR84" s="106"/>
      <c r="HLS84" s="106"/>
      <c r="HLT84" s="106"/>
      <c r="HLU84" s="106"/>
      <c r="HLV84" s="106"/>
      <c r="HLW84" s="106"/>
      <c r="HLX84" s="106"/>
      <c r="HLY84" s="106"/>
      <c r="HLZ84" s="106"/>
      <c r="HMA84" s="106"/>
      <c r="HMB84" s="106"/>
      <c r="HMC84" s="106"/>
      <c r="HMD84" s="106"/>
      <c r="HME84" s="106"/>
      <c r="HMF84" s="106"/>
      <c r="HMG84" s="106"/>
      <c r="HMH84" s="106"/>
      <c r="HMI84" s="106"/>
      <c r="HMJ84" s="106"/>
      <c r="HMK84" s="106"/>
      <c r="HML84" s="106"/>
      <c r="HMM84" s="106"/>
      <c r="HMN84" s="106"/>
      <c r="HMO84" s="106"/>
      <c r="HMP84" s="106"/>
      <c r="HMQ84" s="106"/>
      <c r="HMR84" s="106"/>
      <c r="HMS84" s="106"/>
      <c r="HMT84" s="106"/>
      <c r="HMU84" s="106"/>
      <c r="HMV84" s="106"/>
      <c r="HMW84" s="106"/>
      <c r="HMX84" s="106"/>
      <c r="HMY84" s="106"/>
      <c r="HMZ84" s="106"/>
      <c r="HNA84" s="106"/>
      <c r="HNB84" s="106"/>
      <c r="HNC84" s="106"/>
      <c r="HND84" s="106"/>
      <c r="HNE84" s="106"/>
      <c r="HNF84" s="106"/>
      <c r="HNG84" s="106"/>
      <c r="HNH84" s="106"/>
      <c r="HNI84" s="106"/>
      <c r="HNJ84" s="106"/>
      <c r="HNK84" s="106"/>
      <c r="HNL84" s="106"/>
      <c r="HNM84" s="106"/>
      <c r="HNN84" s="106"/>
      <c r="HNO84" s="106"/>
      <c r="HNP84" s="106"/>
      <c r="HNQ84" s="106"/>
      <c r="HNR84" s="106"/>
      <c r="HNS84" s="106"/>
      <c r="HNT84" s="106"/>
      <c r="HNU84" s="106"/>
      <c r="HNV84" s="106"/>
      <c r="HNW84" s="106"/>
      <c r="HNX84" s="106"/>
      <c r="HNY84" s="106"/>
      <c r="HNZ84" s="106"/>
      <c r="HOA84" s="106"/>
      <c r="HOB84" s="106"/>
      <c r="HOC84" s="106"/>
      <c r="HOD84" s="106"/>
      <c r="HOE84" s="106"/>
      <c r="HOF84" s="106"/>
      <c r="HOG84" s="106"/>
      <c r="HOH84" s="106"/>
      <c r="HOI84" s="106"/>
      <c r="HOJ84" s="106"/>
      <c r="HOK84" s="106"/>
      <c r="HOL84" s="106"/>
      <c r="HOM84" s="106"/>
      <c r="HON84" s="106"/>
      <c r="HOO84" s="106"/>
      <c r="HOP84" s="106"/>
      <c r="HOQ84" s="106"/>
      <c r="HOR84" s="106"/>
      <c r="HOS84" s="106"/>
      <c r="HOT84" s="106"/>
      <c r="HOU84" s="106"/>
      <c r="HOV84" s="106"/>
      <c r="HOW84" s="106"/>
      <c r="HOX84" s="106"/>
      <c r="HOY84" s="106"/>
      <c r="HOZ84" s="106"/>
      <c r="HPA84" s="106"/>
      <c r="HPB84" s="106"/>
      <c r="HPC84" s="106"/>
      <c r="HPD84" s="106"/>
      <c r="HPE84" s="106"/>
      <c r="HPF84" s="106"/>
      <c r="HPG84" s="106"/>
      <c r="HPH84" s="106"/>
      <c r="HPI84" s="106"/>
      <c r="HPJ84" s="106"/>
      <c r="HPK84" s="106"/>
      <c r="HPL84" s="106"/>
      <c r="HPM84" s="106"/>
      <c r="HPN84" s="106"/>
      <c r="HPO84" s="106"/>
      <c r="HPP84" s="106"/>
      <c r="HPQ84" s="106"/>
      <c r="HPR84" s="106"/>
      <c r="HPS84" s="106"/>
      <c r="HPT84" s="106"/>
      <c r="HPU84" s="106"/>
      <c r="HPV84" s="106"/>
      <c r="HPW84" s="106"/>
      <c r="HPX84" s="106"/>
      <c r="HPY84" s="106"/>
      <c r="HPZ84" s="106"/>
      <c r="HQA84" s="106"/>
      <c r="HQB84" s="106"/>
      <c r="HQC84" s="106"/>
      <c r="HQD84" s="106"/>
      <c r="HQE84" s="106"/>
      <c r="HQF84" s="106"/>
      <c r="HQG84" s="106"/>
      <c r="HQH84" s="106"/>
      <c r="HQI84" s="106"/>
      <c r="HQJ84" s="106"/>
      <c r="HQK84" s="106"/>
      <c r="HQL84" s="106"/>
      <c r="HQM84" s="106"/>
      <c r="HQN84" s="106"/>
      <c r="HQO84" s="106"/>
      <c r="HQP84" s="106"/>
      <c r="HQQ84" s="106"/>
      <c r="HQR84" s="106"/>
      <c r="HQS84" s="106"/>
      <c r="HQT84" s="106"/>
      <c r="HQU84" s="106"/>
      <c r="HQV84" s="106"/>
      <c r="HQW84" s="106"/>
      <c r="HQX84" s="106"/>
      <c r="HQY84" s="106"/>
      <c r="HQZ84" s="106"/>
      <c r="HRA84" s="106"/>
      <c r="HRB84" s="106"/>
      <c r="HRC84" s="106"/>
      <c r="HRD84" s="106"/>
      <c r="HRE84" s="106"/>
      <c r="HRF84" s="106"/>
      <c r="HRG84" s="106"/>
      <c r="HRH84" s="106"/>
      <c r="HRI84" s="106"/>
      <c r="HRJ84" s="106"/>
      <c r="HRK84" s="106"/>
      <c r="HRL84" s="106"/>
      <c r="HRM84" s="106"/>
      <c r="HRN84" s="106"/>
      <c r="HRO84" s="106"/>
      <c r="HRP84" s="106"/>
      <c r="HRQ84" s="106"/>
      <c r="HRR84" s="106"/>
      <c r="HRS84" s="106"/>
      <c r="HRT84" s="106"/>
      <c r="HRU84" s="106"/>
      <c r="HRV84" s="106"/>
      <c r="HRW84" s="106"/>
      <c r="HRX84" s="106"/>
      <c r="HRY84" s="106"/>
      <c r="HRZ84" s="106"/>
      <c r="HSA84" s="106"/>
      <c r="HSB84" s="106"/>
      <c r="HSC84" s="106"/>
      <c r="HSD84" s="106"/>
      <c r="HSE84" s="106"/>
      <c r="HSF84" s="106"/>
      <c r="HSG84" s="106"/>
      <c r="HSH84" s="106"/>
      <c r="HSI84" s="106"/>
      <c r="HSJ84" s="106"/>
      <c r="HSK84" s="106"/>
      <c r="HSL84" s="106"/>
      <c r="HSM84" s="106"/>
      <c r="HSN84" s="106"/>
      <c r="HSO84" s="106"/>
      <c r="HSP84" s="106"/>
      <c r="HSQ84" s="106"/>
      <c r="HSR84" s="106"/>
      <c r="HSS84" s="106"/>
      <c r="HST84" s="106"/>
      <c r="HSU84" s="106"/>
      <c r="HSV84" s="106"/>
      <c r="HSW84" s="106"/>
      <c r="HSX84" s="106"/>
      <c r="HSY84" s="106"/>
      <c r="HSZ84" s="106"/>
      <c r="HTA84" s="106"/>
      <c r="HTB84" s="106"/>
      <c r="HTC84" s="106"/>
      <c r="HTD84" s="106"/>
      <c r="HTE84" s="106"/>
      <c r="HTF84" s="106"/>
      <c r="HTG84" s="106"/>
      <c r="HTH84" s="106"/>
      <c r="HTI84" s="106"/>
      <c r="HTJ84" s="106"/>
      <c r="HTK84" s="106"/>
      <c r="HTL84" s="106"/>
      <c r="HTM84" s="106"/>
      <c r="HTN84" s="106"/>
      <c r="HTO84" s="106"/>
      <c r="HTP84" s="106"/>
      <c r="HTQ84" s="106"/>
      <c r="HTR84" s="106"/>
      <c r="HTS84" s="106"/>
      <c r="HTT84" s="106"/>
      <c r="HTU84" s="106"/>
      <c r="HTV84" s="106"/>
      <c r="HTW84" s="106"/>
      <c r="HTX84" s="106"/>
      <c r="HTY84" s="106"/>
      <c r="HTZ84" s="106"/>
      <c r="HUA84" s="106"/>
      <c r="HUB84" s="106"/>
      <c r="HUC84" s="106"/>
      <c r="HUD84" s="106"/>
      <c r="HUE84" s="106"/>
      <c r="HUF84" s="106"/>
      <c r="HUG84" s="106"/>
      <c r="HUH84" s="106"/>
      <c r="HUI84" s="106"/>
      <c r="HUJ84" s="106"/>
      <c r="HUK84" s="106"/>
      <c r="HUL84" s="106"/>
      <c r="HUM84" s="106"/>
      <c r="HUN84" s="106"/>
      <c r="HUO84" s="106"/>
      <c r="HUP84" s="106"/>
      <c r="HUQ84" s="106"/>
      <c r="HUR84" s="106"/>
      <c r="HUS84" s="106"/>
      <c r="HUT84" s="106"/>
      <c r="HUU84" s="106"/>
      <c r="HUV84" s="106"/>
      <c r="HUW84" s="106"/>
      <c r="HUX84" s="106"/>
      <c r="HUY84" s="106"/>
      <c r="HUZ84" s="106"/>
      <c r="HVA84" s="106"/>
      <c r="HVB84" s="106"/>
      <c r="HVC84" s="106"/>
      <c r="HVD84" s="106"/>
      <c r="HVE84" s="106"/>
      <c r="HVF84" s="106"/>
      <c r="HVG84" s="106"/>
      <c r="HVH84" s="106"/>
      <c r="HVI84" s="106"/>
      <c r="HVJ84" s="106"/>
      <c r="HVK84" s="106"/>
      <c r="HVL84" s="106"/>
      <c r="HVM84" s="106"/>
      <c r="HVN84" s="106"/>
      <c r="HVO84" s="106"/>
      <c r="HVP84" s="106"/>
      <c r="HVQ84" s="106"/>
      <c r="HVR84" s="106"/>
      <c r="HVS84" s="106"/>
      <c r="HVT84" s="106"/>
      <c r="HVU84" s="106"/>
      <c r="HVV84" s="106"/>
      <c r="HVW84" s="106"/>
      <c r="HVX84" s="106"/>
      <c r="HVY84" s="106"/>
      <c r="HVZ84" s="106"/>
      <c r="HWA84" s="106"/>
      <c r="HWB84" s="106"/>
      <c r="HWC84" s="106"/>
      <c r="HWD84" s="106"/>
      <c r="HWE84" s="106"/>
      <c r="HWF84" s="106"/>
      <c r="HWG84" s="106"/>
      <c r="HWH84" s="106"/>
      <c r="HWI84" s="106"/>
      <c r="HWJ84" s="106"/>
      <c r="HWK84" s="106"/>
      <c r="HWL84" s="106"/>
      <c r="HWM84" s="106"/>
      <c r="HWN84" s="106"/>
      <c r="HWO84" s="106"/>
      <c r="HWP84" s="106"/>
      <c r="HWQ84" s="106"/>
      <c r="HWR84" s="106"/>
      <c r="HWS84" s="106"/>
      <c r="HWT84" s="106"/>
      <c r="HWU84" s="106"/>
      <c r="HWV84" s="106"/>
      <c r="HWW84" s="106"/>
      <c r="HWX84" s="106"/>
      <c r="HWY84" s="106"/>
      <c r="HWZ84" s="106"/>
      <c r="HXA84" s="106"/>
      <c r="HXB84" s="106"/>
      <c r="HXC84" s="106"/>
      <c r="HXD84" s="106"/>
      <c r="HXE84" s="106"/>
      <c r="HXF84" s="106"/>
      <c r="HXG84" s="106"/>
      <c r="HXH84" s="106"/>
      <c r="HXI84" s="106"/>
      <c r="HXJ84" s="106"/>
      <c r="HXK84" s="106"/>
      <c r="HXL84" s="106"/>
      <c r="HXM84" s="106"/>
      <c r="HXN84" s="106"/>
      <c r="HXO84" s="106"/>
      <c r="HXP84" s="106"/>
      <c r="HXQ84" s="106"/>
      <c r="HXR84" s="106"/>
      <c r="HXS84" s="106"/>
      <c r="HXT84" s="106"/>
      <c r="HXU84" s="106"/>
      <c r="HXV84" s="106"/>
      <c r="HXW84" s="106"/>
      <c r="HXX84" s="106"/>
      <c r="HXY84" s="106"/>
      <c r="HXZ84" s="106"/>
      <c r="HYA84" s="106"/>
      <c r="HYB84" s="106"/>
      <c r="HYC84" s="106"/>
      <c r="HYD84" s="106"/>
      <c r="HYE84" s="106"/>
      <c r="HYF84" s="106"/>
      <c r="HYG84" s="106"/>
      <c r="HYH84" s="106"/>
      <c r="HYI84" s="106"/>
      <c r="HYJ84" s="106"/>
      <c r="HYK84" s="106"/>
      <c r="HYL84" s="106"/>
      <c r="HYM84" s="106"/>
      <c r="HYN84" s="106"/>
      <c r="HYO84" s="106"/>
      <c r="HYP84" s="106"/>
      <c r="HYQ84" s="106"/>
      <c r="HYR84" s="106"/>
      <c r="HYS84" s="106"/>
      <c r="HYT84" s="106"/>
      <c r="HYU84" s="106"/>
      <c r="HYV84" s="106"/>
      <c r="HYW84" s="106"/>
      <c r="HYX84" s="106"/>
      <c r="HYY84" s="106"/>
      <c r="HYZ84" s="106"/>
      <c r="HZA84" s="106"/>
      <c r="HZB84" s="106"/>
      <c r="HZC84" s="106"/>
      <c r="HZD84" s="106"/>
      <c r="HZE84" s="106"/>
      <c r="HZF84" s="106"/>
      <c r="HZG84" s="106"/>
      <c r="HZH84" s="106"/>
      <c r="HZI84" s="106"/>
      <c r="HZJ84" s="106"/>
      <c r="HZK84" s="106"/>
      <c r="HZL84" s="106"/>
      <c r="HZM84" s="106"/>
      <c r="HZN84" s="106"/>
      <c r="HZO84" s="106"/>
      <c r="HZP84" s="106"/>
      <c r="HZQ84" s="106"/>
      <c r="HZR84" s="106"/>
      <c r="HZS84" s="106"/>
      <c r="HZT84" s="106"/>
      <c r="HZU84" s="106"/>
      <c r="HZV84" s="106"/>
      <c r="HZW84" s="106"/>
      <c r="HZX84" s="106"/>
      <c r="HZY84" s="106"/>
      <c r="HZZ84" s="106"/>
      <c r="IAA84" s="106"/>
      <c r="IAB84" s="106"/>
      <c r="IAC84" s="106"/>
      <c r="IAD84" s="106"/>
      <c r="IAE84" s="106"/>
      <c r="IAF84" s="106"/>
      <c r="IAG84" s="106"/>
      <c r="IAH84" s="106"/>
      <c r="IAI84" s="106"/>
      <c r="IAJ84" s="106"/>
      <c r="IAK84" s="106"/>
      <c r="IAL84" s="106"/>
      <c r="IAM84" s="106"/>
      <c r="IAN84" s="106"/>
      <c r="IAO84" s="106"/>
      <c r="IAP84" s="106"/>
      <c r="IAQ84" s="106"/>
      <c r="IAR84" s="106"/>
      <c r="IAS84" s="106"/>
      <c r="IAT84" s="106"/>
      <c r="IAU84" s="106"/>
      <c r="IAV84" s="106"/>
      <c r="IAW84" s="106"/>
      <c r="IAX84" s="106"/>
      <c r="IAY84" s="106"/>
      <c r="IAZ84" s="106"/>
      <c r="IBA84" s="106"/>
      <c r="IBB84" s="106"/>
      <c r="IBC84" s="106"/>
      <c r="IBD84" s="106"/>
      <c r="IBE84" s="106"/>
      <c r="IBF84" s="106"/>
      <c r="IBG84" s="106"/>
      <c r="IBH84" s="106"/>
      <c r="IBI84" s="106"/>
      <c r="IBJ84" s="106"/>
      <c r="IBK84" s="106"/>
      <c r="IBL84" s="106"/>
      <c r="IBM84" s="106"/>
      <c r="IBN84" s="106"/>
      <c r="IBO84" s="106"/>
      <c r="IBP84" s="106"/>
      <c r="IBQ84" s="106"/>
      <c r="IBR84" s="106"/>
      <c r="IBS84" s="106"/>
      <c r="IBT84" s="106"/>
      <c r="IBU84" s="106"/>
      <c r="IBV84" s="106"/>
      <c r="IBW84" s="106"/>
      <c r="IBX84" s="106"/>
      <c r="IBY84" s="106"/>
      <c r="IBZ84" s="106"/>
      <c r="ICA84" s="106"/>
      <c r="ICB84" s="106"/>
      <c r="ICC84" s="106"/>
      <c r="ICD84" s="106"/>
      <c r="ICE84" s="106"/>
      <c r="ICF84" s="106"/>
      <c r="ICG84" s="106"/>
      <c r="ICH84" s="106"/>
      <c r="ICI84" s="106"/>
      <c r="ICJ84" s="106"/>
      <c r="ICK84" s="106"/>
      <c r="ICL84" s="106"/>
      <c r="ICM84" s="106"/>
      <c r="ICN84" s="106"/>
      <c r="ICO84" s="106"/>
      <c r="ICP84" s="106"/>
      <c r="ICQ84" s="106"/>
      <c r="ICR84" s="106"/>
      <c r="ICS84" s="106"/>
      <c r="ICT84" s="106"/>
      <c r="ICU84" s="106"/>
      <c r="ICV84" s="106"/>
      <c r="ICW84" s="106"/>
      <c r="ICX84" s="106"/>
      <c r="ICY84" s="106"/>
      <c r="ICZ84" s="106"/>
      <c r="IDA84" s="106"/>
      <c r="IDB84" s="106"/>
      <c r="IDC84" s="106"/>
      <c r="IDD84" s="106"/>
      <c r="IDE84" s="106"/>
      <c r="IDF84" s="106"/>
      <c r="IDG84" s="106"/>
      <c r="IDH84" s="106"/>
      <c r="IDI84" s="106"/>
      <c r="IDJ84" s="106"/>
      <c r="IDK84" s="106"/>
      <c r="IDL84" s="106"/>
      <c r="IDM84" s="106"/>
      <c r="IDN84" s="106"/>
      <c r="IDO84" s="106"/>
      <c r="IDP84" s="106"/>
      <c r="IDQ84" s="106"/>
      <c r="IDR84" s="106"/>
      <c r="IDS84" s="106"/>
      <c r="IDT84" s="106"/>
      <c r="IDU84" s="106"/>
      <c r="IDV84" s="106"/>
      <c r="IDW84" s="106"/>
      <c r="IDX84" s="106"/>
      <c r="IDY84" s="106"/>
      <c r="IDZ84" s="106"/>
      <c r="IEA84" s="106"/>
      <c r="IEB84" s="106"/>
      <c r="IEC84" s="106"/>
      <c r="IED84" s="106"/>
      <c r="IEE84" s="106"/>
      <c r="IEF84" s="106"/>
      <c r="IEG84" s="106"/>
      <c r="IEH84" s="106"/>
      <c r="IEI84" s="106"/>
      <c r="IEJ84" s="106"/>
      <c r="IEK84" s="106"/>
      <c r="IEL84" s="106"/>
      <c r="IEM84" s="106"/>
      <c r="IEN84" s="106"/>
      <c r="IEO84" s="106"/>
      <c r="IEP84" s="106"/>
      <c r="IEQ84" s="106"/>
      <c r="IER84" s="106"/>
      <c r="IES84" s="106"/>
      <c r="IET84" s="106"/>
      <c r="IEU84" s="106"/>
      <c r="IEV84" s="106"/>
      <c r="IEW84" s="106"/>
      <c r="IEX84" s="106"/>
      <c r="IEY84" s="106"/>
      <c r="IEZ84" s="106"/>
      <c r="IFA84" s="106"/>
      <c r="IFB84" s="106"/>
      <c r="IFC84" s="106"/>
      <c r="IFD84" s="106"/>
      <c r="IFE84" s="106"/>
      <c r="IFF84" s="106"/>
      <c r="IFG84" s="106"/>
      <c r="IFH84" s="106"/>
      <c r="IFI84" s="106"/>
      <c r="IFJ84" s="106"/>
      <c r="IFK84" s="106"/>
      <c r="IFL84" s="106"/>
      <c r="IFM84" s="106"/>
      <c r="IFN84" s="106"/>
      <c r="IFO84" s="106"/>
      <c r="IFP84" s="106"/>
      <c r="IFQ84" s="106"/>
      <c r="IFR84" s="106"/>
      <c r="IFS84" s="106"/>
      <c r="IFT84" s="106"/>
      <c r="IFU84" s="106"/>
      <c r="IFV84" s="106"/>
      <c r="IFW84" s="106"/>
      <c r="IFX84" s="106"/>
      <c r="IFY84" s="106"/>
      <c r="IFZ84" s="106"/>
      <c r="IGA84" s="106"/>
      <c r="IGB84" s="106"/>
      <c r="IGC84" s="106"/>
      <c r="IGD84" s="106"/>
      <c r="IGE84" s="106"/>
      <c r="IGF84" s="106"/>
      <c r="IGG84" s="106"/>
      <c r="IGH84" s="106"/>
      <c r="IGI84" s="106"/>
      <c r="IGJ84" s="106"/>
      <c r="IGK84" s="106"/>
      <c r="IGL84" s="106"/>
      <c r="IGM84" s="106"/>
      <c r="IGN84" s="106"/>
      <c r="IGO84" s="106"/>
      <c r="IGP84" s="106"/>
      <c r="IGQ84" s="106"/>
      <c r="IGR84" s="106"/>
      <c r="IGS84" s="106"/>
      <c r="IGT84" s="106"/>
      <c r="IGU84" s="106"/>
      <c r="IGV84" s="106"/>
      <c r="IGW84" s="106"/>
      <c r="IGX84" s="106"/>
      <c r="IGY84" s="106"/>
      <c r="IGZ84" s="106"/>
      <c r="IHA84" s="106"/>
      <c r="IHB84" s="106"/>
      <c r="IHC84" s="106"/>
      <c r="IHD84" s="106"/>
      <c r="IHE84" s="106"/>
      <c r="IHF84" s="106"/>
      <c r="IHG84" s="106"/>
      <c r="IHH84" s="106"/>
      <c r="IHI84" s="106"/>
      <c r="IHJ84" s="106"/>
      <c r="IHK84" s="106"/>
      <c r="IHL84" s="106"/>
      <c r="IHM84" s="106"/>
      <c r="IHN84" s="106"/>
      <c r="IHO84" s="106"/>
      <c r="IHP84" s="106"/>
      <c r="IHQ84" s="106"/>
      <c r="IHR84" s="106"/>
      <c r="IHS84" s="106"/>
      <c r="IHT84" s="106"/>
      <c r="IHU84" s="106"/>
      <c r="IHV84" s="106"/>
      <c r="IHW84" s="106"/>
      <c r="IHX84" s="106"/>
      <c r="IHY84" s="106"/>
      <c r="IHZ84" s="106"/>
      <c r="IIA84" s="106"/>
      <c r="IIB84" s="106"/>
      <c r="IIC84" s="106"/>
      <c r="IID84" s="106"/>
      <c r="IIE84" s="106"/>
      <c r="IIF84" s="106"/>
      <c r="IIG84" s="106"/>
      <c r="IIH84" s="106"/>
      <c r="III84" s="106"/>
      <c r="IIJ84" s="106"/>
      <c r="IIK84" s="106"/>
      <c r="IIL84" s="106"/>
      <c r="IIM84" s="106"/>
      <c r="IIN84" s="106"/>
      <c r="IIO84" s="106"/>
      <c r="IIP84" s="106"/>
      <c r="IIQ84" s="106"/>
      <c r="IIR84" s="106"/>
      <c r="IIS84" s="106"/>
      <c r="IIT84" s="106"/>
      <c r="IIU84" s="106"/>
      <c r="IIV84" s="106"/>
      <c r="IIW84" s="106"/>
      <c r="IIX84" s="106"/>
      <c r="IIY84" s="106"/>
      <c r="IIZ84" s="106"/>
      <c r="IJA84" s="106"/>
      <c r="IJB84" s="106"/>
      <c r="IJC84" s="106"/>
      <c r="IJD84" s="106"/>
      <c r="IJE84" s="106"/>
      <c r="IJF84" s="106"/>
      <c r="IJG84" s="106"/>
      <c r="IJH84" s="106"/>
      <c r="IJI84" s="106"/>
      <c r="IJJ84" s="106"/>
      <c r="IJK84" s="106"/>
      <c r="IJL84" s="106"/>
      <c r="IJM84" s="106"/>
      <c r="IJN84" s="106"/>
      <c r="IJO84" s="106"/>
      <c r="IJP84" s="106"/>
      <c r="IJQ84" s="106"/>
      <c r="IJR84" s="106"/>
      <c r="IJS84" s="106"/>
      <c r="IJT84" s="106"/>
      <c r="IJU84" s="106"/>
      <c r="IJV84" s="106"/>
      <c r="IJW84" s="106"/>
      <c r="IJX84" s="106"/>
      <c r="IJY84" s="106"/>
      <c r="IJZ84" s="106"/>
      <c r="IKA84" s="106"/>
      <c r="IKB84" s="106"/>
      <c r="IKC84" s="106"/>
      <c r="IKD84" s="106"/>
      <c r="IKE84" s="106"/>
      <c r="IKF84" s="106"/>
      <c r="IKG84" s="106"/>
      <c r="IKH84" s="106"/>
      <c r="IKI84" s="106"/>
      <c r="IKJ84" s="106"/>
      <c r="IKK84" s="106"/>
      <c r="IKL84" s="106"/>
      <c r="IKM84" s="106"/>
      <c r="IKN84" s="106"/>
      <c r="IKO84" s="106"/>
      <c r="IKP84" s="106"/>
      <c r="IKQ84" s="106"/>
      <c r="IKR84" s="106"/>
      <c r="IKS84" s="106"/>
      <c r="IKT84" s="106"/>
      <c r="IKU84" s="106"/>
      <c r="IKV84" s="106"/>
      <c r="IKW84" s="106"/>
      <c r="IKX84" s="106"/>
      <c r="IKY84" s="106"/>
      <c r="IKZ84" s="106"/>
      <c r="ILA84" s="106"/>
      <c r="ILB84" s="106"/>
      <c r="ILC84" s="106"/>
      <c r="ILD84" s="106"/>
      <c r="ILE84" s="106"/>
      <c r="ILF84" s="106"/>
      <c r="ILG84" s="106"/>
      <c r="ILH84" s="106"/>
      <c r="ILI84" s="106"/>
      <c r="ILJ84" s="106"/>
      <c r="ILK84" s="106"/>
      <c r="ILL84" s="106"/>
      <c r="ILM84" s="106"/>
      <c r="ILN84" s="106"/>
      <c r="ILO84" s="106"/>
      <c r="ILP84" s="106"/>
      <c r="ILQ84" s="106"/>
      <c r="ILR84" s="106"/>
      <c r="ILS84" s="106"/>
      <c r="ILT84" s="106"/>
      <c r="ILU84" s="106"/>
      <c r="ILV84" s="106"/>
      <c r="ILW84" s="106"/>
      <c r="ILX84" s="106"/>
      <c r="ILY84" s="106"/>
      <c r="ILZ84" s="106"/>
      <c r="IMA84" s="106"/>
      <c r="IMB84" s="106"/>
      <c r="IMC84" s="106"/>
      <c r="IMD84" s="106"/>
      <c r="IME84" s="106"/>
      <c r="IMF84" s="106"/>
      <c r="IMG84" s="106"/>
      <c r="IMH84" s="106"/>
      <c r="IMI84" s="106"/>
      <c r="IMJ84" s="106"/>
      <c r="IMK84" s="106"/>
      <c r="IML84" s="106"/>
      <c r="IMM84" s="106"/>
      <c r="IMN84" s="106"/>
      <c r="IMO84" s="106"/>
      <c r="IMP84" s="106"/>
      <c r="IMQ84" s="106"/>
      <c r="IMR84" s="106"/>
      <c r="IMS84" s="106"/>
      <c r="IMT84" s="106"/>
      <c r="IMU84" s="106"/>
      <c r="IMV84" s="106"/>
      <c r="IMW84" s="106"/>
      <c r="IMX84" s="106"/>
      <c r="IMY84" s="106"/>
      <c r="IMZ84" s="106"/>
      <c r="INA84" s="106"/>
      <c r="INB84" s="106"/>
      <c r="INC84" s="106"/>
      <c r="IND84" s="106"/>
      <c r="INE84" s="106"/>
      <c r="INF84" s="106"/>
      <c r="ING84" s="106"/>
      <c r="INH84" s="106"/>
      <c r="INI84" s="106"/>
      <c r="INJ84" s="106"/>
      <c r="INK84" s="106"/>
      <c r="INL84" s="106"/>
      <c r="INM84" s="106"/>
      <c r="INN84" s="106"/>
      <c r="INO84" s="106"/>
      <c r="INP84" s="106"/>
      <c r="INQ84" s="106"/>
      <c r="INR84" s="106"/>
      <c r="INS84" s="106"/>
      <c r="INT84" s="106"/>
      <c r="INU84" s="106"/>
      <c r="INV84" s="106"/>
      <c r="INW84" s="106"/>
      <c r="INX84" s="106"/>
      <c r="INY84" s="106"/>
      <c r="INZ84" s="106"/>
      <c r="IOA84" s="106"/>
      <c r="IOB84" s="106"/>
      <c r="IOC84" s="106"/>
      <c r="IOD84" s="106"/>
      <c r="IOE84" s="106"/>
      <c r="IOF84" s="106"/>
      <c r="IOG84" s="106"/>
      <c r="IOH84" s="106"/>
      <c r="IOI84" s="106"/>
      <c r="IOJ84" s="106"/>
      <c r="IOK84" s="106"/>
      <c r="IOL84" s="106"/>
      <c r="IOM84" s="106"/>
      <c r="ION84" s="106"/>
      <c r="IOO84" s="106"/>
      <c r="IOP84" s="106"/>
      <c r="IOQ84" s="106"/>
      <c r="IOR84" s="106"/>
      <c r="IOS84" s="106"/>
      <c r="IOT84" s="106"/>
      <c r="IOU84" s="106"/>
      <c r="IOV84" s="106"/>
      <c r="IOW84" s="106"/>
      <c r="IOX84" s="106"/>
      <c r="IOY84" s="106"/>
      <c r="IOZ84" s="106"/>
      <c r="IPA84" s="106"/>
      <c r="IPB84" s="106"/>
      <c r="IPC84" s="106"/>
      <c r="IPD84" s="106"/>
      <c r="IPE84" s="106"/>
      <c r="IPF84" s="106"/>
      <c r="IPG84" s="106"/>
      <c r="IPH84" s="106"/>
      <c r="IPI84" s="106"/>
      <c r="IPJ84" s="106"/>
      <c r="IPK84" s="106"/>
      <c r="IPL84" s="106"/>
      <c r="IPM84" s="106"/>
      <c r="IPN84" s="106"/>
      <c r="IPO84" s="106"/>
      <c r="IPP84" s="106"/>
      <c r="IPQ84" s="106"/>
      <c r="IPR84" s="106"/>
      <c r="IPS84" s="106"/>
      <c r="IPT84" s="106"/>
      <c r="IPU84" s="106"/>
      <c r="IPV84" s="106"/>
      <c r="IPW84" s="106"/>
      <c r="IPX84" s="106"/>
      <c r="IPY84" s="106"/>
      <c r="IPZ84" s="106"/>
      <c r="IQA84" s="106"/>
      <c r="IQB84" s="106"/>
      <c r="IQC84" s="106"/>
      <c r="IQD84" s="106"/>
      <c r="IQE84" s="106"/>
      <c r="IQF84" s="106"/>
      <c r="IQG84" s="106"/>
      <c r="IQH84" s="106"/>
      <c r="IQI84" s="106"/>
      <c r="IQJ84" s="106"/>
      <c r="IQK84" s="106"/>
      <c r="IQL84" s="106"/>
      <c r="IQM84" s="106"/>
      <c r="IQN84" s="106"/>
      <c r="IQO84" s="106"/>
      <c r="IQP84" s="106"/>
      <c r="IQQ84" s="106"/>
      <c r="IQR84" s="106"/>
      <c r="IQS84" s="106"/>
      <c r="IQT84" s="106"/>
      <c r="IQU84" s="106"/>
      <c r="IQV84" s="106"/>
      <c r="IQW84" s="106"/>
      <c r="IQX84" s="106"/>
      <c r="IQY84" s="106"/>
      <c r="IQZ84" s="106"/>
      <c r="IRA84" s="106"/>
      <c r="IRB84" s="106"/>
      <c r="IRC84" s="106"/>
      <c r="IRD84" s="106"/>
      <c r="IRE84" s="106"/>
      <c r="IRF84" s="106"/>
      <c r="IRG84" s="106"/>
      <c r="IRH84" s="106"/>
      <c r="IRI84" s="106"/>
      <c r="IRJ84" s="106"/>
      <c r="IRK84" s="106"/>
      <c r="IRL84" s="106"/>
      <c r="IRM84" s="106"/>
      <c r="IRN84" s="106"/>
      <c r="IRO84" s="106"/>
      <c r="IRP84" s="106"/>
      <c r="IRQ84" s="106"/>
      <c r="IRR84" s="106"/>
      <c r="IRS84" s="106"/>
      <c r="IRT84" s="106"/>
      <c r="IRU84" s="106"/>
      <c r="IRV84" s="106"/>
      <c r="IRW84" s="106"/>
      <c r="IRX84" s="106"/>
      <c r="IRY84" s="106"/>
      <c r="IRZ84" s="106"/>
      <c r="ISA84" s="106"/>
      <c r="ISB84" s="106"/>
      <c r="ISC84" s="106"/>
      <c r="ISD84" s="106"/>
      <c r="ISE84" s="106"/>
      <c r="ISF84" s="106"/>
      <c r="ISG84" s="106"/>
      <c r="ISH84" s="106"/>
      <c r="ISI84" s="106"/>
      <c r="ISJ84" s="106"/>
      <c r="ISK84" s="106"/>
      <c r="ISL84" s="106"/>
      <c r="ISM84" s="106"/>
      <c r="ISN84" s="106"/>
      <c r="ISO84" s="106"/>
      <c r="ISP84" s="106"/>
      <c r="ISQ84" s="106"/>
      <c r="ISR84" s="106"/>
      <c r="ISS84" s="106"/>
      <c r="IST84" s="106"/>
      <c r="ISU84" s="106"/>
      <c r="ISV84" s="106"/>
      <c r="ISW84" s="106"/>
      <c r="ISX84" s="106"/>
      <c r="ISY84" s="106"/>
      <c r="ISZ84" s="106"/>
      <c r="ITA84" s="106"/>
      <c r="ITB84" s="106"/>
      <c r="ITC84" s="106"/>
      <c r="ITD84" s="106"/>
      <c r="ITE84" s="106"/>
      <c r="ITF84" s="106"/>
      <c r="ITG84" s="106"/>
      <c r="ITH84" s="106"/>
      <c r="ITI84" s="106"/>
      <c r="ITJ84" s="106"/>
      <c r="ITK84" s="106"/>
      <c r="ITL84" s="106"/>
      <c r="ITM84" s="106"/>
      <c r="ITN84" s="106"/>
      <c r="ITO84" s="106"/>
      <c r="ITP84" s="106"/>
      <c r="ITQ84" s="106"/>
      <c r="ITR84" s="106"/>
      <c r="ITS84" s="106"/>
      <c r="ITT84" s="106"/>
      <c r="ITU84" s="106"/>
      <c r="ITV84" s="106"/>
      <c r="ITW84" s="106"/>
      <c r="ITX84" s="106"/>
      <c r="ITY84" s="106"/>
      <c r="ITZ84" s="106"/>
      <c r="IUA84" s="106"/>
      <c r="IUB84" s="106"/>
      <c r="IUC84" s="106"/>
      <c r="IUD84" s="106"/>
      <c r="IUE84" s="106"/>
      <c r="IUF84" s="106"/>
      <c r="IUG84" s="106"/>
      <c r="IUH84" s="106"/>
      <c r="IUI84" s="106"/>
      <c r="IUJ84" s="106"/>
      <c r="IUK84" s="106"/>
      <c r="IUL84" s="106"/>
      <c r="IUM84" s="106"/>
      <c r="IUN84" s="106"/>
      <c r="IUO84" s="106"/>
      <c r="IUP84" s="106"/>
      <c r="IUQ84" s="106"/>
      <c r="IUR84" s="106"/>
      <c r="IUS84" s="106"/>
      <c r="IUT84" s="106"/>
      <c r="IUU84" s="106"/>
      <c r="IUV84" s="106"/>
      <c r="IUW84" s="106"/>
      <c r="IUX84" s="106"/>
      <c r="IUY84" s="106"/>
      <c r="IUZ84" s="106"/>
      <c r="IVA84" s="106"/>
      <c r="IVB84" s="106"/>
      <c r="IVC84" s="106"/>
      <c r="IVD84" s="106"/>
      <c r="IVE84" s="106"/>
      <c r="IVF84" s="106"/>
      <c r="IVG84" s="106"/>
      <c r="IVH84" s="106"/>
      <c r="IVI84" s="106"/>
      <c r="IVJ84" s="106"/>
      <c r="IVK84" s="106"/>
      <c r="IVL84" s="106"/>
      <c r="IVM84" s="106"/>
      <c r="IVN84" s="106"/>
      <c r="IVO84" s="106"/>
      <c r="IVP84" s="106"/>
      <c r="IVQ84" s="106"/>
      <c r="IVR84" s="106"/>
      <c r="IVS84" s="106"/>
      <c r="IVT84" s="106"/>
      <c r="IVU84" s="106"/>
      <c r="IVV84" s="106"/>
      <c r="IVW84" s="106"/>
      <c r="IVX84" s="106"/>
      <c r="IVY84" s="106"/>
      <c r="IVZ84" s="106"/>
      <c r="IWA84" s="106"/>
      <c r="IWB84" s="106"/>
      <c r="IWC84" s="106"/>
      <c r="IWD84" s="106"/>
      <c r="IWE84" s="106"/>
      <c r="IWF84" s="106"/>
      <c r="IWG84" s="106"/>
      <c r="IWH84" s="106"/>
      <c r="IWI84" s="106"/>
      <c r="IWJ84" s="106"/>
      <c r="IWK84" s="106"/>
      <c r="IWL84" s="106"/>
      <c r="IWM84" s="106"/>
      <c r="IWN84" s="106"/>
      <c r="IWO84" s="106"/>
      <c r="IWP84" s="106"/>
      <c r="IWQ84" s="106"/>
      <c r="IWR84" s="106"/>
      <c r="IWS84" s="106"/>
      <c r="IWT84" s="106"/>
      <c r="IWU84" s="106"/>
      <c r="IWV84" s="106"/>
      <c r="IWW84" s="106"/>
      <c r="IWX84" s="106"/>
      <c r="IWY84" s="106"/>
      <c r="IWZ84" s="106"/>
      <c r="IXA84" s="106"/>
      <c r="IXB84" s="106"/>
      <c r="IXC84" s="106"/>
      <c r="IXD84" s="106"/>
      <c r="IXE84" s="106"/>
      <c r="IXF84" s="106"/>
      <c r="IXG84" s="106"/>
      <c r="IXH84" s="106"/>
      <c r="IXI84" s="106"/>
      <c r="IXJ84" s="106"/>
      <c r="IXK84" s="106"/>
      <c r="IXL84" s="106"/>
      <c r="IXM84" s="106"/>
      <c r="IXN84" s="106"/>
      <c r="IXO84" s="106"/>
      <c r="IXP84" s="106"/>
      <c r="IXQ84" s="106"/>
      <c r="IXR84" s="106"/>
      <c r="IXS84" s="106"/>
      <c r="IXT84" s="106"/>
      <c r="IXU84" s="106"/>
      <c r="IXV84" s="106"/>
      <c r="IXW84" s="106"/>
      <c r="IXX84" s="106"/>
      <c r="IXY84" s="106"/>
      <c r="IXZ84" s="106"/>
      <c r="IYA84" s="106"/>
      <c r="IYB84" s="106"/>
      <c r="IYC84" s="106"/>
      <c r="IYD84" s="106"/>
      <c r="IYE84" s="106"/>
      <c r="IYF84" s="106"/>
      <c r="IYG84" s="106"/>
      <c r="IYH84" s="106"/>
      <c r="IYI84" s="106"/>
      <c r="IYJ84" s="106"/>
      <c r="IYK84" s="106"/>
      <c r="IYL84" s="106"/>
      <c r="IYM84" s="106"/>
      <c r="IYN84" s="106"/>
      <c r="IYO84" s="106"/>
      <c r="IYP84" s="106"/>
      <c r="IYQ84" s="106"/>
      <c r="IYR84" s="106"/>
      <c r="IYS84" s="106"/>
      <c r="IYT84" s="106"/>
      <c r="IYU84" s="106"/>
      <c r="IYV84" s="106"/>
      <c r="IYW84" s="106"/>
      <c r="IYX84" s="106"/>
      <c r="IYY84" s="106"/>
      <c r="IYZ84" s="106"/>
      <c r="IZA84" s="106"/>
      <c r="IZB84" s="106"/>
      <c r="IZC84" s="106"/>
      <c r="IZD84" s="106"/>
      <c r="IZE84" s="106"/>
      <c r="IZF84" s="106"/>
      <c r="IZG84" s="106"/>
      <c r="IZH84" s="106"/>
      <c r="IZI84" s="106"/>
      <c r="IZJ84" s="106"/>
      <c r="IZK84" s="106"/>
      <c r="IZL84" s="106"/>
      <c r="IZM84" s="106"/>
      <c r="IZN84" s="106"/>
      <c r="IZO84" s="106"/>
      <c r="IZP84" s="106"/>
      <c r="IZQ84" s="106"/>
      <c r="IZR84" s="106"/>
      <c r="IZS84" s="106"/>
      <c r="IZT84" s="106"/>
      <c r="IZU84" s="106"/>
      <c r="IZV84" s="106"/>
      <c r="IZW84" s="106"/>
      <c r="IZX84" s="106"/>
      <c r="IZY84" s="106"/>
      <c r="IZZ84" s="106"/>
      <c r="JAA84" s="106"/>
      <c r="JAB84" s="106"/>
      <c r="JAC84" s="106"/>
      <c r="JAD84" s="106"/>
      <c r="JAE84" s="106"/>
      <c r="JAF84" s="106"/>
      <c r="JAG84" s="106"/>
      <c r="JAH84" s="106"/>
      <c r="JAI84" s="106"/>
      <c r="JAJ84" s="106"/>
      <c r="JAK84" s="106"/>
      <c r="JAL84" s="106"/>
      <c r="JAM84" s="106"/>
      <c r="JAN84" s="106"/>
      <c r="JAO84" s="106"/>
      <c r="JAP84" s="106"/>
      <c r="JAQ84" s="106"/>
      <c r="JAR84" s="106"/>
      <c r="JAS84" s="106"/>
      <c r="JAT84" s="106"/>
      <c r="JAU84" s="106"/>
      <c r="JAV84" s="106"/>
      <c r="JAW84" s="106"/>
      <c r="JAX84" s="106"/>
      <c r="JAY84" s="106"/>
      <c r="JAZ84" s="106"/>
      <c r="JBA84" s="106"/>
      <c r="JBB84" s="106"/>
      <c r="JBC84" s="106"/>
      <c r="JBD84" s="106"/>
      <c r="JBE84" s="106"/>
      <c r="JBF84" s="106"/>
      <c r="JBG84" s="106"/>
      <c r="JBH84" s="106"/>
      <c r="JBI84" s="106"/>
      <c r="JBJ84" s="106"/>
      <c r="JBK84" s="106"/>
      <c r="JBL84" s="106"/>
      <c r="JBM84" s="106"/>
      <c r="JBN84" s="106"/>
      <c r="JBO84" s="106"/>
      <c r="JBP84" s="106"/>
      <c r="JBQ84" s="106"/>
      <c r="JBR84" s="106"/>
      <c r="JBS84" s="106"/>
      <c r="JBT84" s="106"/>
      <c r="JBU84" s="106"/>
      <c r="JBV84" s="106"/>
      <c r="JBW84" s="106"/>
      <c r="JBX84" s="106"/>
      <c r="JBY84" s="106"/>
      <c r="JBZ84" s="106"/>
      <c r="JCA84" s="106"/>
      <c r="JCB84" s="106"/>
      <c r="JCC84" s="106"/>
      <c r="JCD84" s="106"/>
      <c r="JCE84" s="106"/>
      <c r="JCF84" s="106"/>
      <c r="JCG84" s="106"/>
      <c r="JCH84" s="106"/>
      <c r="JCI84" s="106"/>
      <c r="JCJ84" s="106"/>
      <c r="JCK84" s="106"/>
      <c r="JCL84" s="106"/>
      <c r="JCM84" s="106"/>
      <c r="JCN84" s="106"/>
      <c r="JCO84" s="106"/>
      <c r="JCP84" s="106"/>
      <c r="JCQ84" s="106"/>
      <c r="JCR84" s="106"/>
      <c r="JCS84" s="106"/>
      <c r="JCT84" s="106"/>
      <c r="JCU84" s="106"/>
      <c r="JCV84" s="106"/>
      <c r="JCW84" s="106"/>
      <c r="JCX84" s="106"/>
      <c r="JCY84" s="106"/>
      <c r="JCZ84" s="106"/>
      <c r="JDA84" s="106"/>
      <c r="JDB84" s="106"/>
      <c r="JDC84" s="106"/>
      <c r="JDD84" s="106"/>
      <c r="JDE84" s="106"/>
      <c r="JDF84" s="106"/>
      <c r="JDG84" s="106"/>
      <c r="JDH84" s="106"/>
      <c r="JDI84" s="106"/>
      <c r="JDJ84" s="106"/>
      <c r="JDK84" s="106"/>
      <c r="JDL84" s="106"/>
      <c r="JDM84" s="106"/>
      <c r="JDN84" s="106"/>
      <c r="JDO84" s="106"/>
      <c r="JDP84" s="106"/>
      <c r="JDQ84" s="106"/>
      <c r="JDR84" s="106"/>
      <c r="JDS84" s="106"/>
      <c r="JDT84" s="106"/>
      <c r="JDU84" s="106"/>
      <c r="JDV84" s="106"/>
      <c r="JDW84" s="106"/>
      <c r="JDX84" s="106"/>
      <c r="JDY84" s="106"/>
      <c r="JDZ84" s="106"/>
      <c r="JEA84" s="106"/>
      <c r="JEB84" s="106"/>
      <c r="JEC84" s="106"/>
      <c r="JED84" s="106"/>
      <c r="JEE84" s="106"/>
      <c r="JEF84" s="106"/>
      <c r="JEG84" s="106"/>
      <c r="JEH84" s="106"/>
      <c r="JEI84" s="106"/>
      <c r="JEJ84" s="106"/>
      <c r="JEK84" s="106"/>
      <c r="JEL84" s="106"/>
      <c r="JEM84" s="106"/>
      <c r="JEN84" s="106"/>
      <c r="JEO84" s="106"/>
      <c r="JEP84" s="106"/>
      <c r="JEQ84" s="106"/>
      <c r="JER84" s="106"/>
      <c r="JES84" s="106"/>
      <c r="JET84" s="106"/>
      <c r="JEU84" s="106"/>
      <c r="JEV84" s="106"/>
      <c r="JEW84" s="106"/>
      <c r="JEX84" s="106"/>
      <c r="JEY84" s="106"/>
      <c r="JEZ84" s="106"/>
      <c r="JFA84" s="106"/>
      <c r="JFB84" s="106"/>
      <c r="JFC84" s="106"/>
      <c r="JFD84" s="106"/>
      <c r="JFE84" s="106"/>
      <c r="JFF84" s="106"/>
      <c r="JFG84" s="106"/>
      <c r="JFH84" s="106"/>
      <c r="JFI84" s="106"/>
      <c r="JFJ84" s="106"/>
      <c r="JFK84" s="106"/>
      <c r="JFL84" s="106"/>
      <c r="JFM84" s="106"/>
      <c r="JFN84" s="106"/>
      <c r="JFO84" s="106"/>
      <c r="JFP84" s="106"/>
      <c r="JFQ84" s="106"/>
      <c r="JFR84" s="106"/>
      <c r="JFS84" s="106"/>
      <c r="JFT84" s="106"/>
      <c r="JFU84" s="106"/>
      <c r="JFV84" s="106"/>
      <c r="JFW84" s="106"/>
      <c r="JFX84" s="106"/>
      <c r="JFY84" s="106"/>
      <c r="JFZ84" s="106"/>
      <c r="JGA84" s="106"/>
      <c r="JGB84" s="106"/>
      <c r="JGC84" s="106"/>
      <c r="JGD84" s="106"/>
      <c r="JGE84" s="106"/>
      <c r="JGF84" s="106"/>
      <c r="JGG84" s="106"/>
      <c r="JGH84" s="106"/>
      <c r="JGI84" s="106"/>
      <c r="JGJ84" s="106"/>
      <c r="JGK84" s="106"/>
      <c r="JGL84" s="106"/>
      <c r="JGM84" s="106"/>
      <c r="JGN84" s="106"/>
      <c r="JGO84" s="106"/>
      <c r="JGP84" s="106"/>
      <c r="JGQ84" s="106"/>
      <c r="JGR84" s="106"/>
      <c r="JGS84" s="106"/>
      <c r="JGT84" s="106"/>
      <c r="JGU84" s="106"/>
      <c r="JGV84" s="106"/>
      <c r="JGW84" s="106"/>
      <c r="JGX84" s="106"/>
      <c r="JGY84" s="106"/>
      <c r="JGZ84" s="106"/>
      <c r="JHA84" s="106"/>
      <c r="JHB84" s="106"/>
      <c r="JHC84" s="106"/>
      <c r="JHD84" s="106"/>
      <c r="JHE84" s="106"/>
      <c r="JHF84" s="106"/>
      <c r="JHG84" s="106"/>
      <c r="JHH84" s="106"/>
      <c r="JHI84" s="106"/>
      <c r="JHJ84" s="106"/>
      <c r="JHK84" s="106"/>
      <c r="JHL84" s="106"/>
      <c r="JHM84" s="106"/>
      <c r="JHN84" s="106"/>
      <c r="JHO84" s="106"/>
      <c r="JHP84" s="106"/>
      <c r="JHQ84" s="106"/>
      <c r="JHR84" s="106"/>
      <c r="JHS84" s="106"/>
      <c r="JHT84" s="106"/>
      <c r="JHU84" s="106"/>
      <c r="JHV84" s="106"/>
      <c r="JHW84" s="106"/>
      <c r="JHX84" s="106"/>
      <c r="JHY84" s="106"/>
      <c r="JHZ84" s="106"/>
      <c r="JIA84" s="106"/>
      <c r="JIB84" s="106"/>
      <c r="JIC84" s="106"/>
      <c r="JID84" s="106"/>
      <c r="JIE84" s="106"/>
      <c r="JIF84" s="106"/>
      <c r="JIG84" s="106"/>
      <c r="JIH84" s="106"/>
      <c r="JII84" s="106"/>
      <c r="JIJ84" s="106"/>
      <c r="JIK84" s="106"/>
      <c r="JIL84" s="106"/>
      <c r="JIM84" s="106"/>
      <c r="JIN84" s="106"/>
      <c r="JIO84" s="106"/>
      <c r="JIP84" s="106"/>
      <c r="JIQ84" s="106"/>
      <c r="JIR84" s="106"/>
      <c r="JIS84" s="106"/>
      <c r="JIT84" s="106"/>
      <c r="JIU84" s="106"/>
      <c r="JIV84" s="106"/>
      <c r="JIW84" s="106"/>
      <c r="JIX84" s="106"/>
      <c r="JIY84" s="106"/>
      <c r="JIZ84" s="106"/>
      <c r="JJA84" s="106"/>
      <c r="JJB84" s="106"/>
      <c r="JJC84" s="106"/>
      <c r="JJD84" s="106"/>
      <c r="JJE84" s="106"/>
      <c r="JJF84" s="106"/>
      <c r="JJG84" s="106"/>
      <c r="JJH84" s="106"/>
      <c r="JJI84" s="106"/>
      <c r="JJJ84" s="106"/>
      <c r="JJK84" s="106"/>
      <c r="JJL84" s="106"/>
      <c r="JJM84" s="106"/>
      <c r="JJN84" s="106"/>
      <c r="JJO84" s="106"/>
      <c r="JJP84" s="106"/>
      <c r="JJQ84" s="106"/>
      <c r="JJR84" s="106"/>
      <c r="JJS84" s="106"/>
      <c r="JJT84" s="106"/>
      <c r="JJU84" s="106"/>
      <c r="JJV84" s="106"/>
      <c r="JJW84" s="106"/>
      <c r="JJX84" s="106"/>
      <c r="JJY84" s="106"/>
      <c r="JJZ84" s="106"/>
      <c r="JKA84" s="106"/>
      <c r="JKB84" s="106"/>
      <c r="JKC84" s="106"/>
      <c r="JKD84" s="106"/>
      <c r="JKE84" s="106"/>
      <c r="JKF84" s="106"/>
      <c r="JKG84" s="106"/>
      <c r="JKH84" s="106"/>
      <c r="JKI84" s="106"/>
      <c r="JKJ84" s="106"/>
      <c r="JKK84" s="106"/>
      <c r="JKL84" s="106"/>
      <c r="JKM84" s="106"/>
      <c r="JKN84" s="106"/>
      <c r="JKO84" s="106"/>
      <c r="JKP84" s="106"/>
      <c r="JKQ84" s="106"/>
      <c r="JKR84" s="106"/>
      <c r="JKS84" s="106"/>
      <c r="JKT84" s="106"/>
      <c r="JKU84" s="106"/>
      <c r="JKV84" s="106"/>
      <c r="JKW84" s="106"/>
      <c r="JKX84" s="106"/>
      <c r="JKY84" s="106"/>
      <c r="JKZ84" s="106"/>
      <c r="JLA84" s="106"/>
      <c r="JLB84" s="106"/>
      <c r="JLC84" s="106"/>
      <c r="JLD84" s="106"/>
      <c r="JLE84" s="106"/>
      <c r="JLF84" s="106"/>
      <c r="JLG84" s="106"/>
      <c r="JLH84" s="106"/>
      <c r="JLI84" s="106"/>
      <c r="JLJ84" s="106"/>
      <c r="JLK84" s="106"/>
      <c r="JLL84" s="106"/>
      <c r="JLM84" s="106"/>
      <c r="JLN84" s="106"/>
      <c r="JLO84" s="106"/>
      <c r="JLP84" s="106"/>
      <c r="JLQ84" s="106"/>
      <c r="JLR84" s="106"/>
      <c r="JLS84" s="106"/>
      <c r="JLT84" s="106"/>
      <c r="JLU84" s="106"/>
      <c r="JLV84" s="106"/>
      <c r="JLW84" s="106"/>
      <c r="JLX84" s="106"/>
      <c r="JLY84" s="106"/>
      <c r="JLZ84" s="106"/>
      <c r="JMA84" s="106"/>
      <c r="JMB84" s="106"/>
      <c r="JMC84" s="106"/>
      <c r="JMD84" s="106"/>
      <c r="JME84" s="106"/>
      <c r="JMF84" s="106"/>
      <c r="JMG84" s="106"/>
      <c r="JMH84" s="106"/>
      <c r="JMI84" s="106"/>
      <c r="JMJ84" s="106"/>
      <c r="JMK84" s="106"/>
      <c r="JML84" s="106"/>
      <c r="JMM84" s="106"/>
      <c r="JMN84" s="106"/>
      <c r="JMO84" s="106"/>
      <c r="JMP84" s="106"/>
      <c r="JMQ84" s="106"/>
      <c r="JMR84" s="106"/>
      <c r="JMS84" s="106"/>
      <c r="JMT84" s="106"/>
      <c r="JMU84" s="106"/>
      <c r="JMV84" s="106"/>
      <c r="JMW84" s="106"/>
      <c r="JMX84" s="106"/>
      <c r="JMY84" s="106"/>
      <c r="JMZ84" s="106"/>
      <c r="JNA84" s="106"/>
      <c r="JNB84" s="106"/>
      <c r="JNC84" s="106"/>
      <c r="JND84" s="106"/>
      <c r="JNE84" s="106"/>
      <c r="JNF84" s="106"/>
      <c r="JNG84" s="106"/>
      <c r="JNH84" s="106"/>
      <c r="JNI84" s="106"/>
      <c r="JNJ84" s="106"/>
      <c r="JNK84" s="106"/>
      <c r="JNL84" s="106"/>
      <c r="JNM84" s="106"/>
      <c r="JNN84" s="106"/>
      <c r="JNO84" s="106"/>
      <c r="JNP84" s="106"/>
      <c r="JNQ84" s="106"/>
      <c r="JNR84" s="106"/>
      <c r="JNS84" s="106"/>
      <c r="JNT84" s="106"/>
      <c r="JNU84" s="106"/>
      <c r="JNV84" s="106"/>
      <c r="JNW84" s="106"/>
      <c r="JNX84" s="106"/>
      <c r="JNY84" s="106"/>
      <c r="JNZ84" s="106"/>
      <c r="JOA84" s="106"/>
      <c r="JOB84" s="106"/>
      <c r="JOC84" s="106"/>
      <c r="JOD84" s="106"/>
      <c r="JOE84" s="106"/>
      <c r="JOF84" s="106"/>
      <c r="JOG84" s="106"/>
      <c r="JOH84" s="106"/>
      <c r="JOI84" s="106"/>
      <c r="JOJ84" s="106"/>
      <c r="JOK84" s="106"/>
      <c r="JOL84" s="106"/>
      <c r="JOM84" s="106"/>
      <c r="JON84" s="106"/>
      <c r="JOO84" s="106"/>
      <c r="JOP84" s="106"/>
      <c r="JOQ84" s="106"/>
      <c r="JOR84" s="106"/>
      <c r="JOS84" s="106"/>
      <c r="JOT84" s="106"/>
      <c r="JOU84" s="106"/>
      <c r="JOV84" s="106"/>
      <c r="JOW84" s="106"/>
      <c r="JOX84" s="106"/>
      <c r="JOY84" s="106"/>
      <c r="JOZ84" s="106"/>
      <c r="JPA84" s="106"/>
      <c r="JPB84" s="106"/>
      <c r="JPC84" s="106"/>
      <c r="JPD84" s="106"/>
      <c r="JPE84" s="106"/>
      <c r="JPF84" s="106"/>
      <c r="JPG84" s="106"/>
      <c r="JPH84" s="106"/>
      <c r="JPI84" s="106"/>
      <c r="JPJ84" s="106"/>
      <c r="JPK84" s="106"/>
      <c r="JPL84" s="106"/>
      <c r="JPM84" s="106"/>
      <c r="JPN84" s="106"/>
      <c r="JPO84" s="106"/>
      <c r="JPP84" s="106"/>
      <c r="JPQ84" s="106"/>
      <c r="JPR84" s="106"/>
      <c r="JPS84" s="106"/>
      <c r="JPT84" s="106"/>
      <c r="JPU84" s="106"/>
      <c r="JPV84" s="106"/>
      <c r="JPW84" s="106"/>
      <c r="JPX84" s="106"/>
      <c r="JPY84" s="106"/>
      <c r="JPZ84" s="106"/>
      <c r="JQA84" s="106"/>
      <c r="JQB84" s="106"/>
      <c r="JQC84" s="106"/>
      <c r="JQD84" s="106"/>
      <c r="JQE84" s="106"/>
      <c r="JQF84" s="106"/>
      <c r="JQG84" s="106"/>
      <c r="JQH84" s="106"/>
      <c r="JQI84" s="106"/>
      <c r="JQJ84" s="106"/>
      <c r="JQK84" s="106"/>
      <c r="JQL84" s="106"/>
      <c r="JQM84" s="106"/>
      <c r="JQN84" s="106"/>
      <c r="JQO84" s="106"/>
      <c r="JQP84" s="106"/>
      <c r="JQQ84" s="106"/>
      <c r="JQR84" s="106"/>
      <c r="JQS84" s="106"/>
      <c r="JQT84" s="106"/>
      <c r="JQU84" s="106"/>
      <c r="JQV84" s="106"/>
      <c r="JQW84" s="106"/>
      <c r="JQX84" s="106"/>
      <c r="JQY84" s="106"/>
      <c r="JQZ84" s="106"/>
      <c r="JRA84" s="106"/>
      <c r="JRB84" s="106"/>
      <c r="JRC84" s="106"/>
      <c r="JRD84" s="106"/>
      <c r="JRE84" s="106"/>
      <c r="JRF84" s="106"/>
      <c r="JRG84" s="106"/>
      <c r="JRH84" s="106"/>
      <c r="JRI84" s="106"/>
      <c r="JRJ84" s="106"/>
      <c r="JRK84" s="106"/>
      <c r="JRL84" s="106"/>
      <c r="JRM84" s="106"/>
      <c r="JRN84" s="106"/>
      <c r="JRO84" s="106"/>
      <c r="JRP84" s="106"/>
      <c r="JRQ84" s="106"/>
      <c r="JRR84" s="106"/>
      <c r="JRS84" s="106"/>
      <c r="JRT84" s="106"/>
      <c r="JRU84" s="106"/>
      <c r="JRV84" s="106"/>
      <c r="JRW84" s="106"/>
      <c r="JRX84" s="106"/>
      <c r="JRY84" s="106"/>
      <c r="JRZ84" s="106"/>
      <c r="JSA84" s="106"/>
      <c r="JSB84" s="106"/>
      <c r="JSC84" s="106"/>
      <c r="JSD84" s="106"/>
      <c r="JSE84" s="106"/>
      <c r="JSF84" s="106"/>
      <c r="JSG84" s="106"/>
      <c r="JSH84" s="106"/>
      <c r="JSI84" s="106"/>
      <c r="JSJ84" s="106"/>
      <c r="JSK84" s="106"/>
      <c r="JSL84" s="106"/>
      <c r="JSM84" s="106"/>
      <c r="JSN84" s="106"/>
      <c r="JSO84" s="106"/>
      <c r="JSP84" s="106"/>
      <c r="JSQ84" s="106"/>
      <c r="JSR84" s="106"/>
      <c r="JSS84" s="106"/>
      <c r="JST84" s="106"/>
      <c r="JSU84" s="106"/>
      <c r="JSV84" s="106"/>
      <c r="JSW84" s="106"/>
      <c r="JSX84" s="106"/>
      <c r="JSY84" s="106"/>
      <c r="JSZ84" s="106"/>
      <c r="JTA84" s="106"/>
      <c r="JTB84" s="106"/>
      <c r="JTC84" s="106"/>
      <c r="JTD84" s="106"/>
      <c r="JTE84" s="106"/>
      <c r="JTF84" s="106"/>
      <c r="JTG84" s="106"/>
      <c r="JTH84" s="106"/>
      <c r="JTI84" s="106"/>
      <c r="JTJ84" s="106"/>
      <c r="JTK84" s="106"/>
      <c r="JTL84" s="106"/>
      <c r="JTM84" s="106"/>
      <c r="JTN84" s="106"/>
      <c r="JTO84" s="106"/>
      <c r="JTP84" s="106"/>
      <c r="JTQ84" s="106"/>
      <c r="JTR84" s="106"/>
      <c r="JTS84" s="106"/>
      <c r="JTT84" s="106"/>
      <c r="JTU84" s="106"/>
      <c r="JTV84" s="106"/>
      <c r="JTW84" s="106"/>
      <c r="JTX84" s="106"/>
      <c r="JTY84" s="106"/>
      <c r="JTZ84" s="106"/>
      <c r="JUA84" s="106"/>
      <c r="JUB84" s="106"/>
      <c r="JUC84" s="106"/>
      <c r="JUD84" s="106"/>
      <c r="JUE84" s="106"/>
      <c r="JUF84" s="106"/>
      <c r="JUG84" s="106"/>
      <c r="JUH84" s="106"/>
      <c r="JUI84" s="106"/>
      <c r="JUJ84" s="106"/>
      <c r="JUK84" s="106"/>
      <c r="JUL84" s="106"/>
      <c r="JUM84" s="106"/>
      <c r="JUN84" s="106"/>
      <c r="JUO84" s="106"/>
      <c r="JUP84" s="106"/>
      <c r="JUQ84" s="106"/>
      <c r="JUR84" s="106"/>
      <c r="JUS84" s="106"/>
      <c r="JUT84" s="106"/>
      <c r="JUU84" s="106"/>
      <c r="JUV84" s="106"/>
      <c r="JUW84" s="106"/>
      <c r="JUX84" s="106"/>
      <c r="JUY84" s="106"/>
      <c r="JUZ84" s="106"/>
      <c r="JVA84" s="106"/>
      <c r="JVB84" s="106"/>
      <c r="JVC84" s="106"/>
      <c r="JVD84" s="106"/>
      <c r="JVE84" s="106"/>
      <c r="JVF84" s="106"/>
      <c r="JVG84" s="106"/>
      <c r="JVH84" s="106"/>
      <c r="JVI84" s="106"/>
      <c r="JVJ84" s="106"/>
      <c r="JVK84" s="106"/>
      <c r="JVL84" s="106"/>
      <c r="JVM84" s="106"/>
      <c r="JVN84" s="106"/>
      <c r="JVO84" s="106"/>
      <c r="JVP84" s="106"/>
      <c r="JVQ84" s="106"/>
      <c r="JVR84" s="106"/>
      <c r="JVS84" s="106"/>
      <c r="JVT84" s="106"/>
      <c r="JVU84" s="106"/>
      <c r="JVV84" s="106"/>
      <c r="JVW84" s="106"/>
      <c r="JVX84" s="106"/>
      <c r="JVY84" s="106"/>
      <c r="JVZ84" s="106"/>
      <c r="JWA84" s="106"/>
      <c r="JWB84" s="106"/>
      <c r="JWC84" s="106"/>
      <c r="JWD84" s="106"/>
      <c r="JWE84" s="106"/>
      <c r="JWF84" s="106"/>
      <c r="JWG84" s="106"/>
      <c r="JWH84" s="106"/>
      <c r="JWI84" s="106"/>
      <c r="JWJ84" s="106"/>
      <c r="JWK84" s="106"/>
      <c r="JWL84" s="106"/>
      <c r="JWM84" s="106"/>
      <c r="JWN84" s="106"/>
      <c r="JWO84" s="106"/>
      <c r="JWP84" s="106"/>
      <c r="JWQ84" s="106"/>
      <c r="JWR84" s="106"/>
      <c r="JWS84" s="106"/>
      <c r="JWT84" s="106"/>
      <c r="JWU84" s="106"/>
      <c r="JWV84" s="106"/>
      <c r="JWW84" s="106"/>
      <c r="JWX84" s="106"/>
      <c r="JWY84" s="106"/>
      <c r="JWZ84" s="106"/>
      <c r="JXA84" s="106"/>
      <c r="JXB84" s="106"/>
      <c r="JXC84" s="106"/>
      <c r="JXD84" s="106"/>
      <c r="JXE84" s="106"/>
      <c r="JXF84" s="106"/>
      <c r="JXG84" s="106"/>
      <c r="JXH84" s="106"/>
      <c r="JXI84" s="106"/>
      <c r="JXJ84" s="106"/>
      <c r="JXK84" s="106"/>
      <c r="JXL84" s="106"/>
      <c r="JXM84" s="106"/>
      <c r="JXN84" s="106"/>
      <c r="JXO84" s="106"/>
      <c r="JXP84" s="106"/>
      <c r="JXQ84" s="106"/>
      <c r="JXR84" s="106"/>
      <c r="JXS84" s="106"/>
      <c r="JXT84" s="106"/>
      <c r="JXU84" s="106"/>
      <c r="JXV84" s="106"/>
      <c r="JXW84" s="106"/>
      <c r="JXX84" s="106"/>
      <c r="JXY84" s="106"/>
      <c r="JXZ84" s="106"/>
      <c r="JYA84" s="106"/>
      <c r="JYB84" s="106"/>
      <c r="JYC84" s="106"/>
      <c r="JYD84" s="106"/>
      <c r="JYE84" s="106"/>
      <c r="JYF84" s="106"/>
      <c r="JYG84" s="106"/>
      <c r="JYH84" s="106"/>
      <c r="JYI84" s="106"/>
      <c r="JYJ84" s="106"/>
      <c r="JYK84" s="106"/>
      <c r="JYL84" s="106"/>
      <c r="JYM84" s="106"/>
      <c r="JYN84" s="106"/>
      <c r="JYO84" s="106"/>
      <c r="JYP84" s="106"/>
      <c r="JYQ84" s="106"/>
      <c r="JYR84" s="106"/>
      <c r="JYS84" s="106"/>
      <c r="JYT84" s="106"/>
      <c r="JYU84" s="106"/>
      <c r="JYV84" s="106"/>
      <c r="JYW84" s="106"/>
      <c r="JYX84" s="106"/>
      <c r="JYY84" s="106"/>
      <c r="JYZ84" s="106"/>
      <c r="JZA84" s="106"/>
      <c r="JZB84" s="106"/>
      <c r="JZC84" s="106"/>
      <c r="JZD84" s="106"/>
      <c r="JZE84" s="106"/>
      <c r="JZF84" s="106"/>
      <c r="JZG84" s="106"/>
      <c r="JZH84" s="106"/>
      <c r="JZI84" s="106"/>
      <c r="JZJ84" s="106"/>
      <c r="JZK84" s="106"/>
      <c r="JZL84" s="106"/>
      <c r="JZM84" s="106"/>
      <c r="JZN84" s="106"/>
      <c r="JZO84" s="106"/>
      <c r="JZP84" s="106"/>
      <c r="JZQ84" s="106"/>
      <c r="JZR84" s="106"/>
      <c r="JZS84" s="106"/>
      <c r="JZT84" s="106"/>
      <c r="JZU84" s="106"/>
      <c r="JZV84" s="106"/>
      <c r="JZW84" s="106"/>
      <c r="JZX84" s="106"/>
      <c r="JZY84" s="106"/>
      <c r="JZZ84" s="106"/>
      <c r="KAA84" s="106"/>
      <c r="KAB84" s="106"/>
      <c r="KAC84" s="106"/>
      <c r="KAD84" s="106"/>
      <c r="KAE84" s="106"/>
      <c r="KAF84" s="106"/>
      <c r="KAG84" s="106"/>
      <c r="KAH84" s="106"/>
      <c r="KAI84" s="106"/>
      <c r="KAJ84" s="106"/>
      <c r="KAK84" s="106"/>
      <c r="KAL84" s="106"/>
      <c r="KAM84" s="106"/>
      <c r="KAN84" s="106"/>
      <c r="KAO84" s="106"/>
      <c r="KAP84" s="106"/>
      <c r="KAQ84" s="106"/>
      <c r="KAR84" s="106"/>
      <c r="KAS84" s="106"/>
      <c r="KAT84" s="106"/>
      <c r="KAU84" s="106"/>
      <c r="KAV84" s="106"/>
      <c r="KAW84" s="106"/>
      <c r="KAX84" s="106"/>
      <c r="KAY84" s="106"/>
      <c r="KAZ84" s="106"/>
      <c r="KBA84" s="106"/>
      <c r="KBB84" s="106"/>
      <c r="KBC84" s="106"/>
      <c r="KBD84" s="106"/>
      <c r="KBE84" s="106"/>
      <c r="KBF84" s="106"/>
      <c r="KBG84" s="106"/>
      <c r="KBH84" s="106"/>
      <c r="KBI84" s="106"/>
      <c r="KBJ84" s="106"/>
      <c r="KBK84" s="106"/>
      <c r="KBL84" s="106"/>
      <c r="KBM84" s="106"/>
      <c r="KBN84" s="106"/>
      <c r="KBO84" s="106"/>
      <c r="KBP84" s="106"/>
      <c r="KBQ84" s="106"/>
      <c r="KBR84" s="106"/>
      <c r="KBS84" s="106"/>
      <c r="KBT84" s="106"/>
      <c r="KBU84" s="106"/>
      <c r="KBV84" s="106"/>
      <c r="KBW84" s="106"/>
      <c r="KBX84" s="106"/>
      <c r="KBY84" s="106"/>
      <c r="KBZ84" s="106"/>
      <c r="KCA84" s="106"/>
      <c r="KCB84" s="106"/>
      <c r="KCC84" s="106"/>
      <c r="KCD84" s="106"/>
      <c r="KCE84" s="106"/>
      <c r="KCF84" s="106"/>
      <c r="KCG84" s="106"/>
      <c r="KCH84" s="106"/>
      <c r="KCI84" s="106"/>
      <c r="KCJ84" s="106"/>
      <c r="KCK84" s="106"/>
      <c r="KCL84" s="106"/>
      <c r="KCM84" s="106"/>
      <c r="KCN84" s="106"/>
      <c r="KCO84" s="106"/>
      <c r="KCP84" s="106"/>
      <c r="KCQ84" s="106"/>
      <c r="KCR84" s="106"/>
      <c r="KCS84" s="106"/>
      <c r="KCT84" s="106"/>
      <c r="KCU84" s="106"/>
      <c r="KCV84" s="106"/>
      <c r="KCW84" s="106"/>
      <c r="KCX84" s="106"/>
      <c r="KCY84" s="106"/>
      <c r="KCZ84" s="106"/>
      <c r="KDA84" s="106"/>
      <c r="KDB84" s="106"/>
      <c r="KDC84" s="106"/>
      <c r="KDD84" s="106"/>
      <c r="KDE84" s="106"/>
      <c r="KDF84" s="106"/>
      <c r="KDG84" s="106"/>
      <c r="KDH84" s="106"/>
      <c r="KDI84" s="106"/>
      <c r="KDJ84" s="106"/>
      <c r="KDK84" s="106"/>
      <c r="KDL84" s="106"/>
      <c r="KDM84" s="106"/>
      <c r="KDN84" s="106"/>
      <c r="KDO84" s="106"/>
      <c r="KDP84" s="106"/>
      <c r="KDQ84" s="106"/>
      <c r="KDR84" s="106"/>
      <c r="KDS84" s="106"/>
      <c r="KDT84" s="106"/>
      <c r="KDU84" s="106"/>
      <c r="KDV84" s="106"/>
      <c r="KDW84" s="106"/>
      <c r="KDX84" s="106"/>
      <c r="KDY84" s="106"/>
      <c r="KDZ84" s="106"/>
      <c r="KEA84" s="106"/>
      <c r="KEB84" s="106"/>
      <c r="KEC84" s="106"/>
      <c r="KED84" s="106"/>
      <c r="KEE84" s="106"/>
      <c r="KEF84" s="106"/>
      <c r="KEG84" s="106"/>
      <c r="KEH84" s="106"/>
      <c r="KEI84" s="106"/>
      <c r="KEJ84" s="106"/>
      <c r="KEK84" s="106"/>
      <c r="KEL84" s="106"/>
      <c r="KEM84" s="106"/>
      <c r="KEN84" s="106"/>
      <c r="KEO84" s="106"/>
      <c r="KEP84" s="106"/>
      <c r="KEQ84" s="106"/>
      <c r="KER84" s="106"/>
      <c r="KES84" s="106"/>
      <c r="KET84" s="106"/>
      <c r="KEU84" s="106"/>
      <c r="KEV84" s="106"/>
      <c r="KEW84" s="106"/>
      <c r="KEX84" s="106"/>
      <c r="KEY84" s="106"/>
      <c r="KEZ84" s="106"/>
      <c r="KFA84" s="106"/>
      <c r="KFB84" s="106"/>
      <c r="KFC84" s="106"/>
      <c r="KFD84" s="106"/>
      <c r="KFE84" s="106"/>
      <c r="KFF84" s="106"/>
      <c r="KFG84" s="106"/>
      <c r="KFH84" s="106"/>
      <c r="KFI84" s="106"/>
      <c r="KFJ84" s="106"/>
      <c r="KFK84" s="106"/>
      <c r="KFL84" s="106"/>
      <c r="KFM84" s="106"/>
      <c r="KFN84" s="106"/>
      <c r="KFO84" s="106"/>
      <c r="KFP84" s="106"/>
      <c r="KFQ84" s="106"/>
      <c r="KFR84" s="106"/>
      <c r="KFS84" s="106"/>
      <c r="KFT84" s="106"/>
      <c r="KFU84" s="106"/>
      <c r="KFV84" s="106"/>
      <c r="KFW84" s="106"/>
      <c r="KFX84" s="106"/>
      <c r="KFY84" s="106"/>
      <c r="KFZ84" s="106"/>
      <c r="KGA84" s="106"/>
      <c r="KGB84" s="106"/>
      <c r="KGC84" s="106"/>
      <c r="KGD84" s="106"/>
      <c r="KGE84" s="106"/>
      <c r="KGF84" s="106"/>
      <c r="KGG84" s="106"/>
      <c r="KGH84" s="106"/>
      <c r="KGI84" s="106"/>
      <c r="KGJ84" s="106"/>
      <c r="KGK84" s="106"/>
      <c r="KGL84" s="106"/>
      <c r="KGM84" s="106"/>
      <c r="KGN84" s="106"/>
      <c r="KGO84" s="106"/>
      <c r="KGP84" s="106"/>
      <c r="KGQ84" s="106"/>
      <c r="KGR84" s="106"/>
      <c r="KGS84" s="106"/>
      <c r="KGT84" s="106"/>
      <c r="KGU84" s="106"/>
      <c r="KGV84" s="106"/>
      <c r="KGW84" s="106"/>
      <c r="KGX84" s="106"/>
      <c r="KGY84" s="106"/>
      <c r="KGZ84" s="106"/>
      <c r="KHA84" s="106"/>
      <c r="KHB84" s="106"/>
      <c r="KHC84" s="106"/>
      <c r="KHD84" s="106"/>
      <c r="KHE84" s="106"/>
      <c r="KHF84" s="106"/>
      <c r="KHG84" s="106"/>
      <c r="KHH84" s="106"/>
      <c r="KHI84" s="106"/>
      <c r="KHJ84" s="106"/>
      <c r="KHK84" s="106"/>
      <c r="KHL84" s="106"/>
      <c r="KHM84" s="106"/>
      <c r="KHN84" s="106"/>
      <c r="KHO84" s="106"/>
      <c r="KHP84" s="106"/>
      <c r="KHQ84" s="106"/>
      <c r="KHR84" s="106"/>
      <c r="KHS84" s="106"/>
      <c r="KHT84" s="106"/>
      <c r="KHU84" s="106"/>
      <c r="KHV84" s="106"/>
      <c r="KHW84" s="106"/>
      <c r="KHX84" s="106"/>
      <c r="KHY84" s="106"/>
      <c r="KHZ84" s="106"/>
      <c r="KIA84" s="106"/>
      <c r="KIB84" s="106"/>
      <c r="KIC84" s="106"/>
      <c r="KID84" s="106"/>
      <c r="KIE84" s="106"/>
      <c r="KIF84" s="106"/>
      <c r="KIG84" s="106"/>
      <c r="KIH84" s="106"/>
      <c r="KII84" s="106"/>
      <c r="KIJ84" s="106"/>
      <c r="KIK84" s="106"/>
      <c r="KIL84" s="106"/>
      <c r="KIM84" s="106"/>
      <c r="KIN84" s="106"/>
      <c r="KIO84" s="106"/>
      <c r="KIP84" s="106"/>
      <c r="KIQ84" s="106"/>
      <c r="KIR84" s="106"/>
      <c r="KIS84" s="106"/>
      <c r="KIT84" s="106"/>
      <c r="KIU84" s="106"/>
      <c r="KIV84" s="106"/>
      <c r="KIW84" s="106"/>
      <c r="KIX84" s="106"/>
      <c r="KIY84" s="106"/>
      <c r="KIZ84" s="106"/>
      <c r="KJA84" s="106"/>
      <c r="KJB84" s="106"/>
      <c r="KJC84" s="106"/>
      <c r="KJD84" s="106"/>
      <c r="KJE84" s="106"/>
      <c r="KJF84" s="106"/>
      <c r="KJG84" s="106"/>
      <c r="KJH84" s="106"/>
      <c r="KJI84" s="106"/>
      <c r="KJJ84" s="106"/>
      <c r="KJK84" s="106"/>
      <c r="KJL84" s="106"/>
      <c r="KJM84" s="106"/>
      <c r="KJN84" s="106"/>
      <c r="KJO84" s="106"/>
      <c r="KJP84" s="106"/>
      <c r="KJQ84" s="106"/>
      <c r="KJR84" s="106"/>
      <c r="KJS84" s="106"/>
      <c r="KJT84" s="106"/>
      <c r="KJU84" s="106"/>
      <c r="KJV84" s="106"/>
      <c r="KJW84" s="106"/>
      <c r="KJX84" s="106"/>
      <c r="KJY84" s="106"/>
      <c r="KJZ84" s="106"/>
      <c r="KKA84" s="106"/>
      <c r="KKB84" s="106"/>
      <c r="KKC84" s="106"/>
      <c r="KKD84" s="106"/>
      <c r="KKE84" s="106"/>
      <c r="KKF84" s="106"/>
      <c r="KKG84" s="106"/>
      <c r="KKH84" s="106"/>
      <c r="KKI84" s="106"/>
      <c r="KKJ84" s="106"/>
      <c r="KKK84" s="106"/>
      <c r="KKL84" s="106"/>
      <c r="KKM84" s="106"/>
      <c r="KKN84" s="106"/>
      <c r="KKO84" s="106"/>
      <c r="KKP84" s="106"/>
      <c r="KKQ84" s="106"/>
      <c r="KKR84" s="106"/>
      <c r="KKS84" s="106"/>
      <c r="KKT84" s="106"/>
      <c r="KKU84" s="106"/>
      <c r="KKV84" s="106"/>
      <c r="KKW84" s="106"/>
      <c r="KKX84" s="106"/>
      <c r="KKY84" s="106"/>
      <c r="KKZ84" s="106"/>
      <c r="KLA84" s="106"/>
      <c r="KLB84" s="106"/>
      <c r="KLC84" s="106"/>
      <c r="KLD84" s="106"/>
      <c r="KLE84" s="106"/>
      <c r="KLF84" s="106"/>
      <c r="KLG84" s="106"/>
      <c r="KLH84" s="106"/>
      <c r="KLI84" s="106"/>
      <c r="KLJ84" s="106"/>
      <c r="KLK84" s="106"/>
      <c r="KLL84" s="106"/>
      <c r="KLM84" s="106"/>
      <c r="KLN84" s="106"/>
      <c r="KLO84" s="106"/>
      <c r="KLP84" s="106"/>
      <c r="KLQ84" s="106"/>
      <c r="KLR84" s="106"/>
      <c r="KLS84" s="106"/>
      <c r="KLT84" s="106"/>
      <c r="KLU84" s="106"/>
      <c r="KLV84" s="106"/>
      <c r="KLW84" s="106"/>
      <c r="KLX84" s="106"/>
      <c r="KLY84" s="106"/>
      <c r="KLZ84" s="106"/>
      <c r="KMA84" s="106"/>
      <c r="KMB84" s="106"/>
      <c r="KMC84" s="106"/>
      <c r="KMD84" s="106"/>
      <c r="KME84" s="106"/>
      <c r="KMF84" s="106"/>
      <c r="KMG84" s="106"/>
      <c r="KMH84" s="106"/>
      <c r="KMI84" s="106"/>
      <c r="KMJ84" s="106"/>
      <c r="KMK84" s="106"/>
      <c r="KML84" s="106"/>
      <c r="KMM84" s="106"/>
      <c r="KMN84" s="106"/>
      <c r="KMO84" s="106"/>
      <c r="KMP84" s="106"/>
      <c r="KMQ84" s="106"/>
      <c r="KMR84" s="106"/>
      <c r="KMS84" s="106"/>
      <c r="KMT84" s="106"/>
      <c r="KMU84" s="106"/>
      <c r="KMV84" s="106"/>
      <c r="KMW84" s="106"/>
      <c r="KMX84" s="106"/>
      <c r="KMY84" s="106"/>
      <c r="KMZ84" s="106"/>
      <c r="KNA84" s="106"/>
      <c r="KNB84" s="106"/>
      <c r="KNC84" s="106"/>
      <c r="KND84" s="106"/>
      <c r="KNE84" s="106"/>
      <c r="KNF84" s="106"/>
      <c r="KNG84" s="106"/>
      <c r="KNH84" s="106"/>
      <c r="KNI84" s="106"/>
      <c r="KNJ84" s="106"/>
      <c r="KNK84" s="106"/>
      <c r="KNL84" s="106"/>
      <c r="KNM84" s="106"/>
      <c r="KNN84" s="106"/>
      <c r="KNO84" s="106"/>
      <c r="KNP84" s="106"/>
      <c r="KNQ84" s="106"/>
      <c r="KNR84" s="106"/>
      <c r="KNS84" s="106"/>
      <c r="KNT84" s="106"/>
      <c r="KNU84" s="106"/>
      <c r="KNV84" s="106"/>
      <c r="KNW84" s="106"/>
      <c r="KNX84" s="106"/>
      <c r="KNY84" s="106"/>
      <c r="KNZ84" s="106"/>
      <c r="KOA84" s="106"/>
      <c r="KOB84" s="106"/>
      <c r="KOC84" s="106"/>
      <c r="KOD84" s="106"/>
      <c r="KOE84" s="106"/>
      <c r="KOF84" s="106"/>
      <c r="KOG84" s="106"/>
      <c r="KOH84" s="106"/>
      <c r="KOI84" s="106"/>
      <c r="KOJ84" s="106"/>
      <c r="KOK84" s="106"/>
      <c r="KOL84" s="106"/>
      <c r="KOM84" s="106"/>
      <c r="KON84" s="106"/>
      <c r="KOO84" s="106"/>
      <c r="KOP84" s="106"/>
      <c r="KOQ84" s="106"/>
      <c r="KOR84" s="106"/>
      <c r="KOS84" s="106"/>
      <c r="KOT84" s="106"/>
      <c r="KOU84" s="106"/>
      <c r="KOV84" s="106"/>
      <c r="KOW84" s="106"/>
      <c r="KOX84" s="106"/>
      <c r="KOY84" s="106"/>
      <c r="KOZ84" s="106"/>
      <c r="KPA84" s="106"/>
      <c r="KPB84" s="106"/>
      <c r="KPC84" s="106"/>
      <c r="KPD84" s="106"/>
      <c r="KPE84" s="106"/>
      <c r="KPF84" s="106"/>
      <c r="KPG84" s="106"/>
      <c r="KPH84" s="106"/>
      <c r="KPI84" s="106"/>
      <c r="KPJ84" s="106"/>
      <c r="KPK84" s="106"/>
      <c r="KPL84" s="106"/>
      <c r="KPM84" s="106"/>
      <c r="KPN84" s="106"/>
      <c r="KPO84" s="106"/>
      <c r="KPP84" s="106"/>
      <c r="KPQ84" s="106"/>
      <c r="KPR84" s="106"/>
      <c r="KPS84" s="106"/>
      <c r="KPT84" s="106"/>
      <c r="KPU84" s="106"/>
      <c r="KPV84" s="106"/>
      <c r="KPW84" s="106"/>
      <c r="KPX84" s="106"/>
      <c r="KPY84" s="106"/>
      <c r="KPZ84" s="106"/>
      <c r="KQA84" s="106"/>
      <c r="KQB84" s="106"/>
      <c r="KQC84" s="106"/>
      <c r="KQD84" s="106"/>
      <c r="KQE84" s="106"/>
      <c r="KQF84" s="106"/>
      <c r="KQG84" s="106"/>
      <c r="KQH84" s="106"/>
      <c r="KQI84" s="106"/>
      <c r="KQJ84" s="106"/>
      <c r="KQK84" s="106"/>
      <c r="KQL84" s="106"/>
      <c r="KQM84" s="106"/>
      <c r="KQN84" s="106"/>
      <c r="KQO84" s="106"/>
      <c r="KQP84" s="106"/>
      <c r="KQQ84" s="106"/>
      <c r="KQR84" s="106"/>
      <c r="KQS84" s="106"/>
      <c r="KQT84" s="106"/>
      <c r="KQU84" s="106"/>
      <c r="KQV84" s="106"/>
      <c r="KQW84" s="106"/>
      <c r="KQX84" s="106"/>
      <c r="KQY84" s="106"/>
      <c r="KQZ84" s="106"/>
      <c r="KRA84" s="106"/>
      <c r="KRB84" s="106"/>
      <c r="KRC84" s="106"/>
      <c r="KRD84" s="106"/>
      <c r="KRE84" s="106"/>
      <c r="KRF84" s="106"/>
      <c r="KRG84" s="106"/>
      <c r="KRH84" s="106"/>
      <c r="KRI84" s="106"/>
      <c r="KRJ84" s="106"/>
      <c r="KRK84" s="106"/>
      <c r="KRL84" s="106"/>
      <c r="KRM84" s="106"/>
      <c r="KRN84" s="106"/>
      <c r="KRO84" s="106"/>
      <c r="KRP84" s="106"/>
      <c r="KRQ84" s="106"/>
      <c r="KRR84" s="106"/>
      <c r="KRS84" s="106"/>
      <c r="KRT84" s="106"/>
      <c r="KRU84" s="106"/>
      <c r="KRV84" s="106"/>
      <c r="KRW84" s="106"/>
      <c r="KRX84" s="106"/>
      <c r="KRY84" s="106"/>
      <c r="KRZ84" s="106"/>
      <c r="KSA84" s="106"/>
      <c r="KSB84" s="106"/>
      <c r="KSC84" s="106"/>
      <c r="KSD84" s="106"/>
      <c r="KSE84" s="106"/>
      <c r="KSF84" s="106"/>
      <c r="KSG84" s="106"/>
      <c r="KSH84" s="106"/>
      <c r="KSI84" s="106"/>
      <c r="KSJ84" s="106"/>
      <c r="KSK84" s="106"/>
      <c r="KSL84" s="106"/>
      <c r="KSM84" s="106"/>
      <c r="KSN84" s="106"/>
      <c r="KSO84" s="106"/>
      <c r="KSP84" s="106"/>
      <c r="KSQ84" s="106"/>
      <c r="KSR84" s="106"/>
      <c r="KSS84" s="106"/>
      <c r="KST84" s="106"/>
      <c r="KSU84" s="106"/>
      <c r="KSV84" s="106"/>
      <c r="KSW84" s="106"/>
      <c r="KSX84" s="106"/>
      <c r="KSY84" s="106"/>
      <c r="KSZ84" s="106"/>
      <c r="KTA84" s="106"/>
      <c r="KTB84" s="106"/>
      <c r="KTC84" s="106"/>
      <c r="KTD84" s="106"/>
      <c r="KTE84" s="106"/>
      <c r="KTF84" s="106"/>
      <c r="KTG84" s="106"/>
      <c r="KTH84" s="106"/>
      <c r="KTI84" s="106"/>
      <c r="KTJ84" s="106"/>
      <c r="KTK84" s="106"/>
      <c r="KTL84" s="106"/>
      <c r="KTM84" s="106"/>
      <c r="KTN84" s="106"/>
      <c r="KTO84" s="106"/>
      <c r="KTP84" s="106"/>
      <c r="KTQ84" s="106"/>
      <c r="KTR84" s="106"/>
      <c r="KTS84" s="106"/>
      <c r="KTT84" s="106"/>
      <c r="KTU84" s="106"/>
      <c r="KTV84" s="106"/>
      <c r="KTW84" s="106"/>
      <c r="KTX84" s="106"/>
      <c r="KTY84" s="106"/>
      <c r="KTZ84" s="106"/>
      <c r="KUA84" s="106"/>
      <c r="KUB84" s="106"/>
      <c r="KUC84" s="106"/>
      <c r="KUD84" s="106"/>
      <c r="KUE84" s="106"/>
      <c r="KUF84" s="106"/>
      <c r="KUG84" s="106"/>
      <c r="KUH84" s="106"/>
      <c r="KUI84" s="106"/>
      <c r="KUJ84" s="106"/>
      <c r="KUK84" s="106"/>
      <c r="KUL84" s="106"/>
      <c r="KUM84" s="106"/>
      <c r="KUN84" s="106"/>
      <c r="KUO84" s="106"/>
      <c r="KUP84" s="106"/>
      <c r="KUQ84" s="106"/>
      <c r="KUR84" s="106"/>
      <c r="KUS84" s="106"/>
      <c r="KUT84" s="106"/>
      <c r="KUU84" s="106"/>
      <c r="KUV84" s="106"/>
      <c r="KUW84" s="106"/>
      <c r="KUX84" s="106"/>
      <c r="KUY84" s="106"/>
      <c r="KUZ84" s="106"/>
      <c r="KVA84" s="106"/>
      <c r="KVB84" s="106"/>
      <c r="KVC84" s="106"/>
      <c r="KVD84" s="106"/>
      <c r="KVE84" s="106"/>
      <c r="KVF84" s="106"/>
      <c r="KVG84" s="106"/>
      <c r="KVH84" s="106"/>
      <c r="KVI84" s="106"/>
      <c r="KVJ84" s="106"/>
      <c r="KVK84" s="106"/>
      <c r="KVL84" s="106"/>
      <c r="KVM84" s="106"/>
      <c r="KVN84" s="106"/>
      <c r="KVO84" s="106"/>
      <c r="KVP84" s="106"/>
      <c r="KVQ84" s="106"/>
      <c r="KVR84" s="106"/>
      <c r="KVS84" s="106"/>
      <c r="KVT84" s="106"/>
      <c r="KVU84" s="106"/>
      <c r="KVV84" s="106"/>
      <c r="KVW84" s="106"/>
      <c r="KVX84" s="106"/>
      <c r="KVY84" s="106"/>
      <c r="KVZ84" s="106"/>
      <c r="KWA84" s="106"/>
      <c r="KWB84" s="106"/>
      <c r="KWC84" s="106"/>
      <c r="KWD84" s="106"/>
      <c r="KWE84" s="106"/>
      <c r="KWF84" s="106"/>
      <c r="KWG84" s="106"/>
      <c r="KWH84" s="106"/>
      <c r="KWI84" s="106"/>
      <c r="KWJ84" s="106"/>
      <c r="KWK84" s="106"/>
      <c r="KWL84" s="106"/>
      <c r="KWM84" s="106"/>
      <c r="KWN84" s="106"/>
      <c r="KWO84" s="106"/>
      <c r="KWP84" s="106"/>
      <c r="KWQ84" s="106"/>
      <c r="KWR84" s="106"/>
      <c r="KWS84" s="106"/>
      <c r="KWT84" s="106"/>
      <c r="KWU84" s="106"/>
      <c r="KWV84" s="106"/>
      <c r="KWW84" s="106"/>
      <c r="KWX84" s="106"/>
      <c r="KWY84" s="106"/>
      <c r="KWZ84" s="106"/>
      <c r="KXA84" s="106"/>
      <c r="KXB84" s="106"/>
      <c r="KXC84" s="106"/>
      <c r="KXD84" s="106"/>
      <c r="KXE84" s="106"/>
      <c r="KXF84" s="106"/>
      <c r="KXG84" s="106"/>
      <c r="KXH84" s="106"/>
      <c r="KXI84" s="106"/>
      <c r="KXJ84" s="106"/>
      <c r="KXK84" s="106"/>
      <c r="KXL84" s="106"/>
      <c r="KXM84" s="106"/>
      <c r="KXN84" s="106"/>
      <c r="KXO84" s="106"/>
      <c r="KXP84" s="106"/>
      <c r="KXQ84" s="106"/>
      <c r="KXR84" s="106"/>
      <c r="KXS84" s="106"/>
      <c r="KXT84" s="106"/>
      <c r="KXU84" s="106"/>
      <c r="KXV84" s="106"/>
      <c r="KXW84" s="106"/>
      <c r="KXX84" s="106"/>
      <c r="KXY84" s="106"/>
      <c r="KXZ84" s="106"/>
      <c r="KYA84" s="106"/>
      <c r="KYB84" s="106"/>
      <c r="KYC84" s="106"/>
      <c r="KYD84" s="106"/>
      <c r="KYE84" s="106"/>
      <c r="KYF84" s="106"/>
      <c r="KYG84" s="106"/>
      <c r="KYH84" s="106"/>
      <c r="KYI84" s="106"/>
      <c r="KYJ84" s="106"/>
      <c r="KYK84" s="106"/>
      <c r="KYL84" s="106"/>
      <c r="KYM84" s="106"/>
      <c r="KYN84" s="106"/>
      <c r="KYO84" s="106"/>
      <c r="KYP84" s="106"/>
      <c r="KYQ84" s="106"/>
      <c r="KYR84" s="106"/>
      <c r="KYS84" s="106"/>
      <c r="KYT84" s="106"/>
      <c r="KYU84" s="106"/>
      <c r="KYV84" s="106"/>
      <c r="KYW84" s="106"/>
      <c r="KYX84" s="106"/>
      <c r="KYY84" s="106"/>
      <c r="KYZ84" s="106"/>
      <c r="KZA84" s="106"/>
      <c r="KZB84" s="106"/>
      <c r="KZC84" s="106"/>
      <c r="KZD84" s="106"/>
      <c r="KZE84" s="106"/>
      <c r="KZF84" s="106"/>
      <c r="KZG84" s="106"/>
      <c r="KZH84" s="106"/>
      <c r="KZI84" s="106"/>
      <c r="KZJ84" s="106"/>
      <c r="KZK84" s="106"/>
      <c r="KZL84" s="106"/>
      <c r="KZM84" s="106"/>
      <c r="KZN84" s="106"/>
      <c r="KZO84" s="106"/>
      <c r="KZP84" s="106"/>
      <c r="KZQ84" s="106"/>
      <c r="KZR84" s="106"/>
      <c r="KZS84" s="106"/>
      <c r="KZT84" s="106"/>
      <c r="KZU84" s="106"/>
      <c r="KZV84" s="106"/>
      <c r="KZW84" s="106"/>
      <c r="KZX84" s="106"/>
      <c r="KZY84" s="106"/>
      <c r="KZZ84" s="106"/>
      <c r="LAA84" s="106"/>
      <c r="LAB84" s="106"/>
      <c r="LAC84" s="106"/>
      <c r="LAD84" s="106"/>
      <c r="LAE84" s="106"/>
      <c r="LAF84" s="106"/>
      <c r="LAG84" s="106"/>
      <c r="LAH84" s="106"/>
      <c r="LAI84" s="106"/>
      <c r="LAJ84" s="106"/>
      <c r="LAK84" s="106"/>
      <c r="LAL84" s="106"/>
      <c r="LAM84" s="106"/>
      <c r="LAN84" s="106"/>
      <c r="LAO84" s="106"/>
      <c r="LAP84" s="106"/>
      <c r="LAQ84" s="106"/>
      <c r="LAR84" s="106"/>
      <c r="LAS84" s="106"/>
      <c r="LAT84" s="106"/>
      <c r="LAU84" s="106"/>
      <c r="LAV84" s="106"/>
      <c r="LAW84" s="106"/>
      <c r="LAX84" s="106"/>
      <c r="LAY84" s="106"/>
      <c r="LAZ84" s="106"/>
      <c r="LBA84" s="106"/>
      <c r="LBB84" s="106"/>
      <c r="LBC84" s="106"/>
      <c r="LBD84" s="106"/>
      <c r="LBE84" s="106"/>
      <c r="LBF84" s="106"/>
      <c r="LBG84" s="106"/>
      <c r="LBH84" s="106"/>
      <c r="LBI84" s="106"/>
      <c r="LBJ84" s="106"/>
      <c r="LBK84" s="106"/>
      <c r="LBL84" s="106"/>
      <c r="LBM84" s="106"/>
      <c r="LBN84" s="106"/>
      <c r="LBO84" s="106"/>
      <c r="LBP84" s="106"/>
      <c r="LBQ84" s="106"/>
      <c r="LBR84" s="106"/>
      <c r="LBS84" s="106"/>
      <c r="LBT84" s="106"/>
      <c r="LBU84" s="106"/>
      <c r="LBV84" s="106"/>
      <c r="LBW84" s="106"/>
      <c r="LBX84" s="106"/>
      <c r="LBY84" s="106"/>
      <c r="LBZ84" s="106"/>
      <c r="LCA84" s="106"/>
      <c r="LCB84" s="106"/>
      <c r="LCC84" s="106"/>
      <c r="LCD84" s="106"/>
      <c r="LCE84" s="106"/>
      <c r="LCF84" s="106"/>
      <c r="LCG84" s="106"/>
      <c r="LCH84" s="106"/>
      <c r="LCI84" s="106"/>
      <c r="LCJ84" s="106"/>
      <c r="LCK84" s="106"/>
      <c r="LCL84" s="106"/>
      <c r="LCM84" s="106"/>
      <c r="LCN84" s="106"/>
      <c r="LCO84" s="106"/>
      <c r="LCP84" s="106"/>
      <c r="LCQ84" s="106"/>
      <c r="LCR84" s="106"/>
      <c r="LCS84" s="106"/>
      <c r="LCT84" s="106"/>
      <c r="LCU84" s="106"/>
      <c r="LCV84" s="106"/>
      <c r="LCW84" s="106"/>
      <c r="LCX84" s="106"/>
      <c r="LCY84" s="106"/>
      <c r="LCZ84" s="106"/>
      <c r="LDA84" s="106"/>
      <c r="LDB84" s="106"/>
      <c r="LDC84" s="106"/>
      <c r="LDD84" s="106"/>
      <c r="LDE84" s="106"/>
      <c r="LDF84" s="106"/>
      <c r="LDG84" s="106"/>
      <c r="LDH84" s="106"/>
      <c r="LDI84" s="106"/>
      <c r="LDJ84" s="106"/>
      <c r="LDK84" s="106"/>
      <c r="LDL84" s="106"/>
      <c r="LDM84" s="106"/>
      <c r="LDN84" s="106"/>
      <c r="LDO84" s="106"/>
      <c r="LDP84" s="106"/>
      <c r="LDQ84" s="106"/>
      <c r="LDR84" s="106"/>
      <c r="LDS84" s="106"/>
      <c r="LDT84" s="106"/>
      <c r="LDU84" s="106"/>
      <c r="LDV84" s="106"/>
      <c r="LDW84" s="106"/>
      <c r="LDX84" s="106"/>
      <c r="LDY84" s="106"/>
      <c r="LDZ84" s="106"/>
      <c r="LEA84" s="106"/>
      <c r="LEB84" s="106"/>
      <c r="LEC84" s="106"/>
      <c r="LED84" s="106"/>
      <c r="LEE84" s="106"/>
      <c r="LEF84" s="106"/>
      <c r="LEG84" s="106"/>
      <c r="LEH84" s="106"/>
      <c r="LEI84" s="106"/>
      <c r="LEJ84" s="106"/>
      <c r="LEK84" s="106"/>
      <c r="LEL84" s="106"/>
      <c r="LEM84" s="106"/>
      <c r="LEN84" s="106"/>
      <c r="LEO84" s="106"/>
      <c r="LEP84" s="106"/>
      <c r="LEQ84" s="106"/>
      <c r="LER84" s="106"/>
      <c r="LES84" s="106"/>
      <c r="LET84" s="106"/>
      <c r="LEU84" s="106"/>
      <c r="LEV84" s="106"/>
      <c r="LEW84" s="106"/>
      <c r="LEX84" s="106"/>
      <c r="LEY84" s="106"/>
      <c r="LEZ84" s="106"/>
      <c r="LFA84" s="106"/>
      <c r="LFB84" s="106"/>
      <c r="LFC84" s="106"/>
      <c r="LFD84" s="106"/>
      <c r="LFE84" s="106"/>
      <c r="LFF84" s="106"/>
      <c r="LFG84" s="106"/>
      <c r="LFH84" s="106"/>
      <c r="LFI84" s="106"/>
      <c r="LFJ84" s="106"/>
      <c r="LFK84" s="106"/>
      <c r="LFL84" s="106"/>
      <c r="LFM84" s="106"/>
      <c r="LFN84" s="106"/>
      <c r="LFO84" s="106"/>
      <c r="LFP84" s="106"/>
      <c r="LFQ84" s="106"/>
      <c r="LFR84" s="106"/>
      <c r="LFS84" s="106"/>
      <c r="LFT84" s="106"/>
      <c r="LFU84" s="106"/>
      <c r="LFV84" s="106"/>
      <c r="LFW84" s="106"/>
      <c r="LFX84" s="106"/>
      <c r="LFY84" s="106"/>
      <c r="LFZ84" s="106"/>
      <c r="LGA84" s="106"/>
      <c r="LGB84" s="106"/>
      <c r="LGC84" s="106"/>
      <c r="LGD84" s="106"/>
      <c r="LGE84" s="106"/>
      <c r="LGF84" s="106"/>
      <c r="LGG84" s="106"/>
      <c r="LGH84" s="106"/>
      <c r="LGI84" s="106"/>
      <c r="LGJ84" s="106"/>
      <c r="LGK84" s="106"/>
      <c r="LGL84" s="106"/>
      <c r="LGM84" s="106"/>
      <c r="LGN84" s="106"/>
      <c r="LGO84" s="106"/>
      <c r="LGP84" s="106"/>
      <c r="LGQ84" s="106"/>
      <c r="LGR84" s="106"/>
      <c r="LGS84" s="106"/>
      <c r="LGT84" s="106"/>
      <c r="LGU84" s="106"/>
      <c r="LGV84" s="106"/>
      <c r="LGW84" s="106"/>
      <c r="LGX84" s="106"/>
      <c r="LGY84" s="106"/>
      <c r="LGZ84" s="106"/>
      <c r="LHA84" s="106"/>
      <c r="LHB84" s="106"/>
      <c r="LHC84" s="106"/>
      <c r="LHD84" s="106"/>
      <c r="LHE84" s="106"/>
      <c r="LHF84" s="106"/>
      <c r="LHG84" s="106"/>
      <c r="LHH84" s="106"/>
      <c r="LHI84" s="106"/>
      <c r="LHJ84" s="106"/>
      <c r="LHK84" s="106"/>
      <c r="LHL84" s="106"/>
      <c r="LHM84" s="106"/>
      <c r="LHN84" s="106"/>
      <c r="LHO84" s="106"/>
      <c r="LHP84" s="106"/>
      <c r="LHQ84" s="106"/>
      <c r="LHR84" s="106"/>
      <c r="LHS84" s="106"/>
      <c r="LHT84" s="106"/>
      <c r="LHU84" s="106"/>
      <c r="LHV84" s="106"/>
      <c r="LHW84" s="106"/>
      <c r="LHX84" s="106"/>
      <c r="LHY84" s="106"/>
      <c r="LHZ84" s="106"/>
      <c r="LIA84" s="106"/>
      <c r="LIB84" s="106"/>
      <c r="LIC84" s="106"/>
      <c r="LID84" s="106"/>
      <c r="LIE84" s="106"/>
      <c r="LIF84" s="106"/>
      <c r="LIG84" s="106"/>
      <c r="LIH84" s="106"/>
      <c r="LII84" s="106"/>
      <c r="LIJ84" s="106"/>
      <c r="LIK84" s="106"/>
      <c r="LIL84" s="106"/>
      <c r="LIM84" s="106"/>
      <c r="LIN84" s="106"/>
      <c r="LIO84" s="106"/>
      <c r="LIP84" s="106"/>
      <c r="LIQ84" s="106"/>
      <c r="LIR84" s="106"/>
      <c r="LIS84" s="106"/>
      <c r="LIT84" s="106"/>
      <c r="LIU84" s="106"/>
      <c r="LIV84" s="106"/>
      <c r="LIW84" s="106"/>
      <c r="LIX84" s="106"/>
      <c r="LIY84" s="106"/>
      <c r="LIZ84" s="106"/>
      <c r="LJA84" s="106"/>
      <c r="LJB84" s="106"/>
      <c r="LJC84" s="106"/>
      <c r="LJD84" s="106"/>
      <c r="LJE84" s="106"/>
      <c r="LJF84" s="106"/>
      <c r="LJG84" s="106"/>
      <c r="LJH84" s="106"/>
      <c r="LJI84" s="106"/>
      <c r="LJJ84" s="106"/>
      <c r="LJK84" s="106"/>
      <c r="LJL84" s="106"/>
      <c r="LJM84" s="106"/>
      <c r="LJN84" s="106"/>
      <c r="LJO84" s="106"/>
      <c r="LJP84" s="106"/>
      <c r="LJQ84" s="106"/>
      <c r="LJR84" s="106"/>
      <c r="LJS84" s="106"/>
      <c r="LJT84" s="106"/>
      <c r="LJU84" s="106"/>
      <c r="LJV84" s="106"/>
      <c r="LJW84" s="106"/>
      <c r="LJX84" s="106"/>
      <c r="LJY84" s="106"/>
      <c r="LJZ84" s="106"/>
      <c r="LKA84" s="106"/>
      <c r="LKB84" s="106"/>
      <c r="LKC84" s="106"/>
      <c r="LKD84" s="106"/>
      <c r="LKE84" s="106"/>
      <c r="LKF84" s="106"/>
      <c r="LKG84" s="106"/>
      <c r="LKH84" s="106"/>
      <c r="LKI84" s="106"/>
      <c r="LKJ84" s="106"/>
      <c r="LKK84" s="106"/>
      <c r="LKL84" s="106"/>
      <c r="LKM84" s="106"/>
      <c r="LKN84" s="106"/>
      <c r="LKO84" s="106"/>
      <c r="LKP84" s="106"/>
      <c r="LKQ84" s="106"/>
      <c r="LKR84" s="106"/>
      <c r="LKS84" s="106"/>
      <c r="LKT84" s="106"/>
      <c r="LKU84" s="106"/>
      <c r="LKV84" s="106"/>
      <c r="LKW84" s="106"/>
      <c r="LKX84" s="106"/>
      <c r="LKY84" s="106"/>
      <c r="LKZ84" s="106"/>
      <c r="LLA84" s="106"/>
      <c r="LLB84" s="106"/>
      <c r="LLC84" s="106"/>
      <c r="LLD84" s="106"/>
      <c r="LLE84" s="106"/>
      <c r="LLF84" s="106"/>
      <c r="LLG84" s="106"/>
      <c r="LLH84" s="106"/>
      <c r="LLI84" s="106"/>
      <c r="LLJ84" s="106"/>
      <c r="LLK84" s="106"/>
      <c r="LLL84" s="106"/>
      <c r="LLM84" s="106"/>
      <c r="LLN84" s="106"/>
      <c r="LLO84" s="106"/>
      <c r="LLP84" s="106"/>
      <c r="LLQ84" s="106"/>
      <c r="LLR84" s="106"/>
      <c r="LLS84" s="106"/>
      <c r="LLT84" s="106"/>
      <c r="LLU84" s="106"/>
      <c r="LLV84" s="106"/>
      <c r="LLW84" s="106"/>
      <c r="LLX84" s="106"/>
      <c r="LLY84" s="106"/>
      <c r="LLZ84" s="106"/>
      <c r="LMA84" s="106"/>
      <c r="LMB84" s="106"/>
      <c r="LMC84" s="106"/>
      <c r="LMD84" s="106"/>
      <c r="LME84" s="106"/>
      <c r="LMF84" s="106"/>
      <c r="LMG84" s="106"/>
      <c r="LMH84" s="106"/>
      <c r="LMI84" s="106"/>
      <c r="LMJ84" s="106"/>
      <c r="LMK84" s="106"/>
      <c r="LML84" s="106"/>
      <c r="LMM84" s="106"/>
      <c r="LMN84" s="106"/>
      <c r="LMO84" s="106"/>
      <c r="LMP84" s="106"/>
      <c r="LMQ84" s="106"/>
      <c r="LMR84" s="106"/>
      <c r="LMS84" s="106"/>
      <c r="LMT84" s="106"/>
      <c r="LMU84" s="106"/>
      <c r="LMV84" s="106"/>
      <c r="LMW84" s="106"/>
      <c r="LMX84" s="106"/>
      <c r="LMY84" s="106"/>
      <c r="LMZ84" s="106"/>
      <c r="LNA84" s="106"/>
      <c r="LNB84" s="106"/>
      <c r="LNC84" s="106"/>
      <c r="LND84" s="106"/>
      <c r="LNE84" s="106"/>
      <c r="LNF84" s="106"/>
      <c r="LNG84" s="106"/>
      <c r="LNH84" s="106"/>
      <c r="LNI84" s="106"/>
      <c r="LNJ84" s="106"/>
      <c r="LNK84" s="106"/>
      <c r="LNL84" s="106"/>
      <c r="LNM84" s="106"/>
      <c r="LNN84" s="106"/>
      <c r="LNO84" s="106"/>
      <c r="LNP84" s="106"/>
      <c r="LNQ84" s="106"/>
      <c r="LNR84" s="106"/>
      <c r="LNS84" s="106"/>
      <c r="LNT84" s="106"/>
      <c r="LNU84" s="106"/>
      <c r="LNV84" s="106"/>
      <c r="LNW84" s="106"/>
      <c r="LNX84" s="106"/>
      <c r="LNY84" s="106"/>
      <c r="LNZ84" s="106"/>
      <c r="LOA84" s="106"/>
      <c r="LOB84" s="106"/>
      <c r="LOC84" s="106"/>
      <c r="LOD84" s="106"/>
      <c r="LOE84" s="106"/>
      <c r="LOF84" s="106"/>
      <c r="LOG84" s="106"/>
      <c r="LOH84" s="106"/>
      <c r="LOI84" s="106"/>
      <c r="LOJ84" s="106"/>
      <c r="LOK84" s="106"/>
      <c r="LOL84" s="106"/>
      <c r="LOM84" s="106"/>
      <c r="LON84" s="106"/>
      <c r="LOO84" s="106"/>
      <c r="LOP84" s="106"/>
      <c r="LOQ84" s="106"/>
      <c r="LOR84" s="106"/>
      <c r="LOS84" s="106"/>
      <c r="LOT84" s="106"/>
      <c r="LOU84" s="106"/>
      <c r="LOV84" s="106"/>
      <c r="LOW84" s="106"/>
      <c r="LOX84" s="106"/>
      <c r="LOY84" s="106"/>
      <c r="LOZ84" s="106"/>
      <c r="LPA84" s="106"/>
      <c r="LPB84" s="106"/>
      <c r="LPC84" s="106"/>
      <c r="LPD84" s="106"/>
      <c r="LPE84" s="106"/>
      <c r="LPF84" s="106"/>
      <c r="LPG84" s="106"/>
      <c r="LPH84" s="106"/>
      <c r="LPI84" s="106"/>
      <c r="LPJ84" s="106"/>
      <c r="LPK84" s="106"/>
      <c r="LPL84" s="106"/>
      <c r="LPM84" s="106"/>
      <c r="LPN84" s="106"/>
      <c r="LPO84" s="106"/>
      <c r="LPP84" s="106"/>
      <c r="LPQ84" s="106"/>
      <c r="LPR84" s="106"/>
      <c r="LPS84" s="106"/>
      <c r="LPT84" s="106"/>
      <c r="LPU84" s="106"/>
      <c r="LPV84" s="106"/>
      <c r="LPW84" s="106"/>
      <c r="LPX84" s="106"/>
      <c r="LPY84" s="106"/>
      <c r="LPZ84" s="106"/>
      <c r="LQA84" s="106"/>
      <c r="LQB84" s="106"/>
      <c r="LQC84" s="106"/>
      <c r="LQD84" s="106"/>
      <c r="LQE84" s="106"/>
      <c r="LQF84" s="106"/>
      <c r="LQG84" s="106"/>
      <c r="LQH84" s="106"/>
      <c r="LQI84" s="106"/>
      <c r="LQJ84" s="106"/>
      <c r="LQK84" s="106"/>
      <c r="LQL84" s="106"/>
      <c r="LQM84" s="106"/>
      <c r="LQN84" s="106"/>
      <c r="LQO84" s="106"/>
      <c r="LQP84" s="106"/>
      <c r="LQQ84" s="106"/>
      <c r="LQR84" s="106"/>
      <c r="LQS84" s="106"/>
      <c r="LQT84" s="106"/>
      <c r="LQU84" s="106"/>
      <c r="LQV84" s="106"/>
      <c r="LQW84" s="106"/>
      <c r="LQX84" s="106"/>
      <c r="LQY84" s="106"/>
      <c r="LQZ84" s="106"/>
      <c r="LRA84" s="106"/>
      <c r="LRB84" s="106"/>
      <c r="LRC84" s="106"/>
      <c r="LRD84" s="106"/>
      <c r="LRE84" s="106"/>
      <c r="LRF84" s="106"/>
      <c r="LRG84" s="106"/>
      <c r="LRH84" s="106"/>
      <c r="LRI84" s="106"/>
      <c r="LRJ84" s="106"/>
      <c r="LRK84" s="106"/>
      <c r="LRL84" s="106"/>
      <c r="LRM84" s="106"/>
      <c r="LRN84" s="106"/>
      <c r="LRO84" s="106"/>
      <c r="LRP84" s="106"/>
      <c r="LRQ84" s="106"/>
      <c r="LRR84" s="106"/>
      <c r="LRS84" s="106"/>
      <c r="LRT84" s="106"/>
      <c r="LRU84" s="106"/>
      <c r="LRV84" s="106"/>
      <c r="LRW84" s="106"/>
      <c r="LRX84" s="106"/>
      <c r="LRY84" s="106"/>
      <c r="LRZ84" s="106"/>
      <c r="LSA84" s="106"/>
      <c r="LSB84" s="106"/>
      <c r="LSC84" s="106"/>
      <c r="LSD84" s="106"/>
      <c r="LSE84" s="106"/>
      <c r="LSF84" s="106"/>
      <c r="LSG84" s="106"/>
      <c r="LSH84" s="106"/>
      <c r="LSI84" s="106"/>
      <c r="LSJ84" s="106"/>
      <c r="LSK84" s="106"/>
      <c r="LSL84" s="106"/>
      <c r="LSM84" s="106"/>
      <c r="LSN84" s="106"/>
      <c r="LSO84" s="106"/>
      <c r="LSP84" s="106"/>
      <c r="LSQ84" s="106"/>
      <c r="LSR84" s="106"/>
      <c r="LSS84" s="106"/>
      <c r="LST84" s="106"/>
      <c r="LSU84" s="106"/>
      <c r="LSV84" s="106"/>
      <c r="LSW84" s="106"/>
      <c r="LSX84" s="106"/>
      <c r="LSY84" s="106"/>
      <c r="LSZ84" s="106"/>
      <c r="LTA84" s="106"/>
      <c r="LTB84" s="106"/>
      <c r="LTC84" s="106"/>
      <c r="LTD84" s="106"/>
      <c r="LTE84" s="106"/>
      <c r="LTF84" s="106"/>
      <c r="LTG84" s="106"/>
      <c r="LTH84" s="106"/>
      <c r="LTI84" s="106"/>
      <c r="LTJ84" s="106"/>
      <c r="LTK84" s="106"/>
      <c r="LTL84" s="106"/>
      <c r="LTM84" s="106"/>
      <c r="LTN84" s="106"/>
      <c r="LTO84" s="106"/>
      <c r="LTP84" s="106"/>
      <c r="LTQ84" s="106"/>
      <c r="LTR84" s="106"/>
      <c r="LTS84" s="106"/>
      <c r="LTT84" s="106"/>
      <c r="LTU84" s="106"/>
      <c r="LTV84" s="106"/>
      <c r="LTW84" s="106"/>
      <c r="LTX84" s="106"/>
      <c r="LTY84" s="106"/>
      <c r="LTZ84" s="106"/>
      <c r="LUA84" s="106"/>
      <c r="LUB84" s="106"/>
      <c r="LUC84" s="106"/>
      <c r="LUD84" s="106"/>
      <c r="LUE84" s="106"/>
      <c r="LUF84" s="106"/>
      <c r="LUG84" s="106"/>
      <c r="LUH84" s="106"/>
      <c r="LUI84" s="106"/>
      <c r="LUJ84" s="106"/>
      <c r="LUK84" s="106"/>
      <c r="LUL84" s="106"/>
      <c r="LUM84" s="106"/>
      <c r="LUN84" s="106"/>
      <c r="LUO84" s="106"/>
      <c r="LUP84" s="106"/>
      <c r="LUQ84" s="106"/>
      <c r="LUR84" s="106"/>
      <c r="LUS84" s="106"/>
      <c r="LUT84" s="106"/>
      <c r="LUU84" s="106"/>
      <c r="LUV84" s="106"/>
      <c r="LUW84" s="106"/>
      <c r="LUX84" s="106"/>
      <c r="LUY84" s="106"/>
      <c r="LUZ84" s="106"/>
      <c r="LVA84" s="106"/>
      <c r="LVB84" s="106"/>
      <c r="LVC84" s="106"/>
      <c r="LVD84" s="106"/>
      <c r="LVE84" s="106"/>
      <c r="LVF84" s="106"/>
      <c r="LVG84" s="106"/>
      <c r="LVH84" s="106"/>
      <c r="LVI84" s="106"/>
      <c r="LVJ84" s="106"/>
      <c r="LVK84" s="106"/>
      <c r="LVL84" s="106"/>
      <c r="LVM84" s="106"/>
      <c r="LVN84" s="106"/>
      <c r="LVO84" s="106"/>
      <c r="LVP84" s="106"/>
      <c r="LVQ84" s="106"/>
      <c r="LVR84" s="106"/>
      <c r="LVS84" s="106"/>
      <c r="LVT84" s="106"/>
      <c r="LVU84" s="106"/>
      <c r="LVV84" s="106"/>
      <c r="LVW84" s="106"/>
      <c r="LVX84" s="106"/>
      <c r="LVY84" s="106"/>
      <c r="LVZ84" s="106"/>
      <c r="LWA84" s="106"/>
      <c r="LWB84" s="106"/>
      <c r="LWC84" s="106"/>
      <c r="LWD84" s="106"/>
      <c r="LWE84" s="106"/>
      <c r="LWF84" s="106"/>
      <c r="LWG84" s="106"/>
      <c r="LWH84" s="106"/>
      <c r="LWI84" s="106"/>
      <c r="LWJ84" s="106"/>
      <c r="LWK84" s="106"/>
      <c r="LWL84" s="106"/>
      <c r="LWM84" s="106"/>
      <c r="LWN84" s="106"/>
      <c r="LWO84" s="106"/>
      <c r="LWP84" s="106"/>
      <c r="LWQ84" s="106"/>
      <c r="LWR84" s="106"/>
      <c r="LWS84" s="106"/>
      <c r="LWT84" s="106"/>
      <c r="LWU84" s="106"/>
      <c r="LWV84" s="106"/>
      <c r="LWW84" s="106"/>
      <c r="LWX84" s="106"/>
      <c r="LWY84" s="106"/>
      <c r="LWZ84" s="106"/>
      <c r="LXA84" s="106"/>
      <c r="LXB84" s="106"/>
      <c r="LXC84" s="106"/>
      <c r="LXD84" s="106"/>
      <c r="LXE84" s="106"/>
      <c r="LXF84" s="106"/>
      <c r="LXG84" s="106"/>
      <c r="LXH84" s="106"/>
      <c r="LXI84" s="106"/>
      <c r="LXJ84" s="106"/>
      <c r="LXK84" s="106"/>
      <c r="LXL84" s="106"/>
      <c r="LXM84" s="106"/>
      <c r="LXN84" s="106"/>
      <c r="LXO84" s="106"/>
      <c r="LXP84" s="106"/>
      <c r="LXQ84" s="106"/>
      <c r="LXR84" s="106"/>
      <c r="LXS84" s="106"/>
      <c r="LXT84" s="106"/>
      <c r="LXU84" s="106"/>
      <c r="LXV84" s="106"/>
      <c r="LXW84" s="106"/>
      <c r="LXX84" s="106"/>
      <c r="LXY84" s="106"/>
      <c r="LXZ84" s="106"/>
      <c r="LYA84" s="106"/>
      <c r="LYB84" s="106"/>
      <c r="LYC84" s="106"/>
      <c r="LYD84" s="106"/>
      <c r="LYE84" s="106"/>
      <c r="LYF84" s="106"/>
      <c r="LYG84" s="106"/>
      <c r="LYH84" s="106"/>
      <c r="LYI84" s="106"/>
      <c r="LYJ84" s="106"/>
      <c r="LYK84" s="106"/>
      <c r="LYL84" s="106"/>
      <c r="LYM84" s="106"/>
      <c r="LYN84" s="106"/>
      <c r="LYO84" s="106"/>
      <c r="LYP84" s="106"/>
      <c r="LYQ84" s="106"/>
      <c r="LYR84" s="106"/>
      <c r="LYS84" s="106"/>
      <c r="LYT84" s="106"/>
      <c r="LYU84" s="106"/>
      <c r="LYV84" s="106"/>
      <c r="LYW84" s="106"/>
      <c r="LYX84" s="106"/>
      <c r="LYY84" s="106"/>
      <c r="LYZ84" s="106"/>
      <c r="LZA84" s="106"/>
      <c r="LZB84" s="106"/>
      <c r="LZC84" s="106"/>
      <c r="LZD84" s="106"/>
      <c r="LZE84" s="106"/>
      <c r="LZF84" s="106"/>
      <c r="LZG84" s="106"/>
      <c r="LZH84" s="106"/>
      <c r="LZI84" s="106"/>
      <c r="LZJ84" s="106"/>
      <c r="LZK84" s="106"/>
      <c r="LZL84" s="106"/>
      <c r="LZM84" s="106"/>
      <c r="LZN84" s="106"/>
      <c r="LZO84" s="106"/>
      <c r="LZP84" s="106"/>
      <c r="LZQ84" s="106"/>
      <c r="LZR84" s="106"/>
      <c r="LZS84" s="106"/>
      <c r="LZT84" s="106"/>
      <c r="LZU84" s="106"/>
      <c r="LZV84" s="106"/>
      <c r="LZW84" s="106"/>
      <c r="LZX84" s="106"/>
      <c r="LZY84" s="106"/>
      <c r="LZZ84" s="106"/>
      <c r="MAA84" s="106"/>
      <c r="MAB84" s="106"/>
      <c r="MAC84" s="106"/>
      <c r="MAD84" s="106"/>
      <c r="MAE84" s="106"/>
      <c r="MAF84" s="106"/>
      <c r="MAG84" s="106"/>
      <c r="MAH84" s="106"/>
      <c r="MAI84" s="106"/>
      <c r="MAJ84" s="106"/>
      <c r="MAK84" s="106"/>
      <c r="MAL84" s="106"/>
      <c r="MAM84" s="106"/>
      <c r="MAN84" s="106"/>
      <c r="MAO84" s="106"/>
      <c r="MAP84" s="106"/>
      <c r="MAQ84" s="106"/>
      <c r="MAR84" s="106"/>
      <c r="MAS84" s="106"/>
      <c r="MAT84" s="106"/>
      <c r="MAU84" s="106"/>
      <c r="MAV84" s="106"/>
      <c r="MAW84" s="106"/>
      <c r="MAX84" s="106"/>
      <c r="MAY84" s="106"/>
      <c r="MAZ84" s="106"/>
      <c r="MBA84" s="106"/>
      <c r="MBB84" s="106"/>
      <c r="MBC84" s="106"/>
      <c r="MBD84" s="106"/>
      <c r="MBE84" s="106"/>
      <c r="MBF84" s="106"/>
      <c r="MBG84" s="106"/>
      <c r="MBH84" s="106"/>
      <c r="MBI84" s="106"/>
      <c r="MBJ84" s="106"/>
      <c r="MBK84" s="106"/>
      <c r="MBL84" s="106"/>
      <c r="MBM84" s="106"/>
      <c r="MBN84" s="106"/>
      <c r="MBO84" s="106"/>
      <c r="MBP84" s="106"/>
      <c r="MBQ84" s="106"/>
      <c r="MBR84" s="106"/>
      <c r="MBS84" s="106"/>
      <c r="MBT84" s="106"/>
      <c r="MBU84" s="106"/>
      <c r="MBV84" s="106"/>
      <c r="MBW84" s="106"/>
      <c r="MBX84" s="106"/>
      <c r="MBY84" s="106"/>
      <c r="MBZ84" s="106"/>
      <c r="MCA84" s="106"/>
      <c r="MCB84" s="106"/>
      <c r="MCC84" s="106"/>
      <c r="MCD84" s="106"/>
      <c r="MCE84" s="106"/>
      <c r="MCF84" s="106"/>
      <c r="MCG84" s="106"/>
      <c r="MCH84" s="106"/>
      <c r="MCI84" s="106"/>
      <c r="MCJ84" s="106"/>
      <c r="MCK84" s="106"/>
      <c r="MCL84" s="106"/>
      <c r="MCM84" s="106"/>
      <c r="MCN84" s="106"/>
      <c r="MCO84" s="106"/>
      <c r="MCP84" s="106"/>
      <c r="MCQ84" s="106"/>
      <c r="MCR84" s="106"/>
      <c r="MCS84" s="106"/>
      <c r="MCT84" s="106"/>
      <c r="MCU84" s="106"/>
      <c r="MCV84" s="106"/>
      <c r="MCW84" s="106"/>
      <c r="MCX84" s="106"/>
      <c r="MCY84" s="106"/>
      <c r="MCZ84" s="106"/>
      <c r="MDA84" s="106"/>
      <c r="MDB84" s="106"/>
      <c r="MDC84" s="106"/>
      <c r="MDD84" s="106"/>
      <c r="MDE84" s="106"/>
      <c r="MDF84" s="106"/>
      <c r="MDG84" s="106"/>
      <c r="MDH84" s="106"/>
      <c r="MDI84" s="106"/>
      <c r="MDJ84" s="106"/>
      <c r="MDK84" s="106"/>
      <c r="MDL84" s="106"/>
      <c r="MDM84" s="106"/>
      <c r="MDN84" s="106"/>
      <c r="MDO84" s="106"/>
      <c r="MDP84" s="106"/>
      <c r="MDQ84" s="106"/>
      <c r="MDR84" s="106"/>
      <c r="MDS84" s="106"/>
      <c r="MDT84" s="106"/>
      <c r="MDU84" s="106"/>
      <c r="MDV84" s="106"/>
      <c r="MDW84" s="106"/>
      <c r="MDX84" s="106"/>
      <c r="MDY84" s="106"/>
      <c r="MDZ84" s="106"/>
      <c r="MEA84" s="106"/>
      <c r="MEB84" s="106"/>
      <c r="MEC84" s="106"/>
      <c r="MED84" s="106"/>
      <c r="MEE84" s="106"/>
      <c r="MEF84" s="106"/>
      <c r="MEG84" s="106"/>
      <c r="MEH84" s="106"/>
      <c r="MEI84" s="106"/>
      <c r="MEJ84" s="106"/>
      <c r="MEK84" s="106"/>
      <c r="MEL84" s="106"/>
      <c r="MEM84" s="106"/>
      <c r="MEN84" s="106"/>
      <c r="MEO84" s="106"/>
      <c r="MEP84" s="106"/>
      <c r="MEQ84" s="106"/>
      <c r="MER84" s="106"/>
      <c r="MES84" s="106"/>
      <c r="MET84" s="106"/>
      <c r="MEU84" s="106"/>
      <c r="MEV84" s="106"/>
      <c r="MEW84" s="106"/>
      <c r="MEX84" s="106"/>
      <c r="MEY84" s="106"/>
      <c r="MEZ84" s="106"/>
      <c r="MFA84" s="106"/>
      <c r="MFB84" s="106"/>
      <c r="MFC84" s="106"/>
      <c r="MFD84" s="106"/>
      <c r="MFE84" s="106"/>
      <c r="MFF84" s="106"/>
      <c r="MFG84" s="106"/>
      <c r="MFH84" s="106"/>
      <c r="MFI84" s="106"/>
      <c r="MFJ84" s="106"/>
      <c r="MFK84" s="106"/>
      <c r="MFL84" s="106"/>
      <c r="MFM84" s="106"/>
      <c r="MFN84" s="106"/>
      <c r="MFO84" s="106"/>
      <c r="MFP84" s="106"/>
      <c r="MFQ84" s="106"/>
      <c r="MFR84" s="106"/>
      <c r="MFS84" s="106"/>
      <c r="MFT84" s="106"/>
      <c r="MFU84" s="106"/>
      <c r="MFV84" s="106"/>
      <c r="MFW84" s="106"/>
      <c r="MFX84" s="106"/>
      <c r="MFY84" s="106"/>
      <c r="MFZ84" s="106"/>
      <c r="MGA84" s="106"/>
      <c r="MGB84" s="106"/>
      <c r="MGC84" s="106"/>
      <c r="MGD84" s="106"/>
      <c r="MGE84" s="106"/>
      <c r="MGF84" s="106"/>
      <c r="MGG84" s="106"/>
      <c r="MGH84" s="106"/>
      <c r="MGI84" s="106"/>
      <c r="MGJ84" s="106"/>
      <c r="MGK84" s="106"/>
      <c r="MGL84" s="106"/>
      <c r="MGM84" s="106"/>
      <c r="MGN84" s="106"/>
      <c r="MGO84" s="106"/>
      <c r="MGP84" s="106"/>
      <c r="MGQ84" s="106"/>
      <c r="MGR84" s="106"/>
      <c r="MGS84" s="106"/>
      <c r="MGT84" s="106"/>
      <c r="MGU84" s="106"/>
      <c r="MGV84" s="106"/>
      <c r="MGW84" s="106"/>
      <c r="MGX84" s="106"/>
      <c r="MGY84" s="106"/>
      <c r="MGZ84" s="106"/>
      <c r="MHA84" s="106"/>
      <c r="MHB84" s="106"/>
      <c r="MHC84" s="106"/>
      <c r="MHD84" s="106"/>
      <c r="MHE84" s="106"/>
      <c r="MHF84" s="106"/>
      <c r="MHG84" s="106"/>
      <c r="MHH84" s="106"/>
      <c r="MHI84" s="106"/>
      <c r="MHJ84" s="106"/>
      <c r="MHK84" s="106"/>
      <c r="MHL84" s="106"/>
      <c r="MHM84" s="106"/>
      <c r="MHN84" s="106"/>
      <c r="MHO84" s="106"/>
      <c r="MHP84" s="106"/>
      <c r="MHQ84" s="106"/>
      <c r="MHR84" s="106"/>
      <c r="MHS84" s="106"/>
      <c r="MHT84" s="106"/>
      <c r="MHU84" s="106"/>
      <c r="MHV84" s="106"/>
      <c r="MHW84" s="106"/>
      <c r="MHX84" s="106"/>
      <c r="MHY84" s="106"/>
      <c r="MHZ84" s="106"/>
      <c r="MIA84" s="106"/>
      <c r="MIB84" s="106"/>
      <c r="MIC84" s="106"/>
      <c r="MID84" s="106"/>
      <c r="MIE84" s="106"/>
      <c r="MIF84" s="106"/>
      <c r="MIG84" s="106"/>
      <c r="MIH84" s="106"/>
      <c r="MII84" s="106"/>
      <c r="MIJ84" s="106"/>
      <c r="MIK84" s="106"/>
      <c r="MIL84" s="106"/>
      <c r="MIM84" s="106"/>
      <c r="MIN84" s="106"/>
      <c r="MIO84" s="106"/>
      <c r="MIP84" s="106"/>
      <c r="MIQ84" s="106"/>
      <c r="MIR84" s="106"/>
      <c r="MIS84" s="106"/>
      <c r="MIT84" s="106"/>
      <c r="MIU84" s="106"/>
      <c r="MIV84" s="106"/>
      <c r="MIW84" s="106"/>
      <c r="MIX84" s="106"/>
      <c r="MIY84" s="106"/>
      <c r="MIZ84" s="106"/>
      <c r="MJA84" s="106"/>
      <c r="MJB84" s="106"/>
      <c r="MJC84" s="106"/>
      <c r="MJD84" s="106"/>
      <c r="MJE84" s="106"/>
      <c r="MJF84" s="106"/>
      <c r="MJG84" s="106"/>
      <c r="MJH84" s="106"/>
      <c r="MJI84" s="106"/>
      <c r="MJJ84" s="106"/>
      <c r="MJK84" s="106"/>
      <c r="MJL84" s="106"/>
      <c r="MJM84" s="106"/>
      <c r="MJN84" s="106"/>
      <c r="MJO84" s="106"/>
      <c r="MJP84" s="106"/>
      <c r="MJQ84" s="106"/>
      <c r="MJR84" s="106"/>
      <c r="MJS84" s="106"/>
      <c r="MJT84" s="106"/>
      <c r="MJU84" s="106"/>
      <c r="MJV84" s="106"/>
      <c r="MJW84" s="106"/>
      <c r="MJX84" s="106"/>
      <c r="MJY84" s="106"/>
      <c r="MJZ84" s="106"/>
      <c r="MKA84" s="106"/>
      <c r="MKB84" s="106"/>
      <c r="MKC84" s="106"/>
      <c r="MKD84" s="106"/>
      <c r="MKE84" s="106"/>
      <c r="MKF84" s="106"/>
      <c r="MKG84" s="106"/>
      <c r="MKH84" s="106"/>
      <c r="MKI84" s="106"/>
      <c r="MKJ84" s="106"/>
      <c r="MKK84" s="106"/>
      <c r="MKL84" s="106"/>
      <c r="MKM84" s="106"/>
      <c r="MKN84" s="106"/>
      <c r="MKO84" s="106"/>
      <c r="MKP84" s="106"/>
      <c r="MKQ84" s="106"/>
      <c r="MKR84" s="106"/>
      <c r="MKS84" s="106"/>
      <c r="MKT84" s="106"/>
      <c r="MKU84" s="106"/>
      <c r="MKV84" s="106"/>
      <c r="MKW84" s="106"/>
      <c r="MKX84" s="106"/>
      <c r="MKY84" s="106"/>
      <c r="MKZ84" s="106"/>
      <c r="MLA84" s="106"/>
      <c r="MLB84" s="106"/>
      <c r="MLC84" s="106"/>
      <c r="MLD84" s="106"/>
      <c r="MLE84" s="106"/>
      <c r="MLF84" s="106"/>
      <c r="MLG84" s="106"/>
      <c r="MLH84" s="106"/>
      <c r="MLI84" s="106"/>
      <c r="MLJ84" s="106"/>
      <c r="MLK84" s="106"/>
      <c r="MLL84" s="106"/>
      <c r="MLM84" s="106"/>
      <c r="MLN84" s="106"/>
      <c r="MLO84" s="106"/>
      <c r="MLP84" s="106"/>
      <c r="MLQ84" s="106"/>
      <c r="MLR84" s="106"/>
      <c r="MLS84" s="106"/>
      <c r="MLT84" s="106"/>
      <c r="MLU84" s="106"/>
      <c r="MLV84" s="106"/>
      <c r="MLW84" s="106"/>
      <c r="MLX84" s="106"/>
      <c r="MLY84" s="106"/>
      <c r="MLZ84" s="106"/>
      <c r="MMA84" s="106"/>
      <c r="MMB84" s="106"/>
      <c r="MMC84" s="106"/>
      <c r="MMD84" s="106"/>
      <c r="MME84" s="106"/>
      <c r="MMF84" s="106"/>
      <c r="MMG84" s="106"/>
      <c r="MMH84" s="106"/>
      <c r="MMI84" s="106"/>
      <c r="MMJ84" s="106"/>
      <c r="MMK84" s="106"/>
      <c r="MML84" s="106"/>
      <c r="MMM84" s="106"/>
      <c r="MMN84" s="106"/>
      <c r="MMO84" s="106"/>
      <c r="MMP84" s="106"/>
      <c r="MMQ84" s="106"/>
      <c r="MMR84" s="106"/>
      <c r="MMS84" s="106"/>
      <c r="MMT84" s="106"/>
      <c r="MMU84" s="106"/>
      <c r="MMV84" s="106"/>
      <c r="MMW84" s="106"/>
      <c r="MMX84" s="106"/>
      <c r="MMY84" s="106"/>
      <c r="MMZ84" s="106"/>
      <c r="MNA84" s="106"/>
      <c r="MNB84" s="106"/>
      <c r="MNC84" s="106"/>
      <c r="MND84" s="106"/>
      <c r="MNE84" s="106"/>
      <c r="MNF84" s="106"/>
      <c r="MNG84" s="106"/>
      <c r="MNH84" s="106"/>
      <c r="MNI84" s="106"/>
      <c r="MNJ84" s="106"/>
      <c r="MNK84" s="106"/>
      <c r="MNL84" s="106"/>
      <c r="MNM84" s="106"/>
      <c r="MNN84" s="106"/>
      <c r="MNO84" s="106"/>
      <c r="MNP84" s="106"/>
      <c r="MNQ84" s="106"/>
      <c r="MNR84" s="106"/>
      <c r="MNS84" s="106"/>
      <c r="MNT84" s="106"/>
      <c r="MNU84" s="106"/>
      <c r="MNV84" s="106"/>
      <c r="MNW84" s="106"/>
      <c r="MNX84" s="106"/>
      <c r="MNY84" s="106"/>
      <c r="MNZ84" s="106"/>
      <c r="MOA84" s="106"/>
      <c r="MOB84" s="106"/>
      <c r="MOC84" s="106"/>
      <c r="MOD84" s="106"/>
      <c r="MOE84" s="106"/>
      <c r="MOF84" s="106"/>
      <c r="MOG84" s="106"/>
      <c r="MOH84" s="106"/>
      <c r="MOI84" s="106"/>
      <c r="MOJ84" s="106"/>
      <c r="MOK84" s="106"/>
      <c r="MOL84" s="106"/>
      <c r="MOM84" s="106"/>
      <c r="MON84" s="106"/>
      <c r="MOO84" s="106"/>
      <c r="MOP84" s="106"/>
      <c r="MOQ84" s="106"/>
      <c r="MOR84" s="106"/>
      <c r="MOS84" s="106"/>
      <c r="MOT84" s="106"/>
      <c r="MOU84" s="106"/>
      <c r="MOV84" s="106"/>
      <c r="MOW84" s="106"/>
      <c r="MOX84" s="106"/>
      <c r="MOY84" s="106"/>
      <c r="MOZ84" s="106"/>
      <c r="MPA84" s="106"/>
      <c r="MPB84" s="106"/>
      <c r="MPC84" s="106"/>
      <c r="MPD84" s="106"/>
      <c r="MPE84" s="106"/>
      <c r="MPF84" s="106"/>
      <c r="MPG84" s="106"/>
      <c r="MPH84" s="106"/>
      <c r="MPI84" s="106"/>
      <c r="MPJ84" s="106"/>
      <c r="MPK84" s="106"/>
      <c r="MPL84" s="106"/>
      <c r="MPM84" s="106"/>
      <c r="MPN84" s="106"/>
      <c r="MPO84" s="106"/>
      <c r="MPP84" s="106"/>
      <c r="MPQ84" s="106"/>
      <c r="MPR84" s="106"/>
      <c r="MPS84" s="106"/>
      <c r="MPT84" s="106"/>
      <c r="MPU84" s="106"/>
      <c r="MPV84" s="106"/>
      <c r="MPW84" s="106"/>
      <c r="MPX84" s="106"/>
      <c r="MPY84" s="106"/>
      <c r="MPZ84" s="106"/>
      <c r="MQA84" s="106"/>
      <c r="MQB84" s="106"/>
      <c r="MQC84" s="106"/>
      <c r="MQD84" s="106"/>
      <c r="MQE84" s="106"/>
      <c r="MQF84" s="106"/>
      <c r="MQG84" s="106"/>
      <c r="MQH84" s="106"/>
      <c r="MQI84" s="106"/>
      <c r="MQJ84" s="106"/>
      <c r="MQK84" s="106"/>
      <c r="MQL84" s="106"/>
      <c r="MQM84" s="106"/>
      <c r="MQN84" s="106"/>
      <c r="MQO84" s="106"/>
      <c r="MQP84" s="106"/>
      <c r="MQQ84" s="106"/>
      <c r="MQR84" s="106"/>
      <c r="MQS84" s="106"/>
      <c r="MQT84" s="106"/>
      <c r="MQU84" s="106"/>
      <c r="MQV84" s="106"/>
      <c r="MQW84" s="106"/>
      <c r="MQX84" s="106"/>
      <c r="MQY84" s="106"/>
      <c r="MQZ84" s="106"/>
      <c r="MRA84" s="106"/>
      <c r="MRB84" s="106"/>
      <c r="MRC84" s="106"/>
      <c r="MRD84" s="106"/>
      <c r="MRE84" s="106"/>
      <c r="MRF84" s="106"/>
      <c r="MRG84" s="106"/>
      <c r="MRH84" s="106"/>
      <c r="MRI84" s="106"/>
      <c r="MRJ84" s="106"/>
      <c r="MRK84" s="106"/>
      <c r="MRL84" s="106"/>
      <c r="MRM84" s="106"/>
      <c r="MRN84" s="106"/>
      <c r="MRO84" s="106"/>
      <c r="MRP84" s="106"/>
      <c r="MRQ84" s="106"/>
      <c r="MRR84" s="106"/>
      <c r="MRS84" s="106"/>
      <c r="MRT84" s="106"/>
      <c r="MRU84" s="106"/>
      <c r="MRV84" s="106"/>
      <c r="MRW84" s="106"/>
      <c r="MRX84" s="106"/>
      <c r="MRY84" s="106"/>
      <c r="MRZ84" s="106"/>
      <c r="MSA84" s="106"/>
      <c r="MSB84" s="106"/>
      <c r="MSC84" s="106"/>
      <c r="MSD84" s="106"/>
      <c r="MSE84" s="106"/>
      <c r="MSF84" s="106"/>
      <c r="MSG84" s="106"/>
      <c r="MSH84" s="106"/>
      <c r="MSI84" s="106"/>
      <c r="MSJ84" s="106"/>
      <c r="MSK84" s="106"/>
      <c r="MSL84" s="106"/>
      <c r="MSM84" s="106"/>
      <c r="MSN84" s="106"/>
      <c r="MSO84" s="106"/>
      <c r="MSP84" s="106"/>
      <c r="MSQ84" s="106"/>
      <c r="MSR84" s="106"/>
      <c r="MSS84" s="106"/>
      <c r="MST84" s="106"/>
      <c r="MSU84" s="106"/>
      <c r="MSV84" s="106"/>
      <c r="MSW84" s="106"/>
      <c r="MSX84" s="106"/>
      <c r="MSY84" s="106"/>
      <c r="MSZ84" s="106"/>
      <c r="MTA84" s="106"/>
      <c r="MTB84" s="106"/>
      <c r="MTC84" s="106"/>
      <c r="MTD84" s="106"/>
      <c r="MTE84" s="106"/>
      <c r="MTF84" s="106"/>
      <c r="MTG84" s="106"/>
      <c r="MTH84" s="106"/>
      <c r="MTI84" s="106"/>
      <c r="MTJ84" s="106"/>
      <c r="MTK84" s="106"/>
      <c r="MTL84" s="106"/>
      <c r="MTM84" s="106"/>
      <c r="MTN84" s="106"/>
      <c r="MTO84" s="106"/>
      <c r="MTP84" s="106"/>
      <c r="MTQ84" s="106"/>
      <c r="MTR84" s="106"/>
      <c r="MTS84" s="106"/>
      <c r="MTT84" s="106"/>
      <c r="MTU84" s="106"/>
      <c r="MTV84" s="106"/>
      <c r="MTW84" s="106"/>
      <c r="MTX84" s="106"/>
      <c r="MTY84" s="106"/>
      <c r="MTZ84" s="106"/>
      <c r="MUA84" s="106"/>
      <c r="MUB84" s="106"/>
      <c r="MUC84" s="106"/>
      <c r="MUD84" s="106"/>
      <c r="MUE84" s="106"/>
      <c r="MUF84" s="106"/>
      <c r="MUG84" s="106"/>
      <c r="MUH84" s="106"/>
      <c r="MUI84" s="106"/>
      <c r="MUJ84" s="106"/>
      <c r="MUK84" s="106"/>
      <c r="MUL84" s="106"/>
      <c r="MUM84" s="106"/>
      <c r="MUN84" s="106"/>
      <c r="MUO84" s="106"/>
      <c r="MUP84" s="106"/>
      <c r="MUQ84" s="106"/>
      <c r="MUR84" s="106"/>
      <c r="MUS84" s="106"/>
      <c r="MUT84" s="106"/>
      <c r="MUU84" s="106"/>
      <c r="MUV84" s="106"/>
      <c r="MUW84" s="106"/>
      <c r="MUX84" s="106"/>
      <c r="MUY84" s="106"/>
      <c r="MUZ84" s="106"/>
      <c r="MVA84" s="106"/>
      <c r="MVB84" s="106"/>
      <c r="MVC84" s="106"/>
      <c r="MVD84" s="106"/>
      <c r="MVE84" s="106"/>
      <c r="MVF84" s="106"/>
      <c r="MVG84" s="106"/>
      <c r="MVH84" s="106"/>
      <c r="MVI84" s="106"/>
      <c r="MVJ84" s="106"/>
      <c r="MVK84" s="106"/>
      <c r="MVL84" s="106"/>
      <c r="MVM84" s="106"/>
      <c r="MVN84" s="106"/>
      <c r="MVO84" s="106"/>
      <c r="MVP84" s="106"/>
      <c r="MVQ84" s="106"/>
      <c r="MVR84" s="106"/>
      <c r="MVS84" s="106"/>
      <c r="MVT84" s="106"/>
      <c r="MVU84" s="106"/>
      <c r="MVV84" s="106"/>
      <c r="MVW84" s="106"/>
      <c r="MVX84" s="106"/>
      <c r="MVY84" s="106"/>
      <c r="MVZ84" s="106"/>
      <c r="MWA84" s="106"/>
      <c r="MWB84" s="106"/>
      <c r="MWC84" s="106"/>
      <c r="MWD84" s="106"/>
      <c r="MWE84" s="106"/>
      <c r="MWF84" s="106"/>
      <c r="MWG84" s="106"/>
      <c r="MWH84" s="106"/>
      <c r="MWI84" s="106"/>
      <c r="MWJ84" s="106"/>
      <c r="MWK84" s="106"/>
      <c r="MWL84" s="106"/>
      <c r="MWM84" s="106"/>
      <c r="MWN84" s="106"/>
      <c r="MWO84" s="106"/>
      <c r="MWP84" s="106"/>
      <c r="MWQ84" s="106"/>
      <c r="MWR84" s="106"/>
      <c r="MWS84" s="106"/>
      <c r="MWT84" s="106"/>
      <c r="MWU84" s="106"/>
      <c r="MWV84" s="106"/>
      <c r="MWW84" s="106"/>
      <c r="MWX84" s="106"/>
      <c r="MWY84" s="106"/>
      <c r="MWZ84" s="106"/>
      <c r="MXA84" s="106"/>
      <c r="MXB84" s="106"/>
      <c r="MXC84" s="106"/>
      <c r="MXD84" s="106"/>
      <c r="MXE84" s="106"/>
      <c r="MXF84" s="106"/>
      <c r="MXG84" s="106"/>
      <c r="MXH84" s="106"/>
      <c r="MXI84" s="106"/>
      <c r="MXJ84" s="106"/>
      <c r="MXK84" s="106"/>
      <c r="MXL84" s="106"/>
      <c r="MXM84" s="106"/>
      <c r="MXN84" s="106"/>
      <c r="MXO84" s="106"/>
      <c r="MXP84" s="106"/>
      <c r="MXQ84" s="106"/>
      <c r="MXR84" s="106"/>
      <c r="MXS84" s="106"/>
      <c r="MXT84" s="106"/>
      <c r="MXU84" s="106"/>
      <c r="MXV84" s="106"/>
      <c r="MXW84" s="106"/>
      <c r="MXX84" s="106"/>
      <c r="MXY84" s="106"/>
      <c r="MXZ84" s="106"/>
      <c r="MYA84" s="106"/>
      <c r="MYB84" s="106"/>
      <c r="MYC84" s="106"/>
      <c r="MYD84" s="106"/>
      <c r="MYE84" s="106"/>
      <c r="MYF84" s="106"/>
      <c r="MYG84" s="106"/>
      <c r="MYH84" s="106"/>
      <c r="MYI84" s="106"/>
      <c r="MYJ84" s="106"/>
      <c r="MYK84" s="106"/>
      <c r="MYL84" s="106"/>
      <c r="MYM84" s="106"/>
      <c r="MYN84" s="106"/>
      <c r="MYO84" s="106"/>
      <c r="MYP84" s="106"/>
      <c r="MYQ84" s="106"/>
      <c r="MYR84" s="106"/>
      <c r="MYS84" s="106"/>
      <c r="MYT84" s="106"/>
      <c r="MYU84" s="106"/>
      <c r="MYV84" s="106"/>
      <c r="MYW84" s="106"/>
      <c r="MYX84" s="106"/>
      <c r="MYY84" s="106"/>
      <c r="MYZ84" s="106"/>
      <c r="MZA84" s="106"/>
      <c r="MZB84" s="106"/>
      <c r="MZC84" s="106"/>
      <c r="MZD84" s="106"/>
      <c r="MZE84" s="106"/>
      <c r="MZF84" s="106"/>
      <c r="MZG84" s="106"/>
      <c r="MZH84" s="106"/>
      <c r="MZI84" s="106"/>
      <c r="MZJ84" s="106"/>
      <c r="MZK84" s="106"/>
      <c r="MZL84" s="106"/>
      <c r="MZM84" s="106"/>
      <c r="MZN84" s="106"/>
      <c r="MZO84" s="106"/>
      <c r="MZP84" s="106"/>
      <c r="MZQ84" s="106"/>
      <c r="MZR84" s="106"/>
      <c r="MZS84" s="106"/>
      <c r="MZT84" s="106"/>
      <c r="MZU84" s="106"/>
      <c r="MZV84" s="106"/>
      <c r="MZW84" s="106"/>
      <c r="MZX84" s="106"/>
      <c r="MZY84" s="106"/>
      <c r="MZZ84" s="106"/>
      <c r="NAA84" s="106"/>
      <c r="NAB84" s="106"/>
      <c r="NAC84" s="106"/>
      <c r="NAD84" s="106"/>
      <c r="NAE84" s="106"/>
      <c r="NAF84" s="106"/>
      <c r="NAG84" s="106"/>
      <c r="NAH84" s="106"/>
      <c r="NAI84" s="106"/>
      <c r="NAJ84" s="106"/>
      <c r="NAK84" s="106"/>
      <c r="NAL84" s="106"/>
      <c r="NAM84" s="106"/>
      <c r="NAN84" s="106"/>
      <c r="NAO84" s="106"/>
      <c r="NAP84" s="106"/>
      <c r="NAQ84" s="106"/>
      <c r="NAR84" s="106"/>
      <c r="NAS84" s="106"/>
      <c r="NAT84" s="106"/>
      <c r="NAU84" s="106"/>
      <c r="NAV84" s="106"/>
      <c r="NAW84" s="106"/>
      <c r="NAX84" s="106"/>
      <c r="NAY84" s="106"/>
      <c r="NAZ84" s="106"/>
      <c r="NBA84" s="106"/>
      <c r="NBB84" s="106"/>
      <c r="NBC84" s="106"/>
      <c r="NBD84" s="106"/>
      <c r="NBE84" s="106"/>
      <c r="NBF84" s="106"/>
      <c r="NBG84" s="106"/>
      <c r="NBH84" s="106"/>
      <c r="NBI84" s="106"/>
      <c r="NBJ84" s="106"/>
      <c r="NBK84" s="106"/>
      <c r="NBL84" s="106"/>
      <c r="NBM84" s="106"/>
      <c r="NBN84" s="106"/>
      <c r="NBO84" s="106"/>
      <c r="NBP84" s="106"/>
      <c r="NBQ84" s="106"/>
      <c r="NBR84" s="106"/>
      <c r="NBS84" s="106"/>
      <c r="NBT84" s="106"/>
      <c r="NBU84" s="106"/>
      <c r="NBV84" s="106"/>
      <c r="NBW84" s="106"/>
      <c r="NBX84" s="106"/>
      <c r="NBY84" s="106"/>
      <c r="NBZ84" s="106"/>
      <c r="NCA84" s="106"/>
      <c r="NCB84" s="106"/>
      <c r="NCC84" s="106"/>
      <c r="NCD84" s="106"/>
      <c r="NCE84" s="106"/>
      <c r="NCF84" s="106"/>
      <c r="NCG84" s="106"/>
      <c r="NCH84" s="106"/>
      <c r="NCI84" s="106"/>
      <c r="NCJ84" s="106"/>
      <c r="NCK84" s="106"/>
      <c r="NCL84" s="106"/>
      <c r="NCM84" s="106"/>
      <c r="NCN84" s="106"/>
      <c r="NCO84" s="106"/>
      <c r="NCP84" s="106"/>
      <c r="NCQ84" s="106"/>
      <c r="NCR84" s="106"/>
      <c r="NCS84" s="106"/>
      <c r="NCT84" s="106"/>
      <c r="NCU84" s="106"/>
      <c r="NCV84" s="106"/>
      <c r="NCW84" s="106"/>
      <c r="NCX84" s="106"/>
      <c r="NCY84" s="106"/>
      <c r="NCZ84" s="106"/>
      <c r="NDA84" s="106"/>
      <c r="NDB84" s="106"/>
      <c r="NDC84" s="106"/>
      <c r="NDD84" s="106"/>
      <c r="NDE84" s="106"/>
      <c r="NDF84" s="106"/>
      <c r="NDG84" s="106"/>
      <c r="NDH84" s="106"/>
      <c r="NDI84" s="106"/>
      <c r="NDJ84" s="106"/>
      <c r="NDK84" s="106"/>
      <c r="NDL84" s="106"/>
      <c r="NDM84" s="106"/>
      <c r="NDN84" s="106"/>
      <c r="NDO84" s="106"/>
      <c r="NDP84" s="106"/>
      <c r="NDQ84" s="106"/>
      <c r="NDR84" s="106"/>
      <c r="NDS84" s="106"/>
      <c r="NDT84" s="106"/>
      <c r="NDU84" s="106"/>
      <c r="NDV84" s="106"/>
      <c r="NDW84" s="106"/>
      <c r="NDX84" s="106"/>
      <c r="NDY84" s="106"/>
      <c r="NDZ84" s="106"/>
      <c r="NEA84" s="106"/>
      <c r="NEB84" s="106"/>
      <c r="NEC84" s="106"/>
      <c r="NED84" s="106"/>
      <c r="NEE84" s="106"/>
      <c r="NEF84" s="106"/>
      <c r="NEG84" s="106"/>
      <c r="NEH84" s="106"/>
      <c r="NEI84" s="106"/>
      <c r="NEJ84" s="106"/>
      <c r="NEK84" s="106"/>
      <c r="NEL84" s="106"/>
      <c r="NEM84" s="106"/>
      <c r="NEN84" s="106"/>
      <c r="NEO84" s="106"/>
      <c r="NEP84" s="106"/>
      <c r="NEQ84" s="106"/>
      <c r="NER84" s="106"/>
      <c r="NES84" s="106"/>
      <c r="NET84" s="106"/>
      <c r="NEU84" s="106"/>
      <c r="NEV84" s="106"/>
      <c r="NEW84" s="106"/>
      <c r="NEX84" s="106"/>
      <c r="NEY84" s="106"/>
      <c r="NEZ84" s="106"/>
      <c r="NFA84" s="106"/>
      <c r="NFB84" s="106"/>
      <c r="NFC84" s="106"/>
      <c r="NFD84" s="106"/>
      <c r="NFE84" s="106"/>
      <c r="NFF84" s="106"/>
      <c r="NFG84" s="106"/>
      <c r="NFH84" s="106"/>
      <c r="NFI84" s="106"/>
      <c r="NFJ84" s="106"/>
      <c r="NFK84" s="106"/>
      <c r="NFL84" s="106"/>
      <c r="NFM84" s="106"/>
      <c r="NFN84" s="106"/>
      <c r="NFO84" s="106"/>
      <c r="NFP84" s="106"/>
      <c r="NFQ84" s="106"/>
      <c r="NFR84" s="106"/>
      <c r="NFS84" s="106"/>
      <c r="NFT84" s="106"/>
      <c r="NFU84" s="106"/>
      <c r="NFV84" s="106"/>
      <c r="NFW84" s="106"/>
      <c r="NFX84" s="106"/>
      <c r="NFY84" s="106"/>
      <c r="NFZ84" s="106"/>
      <c r="NGA84" s="106"/>
      <c r="NGB84" s="106"/>
      <c r="NGC84" s="106"/>
      <c r="NGD84" s="106"/>
      <c r="NGE84" s="106"/>
      <c r="NGF84" s="106"/>
      <c r="NGG84" s="106"/>
      <c r="NGH84" s="106"/>
      <c r="NGI84" s="106"/>
      <c r="NGJ84" s="106"/>
      <c r="NGK84" s="106"/>
      <c r="NGL84" s="106"/>
      <c r="NGM84" s="106"/>
      <c r="NGN84" s="106"/>
      <c r="NGO84" s="106"/>
      <c r="NGP84" s="106"/>
      <c r="NGQ84" s="106"/>
      <c r="NGR84" s="106"/>
      <c r="NGS84" s="106"/>
      <c r="NGT84" s="106"/>
      <c r="NGU84" s="106"/>
      <c r="NGV84" s="106"/>
      <c r="NGW84" s="106"/>
      <c r="NGX84" s="106"/>
      <c r="NGY84" s="106"/>
      <c r="NGZ84" s="106"/>
      <c r="NHA84" s="106"/>
      <c r="NHB84" s="106"/>
      <c r="NHC84" s="106"/>
      <c r="NHD84" s="106"/>
      <c r="NHE84" s="106"/>
      <c r="NHF84" s="106"/>
      <c r="NHG84" s="106"/>
      <c r="NHH84" s="106"/>
      <c r="NHI84" s="106"/>
      <c r="NHJ84" s="106"/>
      <c r="NHK84" s="106"/>
      <c r="NHL84" s="106"/>
      <c r="NHM84" s="106"/>
      <c r="NHN84" s="106"/>
      <c r="NHO84" s="106"/>
      <c r="NHP84" s="106"/>
      <c r="NHQ84" s="106"/>
      <c r="NHR84" s="106"/>
      <c r="NHS84" s="106"/>
      <c r="NHT84" s="106"/>
      <c r="NHU84" s="106"/>
      <c r="NHV84" s="106"/>
      <c r="NHW84" s="106"/>
      <c r="NHX84" s="106"/>
      <c r="NHY84" s="106"/>
      <c r="NHZ84" s="106"/>
      <c r="NIA84" s="106"/>
      <c r="NIB84" s="106"/>
      <c r="NIC84" s="106"/>
      <c r="NID84" s="106"/>
      <c r="NIE84" s="106"/>
      <c r="NIF84" s="106"/>
      <c r="NIG84" s="106"/>
      <c r="NIH84" s="106"/>
      <c r="NII84" s="106"/>
      <c r="NIJ84" s="106"/>
      <c r="NIK84" s="106"/>
      <c r="NIL84" s="106"/>
      <c r="NIM84" s="106"/>
      <c r="NIN84" s="106"/>
      <c r="NIO84" s="106"/>
      <c r="NIP84" s="106"/>
      <c r="NIQ84" s="106"/>
      <c r="NIR84" s="106"/>
      <c r="NIS84" s="106"/>
      <c r="NIT84" s="106"/>
      <c r="NIU84" s="106"/>
      <c r="NIV84" s="106"/>
      <c r="NIW84" s="106"/>
      <c r="NIX84" s="106"/>
      <c r="NIY84" s="106"/>
      <c r="NIZ84" s="106"/>
      <c r="NJA84" s="106"/>
      <c r="NJB84" s="106"/>
      <c r="NJC84" s="106"/>
      <c r="NJD84" s="106"/>
      <c r="NJE84" s="106"/>
      <c r="NJF84" s="106"/>
      <c r="NJG84" s="106"/>
      <c r="NJH84" s="106"/>
      <c r="NJI84" s="106"/>
      <c r="NJJ84" s="106"/>
      <c r="NJK84" s="106"/>
      <c r="NJL84" s="106"/>
      <c r="NJM84" s="106"/>
      <c r="NJN84" s="106"/>
      <c r="NJO84" s="106"/>
      <c r="NJP84" s="106"/>
      <c r="NJQ84" s="106"/>
      <c r="NJR84" s="106"/>
      <c r="NJS84" s="106"/>
      <c r="NJT84" s="106"/>
      <c r="NJU84" s="106"/>
      <c r="NJV84" s="106"/>
      <c r="NJW84" s="106"/>
      <c r="NJX84" s="106"/>
      <c r="NJY84" s="106"/>
      <c r="NJZ84" s="106"/>
      <c r="NKA84" s="106"/>
      <c r="NKB84" s="106"/>
      <c r="NKC84" s="106"/>
      <c r="NKD84" s="106"/>
      <c r="NKE84" s="106"/>
      <c r="NKF84" s="106"/>
      <c r="NKG84" s="106"/>
      <c r="NKH84" s="106"/>
      <c r="NKI84" s="106"/>
      <c r="NKJ84" s="106"/>
      <c r="NKK84" s="106"/>
      <c r="NKL84" s="106"/>
      <c r="NKM84" s="106"/>
      <c r="NKN84" s="106"/>
      <c r="NKO84" s="106"/>
      <c r="NKP84" s="106"/>
      <c r="NKQ84" s="106"/>
      <c r="NKR84" s="106"/>
      <c r="NKS84" s="106"/>
      <c r="NKT84" s="106"/>
      <c r="NKU84" s="106"/>
      <c r="NKV84" s="106"/>
      <c r="NKW84" s="106"/>
      <c r="NKX84" s="106"/>
      <c r="NKY84" s="106"/>
      <c r="NKZ84" s="106"/>
      <c r="NLA84" s="106"/>
      <c r="NLB84" s="106"/>
      <c r="NLC84" s="106"/>
      <c r="NLD84" s="106"/>
      <c r="NLE84" s="106"/>
      <c r="NLF84" s="106"/>
      <c r="NLG84" s="106"/>
      <c r="NLH84" s="106"/>
      <c r="NLI84" s="106"/>
      <c r="NLJ84" s="106"/>
      <c r="NLK84" s="106"/>
      <c r="NLL84" s="106"/>
      <c r="NLM84" s="106"/>
      <c r="NLN84" s="106"/>
      <c r="NLO84" s="106"/>
      <c r="NLP84" s="106"/>
      <c r="NLQ84" s="106"/>
      <c r="NLR84" s="106"/>
      <c r="NLS84" s="106"/>
      <c r="NLT84" s="106"/>
      <c r="NLU84" s="106"/>
      <c r="NLV84" s="106"/>
      <c r="NLW84" s="106"/>
      <c r="NLX84" s="106"/>
      <c r="NLY84" s="106"/>
      <c r="NLZ84" s="106"/>
      <c r="NMA84" s="106"/>
      <c r="NMB84" s="106"/>
      <c r="NMC84" s="106"/>
      <c r="NMD84" s="106"/>
      <c r="NME84" s="106"/>
      <c r="NMF84" s="106"/>
      <c r="NMG84" s="106"/>
      <c r="NMH84" s="106"/>
      <c r="NMI84" s="106"/>
      <c r="NMJ84" s="106"/>
      <c r="NMK84" s="106"/>
      <c r="NML84" s="106"/>
      <c r="NMM84" s="106"/>
      <c r="NMN84" s="106"/>
      <c r="NMO84" s="106"/>
      <c r="NMP84" s="106"/>
      <c r="NMQ84" s="106"/>
      <c r="NMR84" s="106"/>
      <c r="NMS84" s="106"/>
      <c r="NMT84" s="106"/>
      <c r="NMU84" s="106"/>
      <c r="NMV84" s="106"/>
      <c r="NMW84" s="106"/>
      <c r="NMX84" s="106"/>
      <c r="NMY84" s="106"/>
      <c r="NMZ84" s="106"/>
      <c r="NNA84" s="106"/>
      <c r="NNB84" s="106"/>
      <c r="NNC84" s="106"/>
      <c r="NND84" s="106"/>
      <c r="NNE84" s="106"/>
      <c r="NNF84" s="106"/>
      <c r="NNG84" s="106"/>
      <c r="NNH84" s="106"/>
      <c r="NNI84" s="106"/>
      <c r="NNJ84" s="106"/>
      <c r="NNK84" s="106"/>
      <c r="NNL84" s="106"/>
      <c r="NNM84" s="106"/>
      <c r="NNN84" s="106"/>
      <c r="NNO84" s="106"/>
      <c r="NNP84" s="106"/>
      <c r="NNQ84" s="106"/>
      <c r="NNR84" s="106"/>
      <c r="NNS84" s="106"/>
      <c r="NNT84" s="106"/>
      <c r="NNU84" s="106"/>
      <c r="NNV84" s="106"/>
      <c r="NNW84" s="106"/>
      <c r="NNX84" s="106"/>
      <c r="NNY84" s="106"/>
      <c r="NNZ84" s="106"/>
      <c r="NOA84" s="106"/>
      <c r="NOB84" s="106"/>
      <c r="NOC84" s="106"/>
      <c r="NOD84" s="106"/>
      <c r="NOE84" s="106"/>
      <c r="NOF84" s="106"/>
      <c r="NOG84" s="106"/>
      <c r="NOH84" s="106"/>
      <c r="NOI84" s="106"/>
      <c r="NOJ84" s="106"/>
      <c r="NOK84" s="106"/>
      <c r="NOL84" s="106"/>
      <c r="NOM84" s="106"/>
      <c r="NON84" s="106"/>
      <c r="NOO84" s="106"/>
      <c r="NOP84" s="106"/>
      <c r="NOQ84" s="106"/>
      <c r="NOR84" s="106"/>
      <c r="NOS84" s="106"/>
      <c r="NOT84" s="106"/>
      <c r="NOU84" s="106"/>
      <c r="NOV84" s="106"/>
      <c r="NOW84" s="106"/>
      <c r="NOX84" s="106"/>
      <c r="NOY84" s="106"/>
      <c r="NOZ84" s="106"/>
      <c r="NPA84" s="106"/>
      <c r="NPB84" s="106"/>
      <c r="NPC84" s="106"/>
      <c r="NPD84" s="106"/>
      <c r="NPE84" s="106"/>
      <c r="NPF84" s="106"/>
      <c r="NPG84" s="106"/>
      <c r="NPH84" s="106"/>
      <c r="NPI84" s="106"/>
      <c r="NPJ84" s="106"/>
      <c r="NPK84" s="106"/>
      <c r="NPL84" s="106"/>
      <c r="NPM84" s="106"/>
      <c r="NPN84" s="106"/>
      <c r="NPO84" s="106"/>
      <c r="NPP84" s="106"/>
      <c r="NPQ84" s="106"/>
      <c r="NPR84" s="106"/>
      <c r="NPS84" s="106"/>
      <c r="NPT84" s="106"/>
      <c r="NPU84" s="106"/>
      <c r="NPV84" s="106"/>
      <c r="NPW84" s="106"/>
      <c r="NPX84" s="106"/>
      <c r="NPY84" s="106"/>
      <c r="NPZ84" s="106"/>
      <c r="NQA84" s="106"/>
      <c r="NQB84" s="106"/>
      <c r="NQC84" s="106"/>
      <c r="NQD84" s="106"/>
      <c r="NQE84" s="106"/>
      <c r="NQF84" s="106"/>
      <c r="NQG84" s="106"/>
      <c r="NQH84" s="106"/>
      <c r="NQI84" s="106"/>
      <c r="NQJ84" s="106"/>
      <c r="NQK84" s="106"/>
      <c r="NQL84" s="106"/>
      <c r="NQM84" s="106"/>
      <c r="NQN84" s="106"/>
      <c r="NQO84" s="106"/>
      <c r="NQP84" s="106"/>
      <c r="NQQ84" s="106"/>
      <c r="NQR84" s="106"/>
      <c r="NQS84" s="106"/>
      <c r="NQT84" s="106"/>
      <c r="NQU84" s="106"/>
      <c r="NQV84" s="106"/>
      <c r="NQW84" s="106"/>
      <c r="NQX84" s="106"/>
      <c r="NQY84" s="106"/>
      <c r="NQZ84" s="106"/>
      <c r="NRA84" s="106"/>
      <c r="NRB84" s="106"/>
      <c r="NRC84" s="106"/>
      <c r="NRD84" s="106"/>
      <c r="NRE84" s="106"/>
      <c r="NRF84" s="106"/>
      <c r="NRG84" s="106"/>
      <c r="NRH84" s="106"/>
      <c r="NRI84" s="106"/>
      <c r="NRJ84" s="106"/>
      <c r="NRK84" s="106"/>
      <c r="NRL84" s="106"/>
      <c r="NRM84" s="106"/>
      <c r="NRN84" s="106"/>
      <c r="NRO84" s="106"/>
      <c r="NRP84" s="106"/>
      <c r="NRQ84" s="106"/>
      <c r="NRR84" s="106"/>
      <c r="NRS84" s="106"/>
      <c r="NRT84" s="106"/>
      <c r="NRU84" s="106"/>
      <c r="NRV84" s="106"/>
      <c r="NRW84" s="106"/>
      <c r="NRX84" s="106"/>
      <c r="NRY84" s="106"/>
      <c r="NRZ84" s="106"/>
      <c r="NSA84" s="106"/>
      <c r="NSB84" s="106"/>
      <c r="NSC84" s="106"/>
      <c r="NSD84" s="106"/>
      <c r="NSE84" s="106"/>
      <c r="NSF84" s="106"/>
      <c r="NSG84" s="106"/>
      <c r="NSH84" s="106"/>
      <c r="NSI84" s="106"/>
      <c r="NSJ84" s="106"/>
      <c r="NSK84" s="106"/>
      <c r="NSL84" s="106"/>
      <c r="NSM84" s="106"/>
      <c r="NSN84" s="106"/>
      <c r="NSO84" s="106"/>
      <c r="NSP84" s="106"/>
      <c r="NSQ84" s="106"/>
      <c r="NSR84" s="106"/>
      <c r="NSS84" s="106"/>
      <c r="NST84" s="106"/>
      <c r="NSU84" s="106"/>
      <c r="NSV84" s="106"/>
      <c r="NSW84" s="106"/>
      <c r="NSX84" s="106"/>
      <c r="NSY84" s="106"/>
      <c r="NSZ84" s="106"/>
      <c r="NTA84" s="106"/>
      <c r="NTB84" s="106"/>
      <c r="NTC84" s="106"/>
      <c r="NTD84" s="106"/>
      <c r="NTE84" s="106"/>
      <c r="NTF84" s="106"/>
      <c r="NTG84" s="106"/>
      <c r="NTH84" s="106"/>
      <c r="NTI84" s="106"/>
      <c r="NTJ84" s="106"/>
      <c r="NTK84" s="106"/>
      <c r="NTL84" s="106"/>
      <c r="NTM84" s="106"/>
      <c r="NTN84" s="106"/>
      <c r="NTO84" s="106"/>
      <c r="NTP84" s="106"/>
      <c r="NTQ84" s="106"/>
      <c r="NTR84" s="106"/>
      <c r="NTS84" s="106"/>
      <c r="NTT84" s="106"/>
      <c r="NTU84" s="106"/>
      <c r="NTV84" s="106"/>
      <c r="NTW84" s="106"/>
      <c r="NTX84" s="106"/>
      <c r="NTY84" s="106"/>
      <c r="NTZ84" s="106"/>
      <c r="NUA84" s="106"/>
      <c r="NUB84" s="106"/>
      <c r="NUC84" s="106"/>
      <c r="NUD84" s="106"/>
      <c r="NUE84" s="106"/>
      <c r="NUF84" s="106"/>
      <c r="NUG84" s="106"/>
      <c r="NUH84" s="106"/>
      <c r="NUI84" s="106"/>
      <c r="NUJ84" s="106"/>
      <c r="NUK84" s="106"/>
      <c r="NUL84" s="106"/>
      <c r="NUM84" s="106"/>
      <c r="NUN84" s="106"/>
      <c r="NUO84" s="106"/>
      <c r="NUP84" s="106"/>
      <c r="NUQ84" s="106"/>
      <c r="NUR84" s="106"/>
      <c r="NUS84" s="106"/>
      <c r="NUT84" s="106"/>
      <c r="NUU84" s="106"/>
      <c r="NUV84" s="106"/>
      <c r="NUW84" s="106"/>
      <c r="NUX84" s="106"/>
      <c r="NUY84" s="106"/>
      <c r="NUZ84" s="106"/>
      <c r="NVA84" s="106"/>
      <c r="NVB84" s="106"/>
      <c r="NVC84" s="106"/>
      <c r="NVD84" s="106"/>
      <c r="NVE84" s="106"/>
      <c r="NVF84" s="106"/>
      <c r="NVG84" s="106"/>
      <c r="NVH84" s="106"/>
      <c r="NVI84" s="106"/>
      <c r="NVJ84" s="106"/>
      <c r="NVK84" s="106"/>
      <c r="NVL84" s="106"/>
      <c r="NVM84" s="106"/>
      <c r="NVN84" s="106"/>
      <c r="NVO84" s="106"/>
      <c r="NVP84" s="106"/>
      <c r="NVQ84" s="106"/>
      <c r="NVR84" s="106"/>
      <c r="NVS84" s="106"/>
      <c r="NVT84" s="106"/>
      <c r="NVU84" s="106"/>
      <c r="NVV84" s="106"/>
      <c r="NVW84" s="106"/>
      <c r="NVX84" s="106"/>
      <c r="NVY84" s="106"/>
      <c r="NVZ84" s="106"/>
      <c r="NWA84" s="106"/>
      <c r="NWB84" s="106"/>
      <c r="NWC84" s="106"/>
      <c r="NWD84" s="106"/>
      <c r="NWE84" s="106"/>
      <c r="NWF84" s="106"/>
      <c r="NWG84" s="106"/>
      <c r="NWH84" s="106"/>
      <c r="NWI84" s="106"/>
      <c r="NWJ84" s="106"/>
      <c r="NWK84" s="106"/>
      <c r="NWL84" s="106"/>
      <c r="NWM84" s="106"/>
      <c r="NWN84" s="106"/>
      <c r="NWO84" s="106"/>
      <c r="NWP84" s="106"/>
      <c r="NWQ84" s="106"/>
      <c r="NWR84" s="106"/>
      <c r="NWS84" s="106"/>
      <c r="NWT84" s="106"/>
      <c r="NWU84" s="106"/>
      <c r="NWV84" s="106"/>
      <c r="NWW84" s="106"/>
      <c r="NWX84" s="106"/>
      <c r="NWY84" s="106"/>
      <c r="NWZ84" s="106"/>
      <c r="NXA84" s="106"/>
      <c r="NXB84" s="106"/>
      <c r="NXC84" s="106"/>
      <c r="NXD84" s="106"/>
      <c r="NXE84" s="106"/>
      <c r="NXF84" s="106"/>
      <c r="NXG84" s="106"/>
      <c r="NXH84" s="106"/>
      <c r="NXI84" s="106"/>
      <c r="NXJ84" s="106"/>
      <c r="NXK84" s="106"/>
      <c r="NXL84" s="106"/>
      <c r="NXM84" s="106"/>
      <c r="NXN84" s="106"/>
      <c r="NXO84" s="106"/>
      <c r="NXP84" s="106"/>
      <c r="NXQ84" s="106"/>
      <c r="NXR84" s="106"/>
      <c r="NXS84" s="106"/>
      <c r="NXT84" s="106"/>
      <c r="NXU84" s="106"/>
      <c r="NXV84" s="106"/>
      <c r="NXW84" s="106"/>
      <c r="NXX84" s="106"/>
      <c r="NXY84" s="106"/>
      <c r="NXZ84" s="106"/>
      <c r="NYA84" s="106"/>
      <c r="NYB84" s="106"/>
      <c r="NYC84" s="106"/>
      <c r="NYD84" s="106"/>
      <c r="NYE84" s="106"/>
      <c r="NYF84" s="106"/>
      <c r="NYG84" s="106"/>
      <c r="NYH84" s="106"/>
      <c r="NYI84" s="106"/>
      <c r="NYJ84" s="106"/>
      <c r="NYK84" s="106"/>
      <c r="NYL84" s="106"/>
      <c r="NYM84" s="106"/>
      <c r="NYN84" s="106"/>
      <c r="NYO84" s="106"/>
      <c r="NYP84" s="106"/>
      <c r="NYQ84" s="106"/>
      <c r="NYR84" s="106"/>
      <c r="NYS84" s="106"/>
      <c r="NYT84" s="106"/>
      <c r="NYU84" s="106"/>
      <c r="NYV84" s="106"/>
      <c r="NYW84" s="106"/>
      <c r="NYX84" s="106"/>
      <c r="NYY84" s="106"/>
      <c r="NYZ84" s="106"/>
      <c r="NZA84" s="106"/>
      <c r="NZB84" s="106"/>
      <c r="NZC84" s="106"/>
      <c r="NZD84" s="106"/>
      <c r="NZE84" s="106"/>
      <c r="NZF84" s="106"/>
      <c r="NZG84" s="106"/>
      <c r="NZH84" s="106"/>
      <c r="NZI84" s="106"/>
      <c r="NZJ84" s="106"/>
      <c r="NZK84" s="106"/>
      <c r="NZL84" s="106"/>
      <c r="NZM84" s="106"/>
      <c r="NZN84" s="106"/>
      <c r="NZO84" s="106"/>
      <c r="NZP84" s="106"/>
      <c r="NZQ84" s="106"/>
      <c r="NZR84" s="106"/>
      <c r="NZS84" s="106"/>
      <c r="NZT84" s="106"/>
      <c r="NZU84" s="106"/>
      <c r="NZV84" s="106"/>
      <c r="NZW84" s="106"/>
      <c r="NZX84" s="106"/>
      <c r="NZY84" s="106"/>
      <c r="NZZ84" s="106"/>
      <c r="OAA84" s="106"/>
      <c r="OAB84" s="106"/>
      <c r="OAC84" s="106"/>
      <c r="OAD84" s="106"/>
      <c r="OAE84" s="106"/>
      <c r="OAF84" s="106"/>
      <c r="OAG84" s="106"/>
      <c r="OAH84" s="106"/>
      <c r="OAI84" s="106"/>
      <c r="OAJ84" s="106"/>
      <c r="OAK84" s="106"/>
      <c r="OAL84" s="106"/>
      <c r="OAM84" s="106"/>
      <c r="OAN84" s="106"/>
      <c r="OAO84" s="106"/>
      <c r="OAP84" s="106"/>
      <c r="OAQ84" s="106"/>
      <c r="OAR84" s="106"/>
      <c r="OAS84" s="106"/>
      <c r="OAT84" s="106"/>
      <c r="OAU84" s="106"/>
      <c r="OAV84" s="106"/>
      <c r="OAW84" s="106"/>
      <c r="OAX84" s="106"/>
      <c r="OAY84" s="106"/>
      <c r="OAZ84" s="106"/>
      <c r="OBA84" s="106"/>
      <c r="OBB84" s="106"/>
      <c r="OBC84" s="106"/>
      <c r="OBD84" s="106"/>
      <c r="OBE84" s="106"/>
      <c r="OBF84" s="106"/>
      <c r="OBG84" s="106"/>
      <c r="OBH84" s="106"/>
      <c r="OBI84" s="106"/>
      <c r="OBJ84" s="106"/>
      <c r="OBK84" s="106"/>
      <c r="OBL84" s="106"/>
      <c r="OBM84" s="106"/>
      <c r="OBN84" s="106"/>
      <c r="OBO84" s="106"/>
      <c r="OBP84" s="106"/>
      <c r="OBQ84" s="106"/>
      <c r="OBR84" s="106"/>
      <c r="OBS84" s="106"/>
      <c r="OBT84" s="106"/>
      <c r="OBU84" s="106"/>
      <c r="OBV84" s="106"/>
      <c r="OBW84" s="106"/>
      <c r="OBX84" s="106"/>
      <c r="OBY84" s="106"/>
      <c r="OBZ84" s="106"/>
      <c r="OCA84" s="106"/>
      <c r="OCB84" s="106"/>
      <c r="OCC84" s="106"/>
      <c r="OCD84" s="106"/>
      <c r="OCE84" s="106"/>
      <c r="OCF84" s="106"/>
      <c r="OCG84" s="106"/>
      <c r="OCH84" s="106"/>
      <c r="OCI84" s="106"/>
      <c r="OCJ84" s="106"/>
      <c r="OCK84" s="106"/>
      <c r="OCL84" s="106"/>
      <c r="OCM84" s="106"/>
      <c r="OCN84" s="106"/>
      <c r="OCO84" s="106"/>
      <c r="OCP84" s="106"/>
      <c r="OCQ84" s="106"/>
      <c r="OCR84" s="106"/>
      <c r="OCS84" s="106"/>
      <c r="OCT84" s="106"/>
      <c r="OCU84" s="106"/>
      <c r="OCV84" s="106"/>
      <c r="OCW84" s="106"/>
      <c r="OCX84" s="106"/>
      <c r="OCY84" s="106"/>
      <c r="OCZ84" s="106"/>
      <c r="ODA84" s="106"/>
      <c r="ODB84" s="106"/>
      <c r="ODC84" s="106"/>
      <c r="ODD84" s="106"/>
      <c r="ODE84" s="106"/>
      <c r="ODF84" s="106"/>
      <c r="ODG84" s="106"/>
      <c r="ODH84" s="106"/>
      <c r="ODI84" s="106"/>
      <c r="ODJ84" s="106"/>
      <c r="ODK84" s="106"/>
      <c r="ODL84" s="106"/>
      <c r="ODM84" s="106"/>
      <c r="ODN84" s="106"/>
      <c r="ODO84" s="106"/>
      <c r="ODP84" s="106"/>
      <c r="ODQ84" s="106"/>
      <c r="ODR84" s="106"/>
      <c r="ODS84" s="106"/>
      <c r="ODT84" s="106"/>
      <c r="ODU84" s="106"/>
      <c r="ODV84" s="106"/>
      <c r="ODW84" s="106"/>
      <c r="ODX84" s="106"/>
      <c r="ODY84" s="106"/>
      <c r="ODZ84" s="106"/>
      <c r="OEA84" s="106"/>
      <c r="OEB84" s="106"/>
      <c r="OEC84" s="106"/>
      <c r="OED84" s="106"/>
      <c r="OEE84" s="106"/>
      <c r="OEF84" s="106"/>
      <c r="OEG84" s="106"/>
      <c r="OEH84" s="106"/>
      <c r="OEI84" s="106"/>
      <c r="OEJ84" s="106"/>
      <c r="OEK84" s="106"/>
      <c r="OEL84" s="106"/>
      <c r="OEM84" s="106"/>
      <c r="OEN84" s="106"/>
      <c r="OEO84" s="106"/>
      <c r="OEP84" s="106"/>
      <c r="OEQ84" s="106"/>
      <c r="OER84" s="106"/>
      <c r="OES84" s="106"/>
      <c r="OET84" s="106"/>
      <c r="OEU84" s="106"/>
      <c r="OEV84" s="106"/>
      <c r="OEW84" s="106"/>
      <c r="OEX84" s="106"/>
      <c r="OEY84" s="106"/>
      <c r="OEZ84" s="106"/>
      <c r="OFA84" s="106"/>
      <c r="OFB84" s="106"/>
      <c r="OFC84" s="106"/>
      <c r="OFD84" s="106"/>
      <c r="OFE84" s="106"/>
      <c r="OFF84" s="106"/>
      <c r="OFG84" s="106"/>
      <c r="OFH84" s="106"/>
      <c r="OFI84" s="106"/>
      <c r="OFJ84" s="106"/>
      <c r="OFK84" s="106"/>
      <c r="OFL84" s="106"/>
      <c r="OFM84" s="106"/>
      <c r="OFN84" s="106"/>
      <c r="OFO84" s="106"/>
      <c r="OFP84" s="106"/>
      <c r="OFQ84" s="106"/>
      <c r="OFR84" s="106"/>
      <c r="OFS84" s="106"/>
      <c r="OFT84" s="106"/>
      <c r="OFU84" s="106"/>
      <c r="OFV84" s="106"/>
      <c r="OFW84" s="106"/>
      <c r="OFX84" s="106"/>
      <c r="OFY84" s="106"/>
      <c r="OFZ84" s="106"/>
      <c r="OGA84" s="106"/>
      <c r="OGB84" s="106"/>
      <c r="OGC84" s="106"/>
      <c r="OGD84" s="106"/>
      <c r="OGE84" s="106"/>
      <c r="OGF84" s="106"/>
      <c r="OGG84" s="106"/>
      <c r="OGH84" s="106"/>
      <c r="OGI84" s="106"/>
      <c r="OGJ84" s="106"/>
      <c r="OGK84" s="106"/>
      <c r="OGL84" s="106"/>
      <c r="OGM84" s="106"/>
      <c r="OGN84" s="106"/>
      <c r="OGO84" s="106"/>
      <c r="OGP84" s="106"/>
      <c r="OGQ84" s="106"/>
      <c r="OGR84" s="106"/>
      <c r="OGS84" s="106"/>
      <c r="OGT84" s="106"/>
      <c r="OGU84" s="106"/>
      <c r="OGV84" s="106"/>
      <c r="OGW84" s="106"/>
      <c r="OGX84" s="106"/>
      <c r="OGY84" s="106"/>
      <c r="OGZ84" s="106"/>
      <c r="OHA84" s="106"/>
      <c r="OHB84" s="106"/>
      <c r="OHC84" s="106"/>
      <c r="OHD84" s="106"/>
      <c r="OHE84" s="106"/>
      <c r="OHF84" s="106"/>
      <c r="OHG84" s="106"/>
      <c r="OHH84" s="106"/>
      <c r="OHI84" s="106"/>
      <c r="OHJ84" s="106"/>
      <c r="OHK84" s="106"/>
      <c r="OHL84" s="106"/>
      <c r="OHM84" s="106"/>
      <c r="OHN84" s="106"/>
      <c r="OHO84" s="106"/>
      <c r="OHP84" s="106"/>
      <c r="OHQ84" s="106"/>
      <c r="OHR84" s="106"/>
      <c r="OHS84" s="106"/>
      <c r="OHT84" s="106"/>
      <c r="OHU84" s="106"/>
      <c r="OHV84" s="106"/>
      <c r="OHW84" s="106"/>
      <c r="OHX84" s="106"/>
      <c r="OHY84" s="106"/>
      <c r="OHZ84" s="106"/>
      <c r="OIA84" s="106"/>
      <c r="OIB84" s="106"/>
      <c r="OIC84" s="106"/>
      <c r="OID84" s="106"/>
      <c r="OIE84" s="106"/>
      <c r="OIF84" s="106"/>
      <c r="OIG84" s="106"/>
      <c r="OIH84" s="106"/>
      <c r="OII84" s="106"/>
      <c r="OIJ84" s="106"/>
      <c r="OIK84" s="106"/>
      <c r="OIL84" s="106"/>
      <c r="OIM84" s="106"/>
      <c r="OIN84" s="106"/>
      <c r="OIO84" s="106"/>
      <c r="OIP84" s="106"/>
      <c r="OIQ84" s="106"/>
      <c r="OIR84" s="106"/>
      <c r="OIS84" s="106"/>
      <c r="OIT84" s="106"/>
      <c r="OIU84" s="106"/>
      <c r="OIV84" s="106"/>
      <c r="OIW84" s="106"/>
      <c r="OIX84" s="106"/>
      <c r="OIY84" s="106"/>
      <c r="OIZ84" s="106"/>
      <c r="OJA84" s="106"/>
      <c r="OJB84" s="106"/>
      <c r="OJC84" s="106"/>
      <c r="OJD84" s="106"/>
      <c r="OJE84" s="106"/>
      <c r="OJF84" s="106"/>
      <c r="OJG84" s="106"/>
      <c r="OJH84" s="106"/>
      <c r="OJI84" s="106"/>
      <c r="OJJ84" s="106"/>
      <c r="OJK84" s="106"/>
      <c r="OJL84" s="106"/>
      <c r="OJM84" s="106"/>
      <c r="OJN84" s="106"/>
      <c r="OJO84" s="106"/>
      <c r="OJP84" s="106"/>
      <c r="OJQ84" s="106"/>
      <c r="OJR84" s="106"/>
      <c r="OJS84" s="106"/>
      <c r="OJT84" s="106"/>
      <c r="OJU84" s="106"/>
      <c r="OJV84" s="106"/>
      <c r="OJW84" s="106"/>
      <c r="OJX84" s="106"/>
      <c r="OJY84" s="106"/>
      <c r="OJZ84" s="106"/>
      <c r="OKA84" s="106"/>
      <c r="OKB84" s="106"/>
      <c r="OKC84" s="106"/>
      <c r="OKD84" s="106"/>
      <c r="OKE84" s="106"/>
      <c r="OKF84" s="106"/>
      <c r="OKG84" s="106"/>
      <c r="OKH84" s="106"/>
      <c r="OKI84" s="106"/>
      <c r="OKJ84" s="106"/>
      <c r="OKK84" s="106"/>
      <c r="OKL84" s="106"/>
      <c r="OKM84" s="106"/>
      <c r="OKN84" s="106"/>
      <c r="OKO84" s="106"/>
      <c r="OKP84" s="106"/>
      <c r="OKQ84" s="106"/>
      <c r="OKR84" s="106"/>
      <c r="OKS84" s="106"/>
      <c r="OKT84" s="106"/>
      <c r="OKU84" s="106"/>
      <c r="OKV84" s="106"/>
      <c r="OKW84" s="106"/>
      <c r="OKX84" s="106"/>
      <c r="OKY84" s="106"/>
      <c r="OKZ84" s="106"/>
      <c r="OLA84" s="106"/>
      <c r="OLB84" s="106"/>
      <c r="OLC84" s="106"/>
      <c r="OLD84" s="106"/>
      <c r="OLE84" s="106"/>
      <c r="OLF84" s="106"/>
      <c r="OLG84" s="106"/>
      <c r="OLH84" s="106"/>
      <c r="OLI84" s="106"/>
      <c r="OLJ84" s="106"/>
      <c r="OLK84" s="106"/>
      <c r="OLL84" s="106"/>
      <c r="OLM84" s="106"/>
      <c r="OLN84" s="106"/>
      <c r="OLO84" s="106"/>
      <c r="OLP84" s="106"/>
      <c r="OLQ84" s="106"/>
      <c r="OLR84" s="106"/>
      <c r="OLS84" s="106"/>
      <c r="OLT84" s="106"/>
      <c r="OLU84" s="106"/>
      <c r="OLV84" s="106"/>
      <c r="OLW84" s="106"/>
      <c r="OLX84" s="106"/>
      <c r="OLY84" s="106"/>
      <c r="OLZ84" s="106"/>
      <c r="OMA84" s="106"/>
      <c r="OMB84" s="106"/>
      <c r="OMC84" s="106"/>
      <c r="OMD84" s="106"/>
      <c r="OME84" s="106"/>
      <c r="OMF84" s="106"/>
      <c r="OMG84" s="106"/>
      <c r="OMH84" s="106"/>
      <c r="OMI84" s="106"/>
      <c r="OMJ84" s="106"/>
      <c r="OMK84" s="106"/>
      <c r="OML84" s="106"/>
      <c r="OMM84" s="106"/>
      <c r="OMN84" s="106"/>
      <c r="OMO84" s="106"/>
      <c r="OMP84" s="106"/>
      <c r="OMQ84" s="106"/>
      <c r="OMR84" s="106"/>
      <c r="OMS84" s="106"/>
      <c r="OMT84" s="106"/>
      <c r="OMU84" s="106"/>
      <c r="OMV84" s="106"/>
      <c r="OMW84" s="106"/>
      <c r="OMX84" s="106"/>
      <c r="OMY84" s="106"/>
      <c r="OMZ84" s="106"/>
      <c r="ONA84" s="106"/>
      <c r="ONB84" s="106"/>
      <c r="ONC84" s="106"/>
      <c r="OND84" s="106"/>
      <c r="ONE84" s="106"/>
      <c r="ONF84" s="106"/>
      <c r="ONG84" s="106"/>
      <c r="ONH84" s="106"/>
      <c r="ONI84" s="106"/>
      <c r="ONJ84" s="106"/>
      <c r="ONK84" s="106"/>
      <c r="ONL84" s="106"/>
      <c r="ONM84" s="106"/>
      <c r="ONN84" s="106"/>
      <c r="ONO84" s="106"/>
      <c r="ONP84" s="106"/>
      <c r="ONQ84" s="106"/>
      <c r="ONR84" s="106"/>
      <c r="ONS84" s="106"/>
      <c r="ONT84" s="106"/>
      <c r="ONU84" s="106"/>
      <c r="ONV84" s="106"/>
      <c r="ONW84" s="106"/>
      <c r="ONX84" s="106"/>
      <c r="ONY84" s="106"/>
      <c r="ONZ84" s="106"/>
      <c r="OOA84" s="106"/>
      <c r="OOB84" s="106"/>
      <c r="OOC84" s="106"/>
      <c r="OOD84" s="106"/>
      <c r="OOE84" s="106"/>
      <c r="OOF84" s="106"/>
      <c r="OOG84" s="106"/>
      <c r="OOH84" s="106"/>
      <c r="OOI84" s="106"/>
      <c r="OOJ84" s="106"/>
      <c r="OOK84" s="106"/>
      <c r="OOL84" s="106"/>
      <c r="OOM84" s="106"/>
      <c r="OON84" s="106"/>
      <c r="OOO84" s="106"/>
      <c r="OOP84" s="106"/>
      <c r="OOQ84" s="106"/>
      <c r="OOR84" s="106"/>
      <c r="OOS84" s="106"/>
      <c r="OOT84" s="106"/>
      <c r="OOU84" s="106"/>
      <c r="OOV84" s="106"/>
      <c r="OOW84" s="106"/>
      <c r="OOX84" s="106"/>
      <c r="OOY84" s="106"/>
      <c r="OOZ84" s="106"/>
      <c r="OPA84" s="106"/>
      <c r="OPB84" s="106"/>
      <c r="OPC84" s="106"/>
      <c r="OPD84" s="106"/>
      <c r="OPE84" s="106"/>
      <c r="OPF84" s="106"/>
      <c r="OPG84" s="106"/>
      <c r="OPH84" s="106"/>
      <c r="OPI84" s="106"/>
      <c r="OPJ84" s="106"/>
      <c r="OPK84" s="106"/>
      <c r="OPL84" s="106"/>
      <c r="OPM84" s="106"/>
      <c r="OPN84" s="106"/>
      <c r="OPO84" s="106"/>
      <c r="OPP84" s="106"/>
      <c r="OPQ84" s="106"/>
      <c r="OPR84" s="106"/>
      <c r="OPS84" s="106"/>
      <c r="OPT84" s="106"/>
      <c r="OPU84" s="106"/>
      <c r="OPV84" s="106"/>
      <c r="OPW84" s="106"/>
      <c r="OPX84" s="106"/>
      <c r="OPY84" s="106"/>
      <c r="OPZ84" s="106"/>
      <c r="OQA84" s="106"/>
      <c r="OQB84" s="106"/>
      <c r="OQC84" s="106"/>
      <c r="OQD84" s="106"/>
      <c r="OQE84" s="106"/>
      <c r="OQF84" s="106"/>
      <c r="OQG84" s="106"/>
      <c r="OQH84" s="106"/>
      <c r="OQI84" s="106"/>
      <c r="OQJ84" s="106"/>
      <c r="OQK84" s="106"/>
      <c r="OQL84" s="106"/>
      <c r="OQM84" s="106"/>
      <c r="OQN84" s="106"/>
      <c r="OQO84" s="106"/>
      <c r="OQP84" s="106"/>
      <c r="OQQ84" s="106"/>
      <c r="OQR84" s="106"/>
      <c r="OQS84" s="106"/>
      <c r="OQT84" s="106"/>
      <c r="OQU84" s="106"/>
      <c r="OQV84" s="106"/>
      <c r="OQW84" s="106"/>
      <c r="OQX84" s="106"/>
      <c r="OQY84" s="106"/>
      <c r="OQZ84" s="106"/>
      <c r="ORA84" s="106"/>
      <c r="ORB84" s="106"/>
      <c r="ORC84" s="106"/>
      <c r="ORD84" s="106"/>
      <c r="ORE84" s="106"/>
      <c r="ORF84" s="106"/>
      <c r="ORG84" s="106"/>
      <c r="ORH84" s="106"/>
      <c r="ORI84" s="106"/>
      <c r="ORJ84" s="106"/>
      <c r="ORK84" s="106"/>
      <c r="ORL84" s="106"/>
      <c r="ORM84" s="106"/>
      <c r="ORN84" s="106"/>
      <c r="ORO84" s="106"/>
      <c r="ORP84" s="106"/>
      <c r="ORQ84" s="106"/>
      <c r="ORR84" s="106"/>
      <c r="ORS84" s="106"/>
      <c r="ORT84" s="106"/>
      <c r="ORU84" s="106"/>
      <c r="ORV84" s="106"/>
      <c r="ORW84" s="106"/>
      <c r="ORX84" s="106"/>
      <c r="ORY84" s="106"/>
      <c r="ORZ84" s="106"/>
      <c r="OSA84" s="106"/>
      <c r="OSB84" s="106"/>
      <c r="OSC84" s="106"/>
      <c r="OSD84" s="106"/>
      <c r="OSE84" s="106"/>
      <c r="OSF84" s="106"/>
      <c r="OSG84" s="106"/>
      <c r="OSH84" s="106"/>
      <c r="OSI84" s="106"/>
      <c r="OSJ84" s="106"/>
      <c r="OSK84" s="106"/>
      <c r="OSL84" s="106"/>
      <c r="OSM84" s="106"/>
      <c r="OSN84" s="106"/>
      <c r="OSO84" s="106"/>
      <c r="OSP84" s="106"/>
      <c r="OSQ84" s="106"/>
      <c r="OSR84" s="106"/>
      <c r="OSS84" s="106"/>
      <c r="OST84" s="106"/>
      <c r="OSU84" s="106"/>
      <c r="OSV84" s="106"/>
      <c r="OSW84" s="106"/>
      <c r="OSX84" s="106"/>
      <c r="OSY84" s="106"/>
      <c r="OSZ84" s="106"/>
      <c r="OTA84" s="106"/>
      <c r="OTB84" s="106"/>
      <c r="OTC84" s="106"/>
      <c r="OTD84" s="106"/>
      <c r="OTE84" s="106"/>
      <c r="OTF84" s="106"/>
      <c r="OTG84" s="106"/>
      <c r="OTH84" s="106"/>
      <c r="OTI84" s="106"/>
      <c r="OTJ84" s="106"/>
      <c r="OTK84" s="106"/>
      <c r="OTL84" s="106"/>
      <c r="OTM84" s="106"/>
      <c r="OTN84" s="106"/>
      <c r="OTO84" s="106"/>
      <c r="OTP84" s="106"/>
      <c r="OTQ84" s="106"/>
      <c r="OTR84" s="106"/>
      <c r="OTS84" s="106"/>
      <c r="OTT84" s="106"/>
      <c r="OTU84" s="106"/>
      <c r="OTV84" s="106"/>
      <c r="OTW84" s="106"/>
      <c r="OTX84" s="106"/>
      <c r="OTY84" s="106"/>
      <c r="OTZ84" s="106"/>
      <c r="OUA84" s="106"/>
      <c r="OUB84" s="106"/>
      <c r="OUC84" s="106"/>
      <c r="OUD84" s="106"/>
      <c r="OUE84" s="106"/>
      <c r="OUF84" s="106"/>
      <c r="OUG84" s="106"/>
      <c r="OUH84" s="106"/>
      <c r="OUI84" s="106"/>
      <c r="OUJ84" s="106"/>
      <c r="OUK84" s="106"/>
      <c r="OUL84" s="106"/>
      <c r="OUM84" s="106"/>
      <c r="OUN84" s="106"/>
      <c r="OUO84" s="106"/>
      <c r="OUP84" s="106"/>
      <c r="OUQ84" s="106"/>
      <c r="OUR84" s="106"/>
      <c r="OUS84" s="106"/>
      <c r="OUT84" s="106"/>
      <c r="OUU84" s="106"/>
      <c r="OUV84" s="106"/>
      <c r="OUW84" s="106"/>
      <c r="OUX84" s="106"/>
      <c r="OUY84" s="106"/>
      <c r="OUZ84" s="106"/>
      <c r="OVA84" s="106"/>
      <c r="OVB84" s="106"/>
      <c r="OVC84" s="106"/>
      <c r="OVD84" s="106"/>
      <c r="OVE84" s="106"/>
      <c r="OVF84" s="106"/>
      <c r="OVG84" s="106"/>
      <c r="OVH84" s="106"/>
      <c r="OVI84" s="106"/>
      <c r="OVJ84" s="106"/>
      <c r="OVK84" s="106"/>
      <c r="OVL84" s="106"/>
      <c r="OVM84" s="106"/>
      <c r="OVN84" s="106"/>
      <c r="OVO84" s="106"/>
      <c r="OVP84" s="106"/>
      <c r="OVQ84" s="106"/>
      <c r="OVR84" s="106"/>
      <c r="OVS84" s="106"/>
      <c r="OVT84" s="106"/>
      <c r="OVU84" s="106"/>
      <c r="OVV84" s="106"/>
      <c r="OVW84" s="106"/>
      <c r="OVX84" s="106"/>
      <c r="OVY84" s="106"/>
      <c r="OVZ84" s="106"/>
      <c r="OWA84" s="106"/>
      <c r="OWB84" s="106"/>
      <c r="OWC84" s="106"/>
      <c r="OWD84" s="106"/>
      <c r="OWE84" s="106"/>
      <c r="OWF84" s="106"/>
      <c r="OWG84" s="106"/>
      <c r="OWH84" s="106"/>
      <c r="OWI84" s="106"/>
      <c r="OWJ84" s="106"/>
      <c r="OWK84" s="106"/>
      <c r="OWL84" s="106"/>
      <c r="OWM84" s="106"/>
      <c r="OWN84" s="106"/>
      <c r="OWO84" s="106"/>
      <c r="OWP84" s="106"/>
      <c r="OWQ84" s="106"/>
      <c r="OWR84" s="106"/>
      <c r="OWS84" s="106"/>
      <c r="OWT84" s="106"/>
      <c r="OWU84" s="106"/>
      <c r="OWV84" s="106"/>
      <c r="OWW84" s="106"/>
      <c r="OWX84" s="106"/>
      <c r="OWY84" s="106"/>
      <c r="OWZ84" s="106"/>
      <c r="OXA84" s="106"/>
      <c r="OXB84" s="106"/>
      <c r="OXC84" s="106"/>
      <c r="OXD84" s="106"/>
      <c r="OXE84" s="106"/>
      <c r="OXF84" s="106"/>
      <c r="OXG84" s="106"/>
      <c r="OXH84" s="106"/>
      <c r="OXI84" s="106"/>
      <c r="OXJ84" s="106"/>
      <c r="OXK84" s="106"/>
      <c r="OXL84" s="106"/>
      <c r="OXM84" s="106"/>
      <c r="OXN84" s="106"/>
      <c r="OXO84" s="106"/>
      <c r="OXP84" s="106"/>
      <c r="OXQ84" s="106"/>
      <c r="OXR84" s="106"/>
      <c r="OXS84" s="106"/>
      <c r="OXT84" s="106"/>
      <c r="OXU84" s="106"/>
      <c r="OXV84" s="106"/>
      <c r="OXW84" s="106"/>
      <c r="OXX84" s="106"/>
      <c r="OXY84" s="106"/>
      <c r="OXZ84" s="106"/>
      <c r="OYA84" s="106"/>
      <c r="OYB84" s="106"/>
      <c r="OYC84" s="106"/>
      <c r="OYD84" s="106"/>
      <c r="OYE84" s="106"/>
      <c r="OYF84" s="106"/>
      <c r="OYG84" s="106"/>
      <c r="OYH84" s="106"/>
      <c r="OYI84" s="106"/>
      <c r="OYJ84" s="106"/>
      <c r="OYK84" s="106"/>
      <c r="OYL84" s="106"/>
      <c r="OYM84" s="106"/>
      <c r="OYN84" s="106"/>
      <c r="OYO84" s="106"/>
      <c r="OYP84" s="106"/>
      <c r="OYQ84" s="106"/>
      <c r="OYR84" s="106"/>
      <c r="OYS84" s="106"/>
      <c r="OYT84" s="106"/>
      <c r="OYU84" s="106"/>
      <c r="OYV84" s="106"/>
      <c r="OYW84" s="106"/>
      <c r="OYX84" s="106"/>
      <c r="OYY84" s="106"/>
      <c r="OYZ84" s="106"/>
      <c r="OZA84" s="106"/>
      <c r="OZB84" s="106"/>
      <c r="OZC84" s="106"/>
      <c r="OZD84" s="106"/>
      <c r="OZE84" s="106"/>
      <c r="OZF84" s="106"/>
      <c r="OZG84" s="106"/>
      <c r="OZH84" s="106"/>
      <c r="OZI84" s="106"/>
      <c r="OZJ84" s="106"/>
      <c r="OZK84" s="106"/>
      <c r="OZL84" s="106"/>
      <c r="OZM84" s="106"/>
      <c r="OZN84" s="106"/>
      <c r="OZO84" s="106"/>
      <c r="OZP84" s="106"/>
      <c r="OZQ84" s="106"/>
      <c r="OZR84" s="106"/>
      <c r="OZS84" s="106"/>
      <c r="OZT84" s="106"/>
      <c r="OZU84" s="106"/>
      <c r="OZV84" s="106"/>
      <c r="OZW84" s="106"/>
      <c r="OZX84" s="106"/>
      <c r="OZY84" s="106"/>
      <c r="OZZ84" s="106"/>
      <c r="PAA84" s="106"/>
      <c r="PAB84" s="106"/>
      <c r="PAC84" s="106"/>
      <c r="PAD84" s="106"/>
      <c r="PAE84" s="106"/>
      <c r="PAF84" s="106"/>
      <c r="PAG84" s="106"/>
      <c r="PAH84" s="106"/>
      <c r="PAI84" s="106"/>
      <c r="PAJ84" s="106"/>
      <c r="PAK84" s="106"/>
      <c r="PAL84" s="106"/>
      <c r="PAM84" s="106"/>
      <c r="PAN84" s="106"/>
      <c r="PAO84" s="106"/>
      <c r="PAP84" s="106"/>
      <c r="PAQ84" s="106"/>
      <c r="PAR84" s="106"/>
      <c r="PAS84" s="106"/>
      <c r="PAT84" s="106"/>
      <c r="PAU84" s="106"/>
      <c r="PAV84" s="106"/>
      <c r="PAW84" s="106"/>
      <c r="PAX84" s="106"/>
      <c r="PAY84" s="106"/>
      <c r="PAZ84" s="106"/>
      <c r="PBA84" s="106"/>
      <c r="PBB84" s="106"/>
      <c r="PBC84" s="106"/>
      <c r="PBD84" s="106"/>
      <c r="PBE84" s="106"/>
      <c r="PBF84" s="106"/>
      <c r="PBG84" s="106"/>
      <c r="PBH84" s="106"/>
      <c r="PBI84" s="106"/>
      <c r="PBJ84" s="106"/>
      <c r="PBK84" s="106"/>
      <c r="PBL84" s="106"/>
      <c r="PBM84" s="106"/>
      <c r="PBN84" s="106"/>
      <c r="PBO84" s="106"/>
      <c r="PBP84" s="106"/>
      <c r="PBQ84" s="106"/>
      <c r="PBR84" s="106"/>
      <c r="PBS84" s="106"/>
      <c r="PBT84" s="106"/>
      <c r="PBU84" s="106"/>
      <c r="PBV84" s="106"/>
      <c r="PBW84" s="106"/>
      <c r="PBX84" s="106"/>
      <c r="PBY84" s="106"/>
      <c r="PBZ84" s="106"/>
      <c r="PCA84" s="106"/>
      <c r="PCB84" s="106"/>
      <c r="PCC84" s="106"/>
      <c r="PCD84" s="106"/>
      <c r="PCE84" s="106"/>
      <c r="PCF84" s="106"/>
      <c r="PCG84" s="106"/>
      <c r="PCH84" s="106"/>
      <c r="PCI84" s="106"/>
      <c r="PCJ84" s="106"/>
      <c r="PCK84" s="106"/>
      <c r="PCL84" s="106"/>
      <c r="PCM84" s="106"/>
      <c r="PCN84" s="106"/>
      <c r="PCO84" s="106"/>
      <c r="PCP84" s="106"/>
      <c r="PCQ84" s="106"/>
      <c r="PCR84" s="106"/>
      <c r="PCS84" s="106"/>
      <c r="PCT84" s="106"/>
      <c r="PCU84" s="106"/>
      <c r="PCV84" s="106"/>
      <c r="PCW84" s="106"/>
      <c r="PCX84" s="106"/>
      <c r="PCY84" s="106"/>
      <c r="PCZ84" s="106"/>
      <c r="PDA84" s="106"/>
      <c r="PDB84" s="106"/>
      <c r="PDC84" s="106"/>
      <c r="PDD84" s="106"/>
      <c r="PDE84" s="106"/>
      <c r="PDF84" s="106"/>
      <c r="PDG84" s="106"/>
      <c r="PDH84" s="106"/>
      <c r="PDI84" s="106"/>
      <c r="PDJ84" s="106"/>
      <c r="PDK84" s="106"/>
      <c r="PDL84" s="106"/>
      <c r="PDM84" s="106"/>
      <c r="PDN84" s="106"/>
      <c r="PDO84" s="106"/>
      <c r="PDP84" s="106"/>
      <c r="PDQ84" s="106"/>
      <c r="PDR84" s="106"/>
      <c r="PDS84" s="106"/>
      <c r="PDT84" s="106"/>
      <c r="PDU84" s="106"/>
      <c r="PDV84" s="106"/>
      <c r="PDW84" s="106"/>
      <c r="PDX84" s="106"/>
      <c r="PDY84" s="106"/>
      <c r="PDZ84" s="106"/>
      <c r="PEA84" s="106"/>
      <c r="PEB84" s="106"/>
      <c r="PEC84" s="106"/>
      <c r="PED84" s="106"/>
      <c r="PEE84" s="106"/>
      <c r="PEF84" s="106"/>
      <c r="PEG84" s="106"/>
      <c r="PEH84" s="106"/>
      <c r="PEI84" s="106"/>
      <c r="PEJ84" s="106"/>
      <c r="PEK84" s="106"/>
      <c r="PEL84" s="106"/>
      <c r="PEM84" s="106"/>
      <c r="PEN84" s="106"/>
      <c r="PEO84" s="106"/>
      <c r="PEP84" s="106"/>
      <c r="PEQ84" s="106"/>
      <c r="PER84" s="106"/>
      <c r="PES84" s="106"/>
      <c r="PET84" s="106"/>
      <c r="PEU84" s="106"/>
      <c r="PEV84" s="106"/>
      <c r="PEW84" s="106"/>
      <c r="PEX84" s="106"/>
      <c r="PEY84" s="106"/>
      <c r="PEZ84" s="106"/>
      <c r="PFA84" s="106"/>
      <c r="PFB84" s="106"/>
      <c r="PFC84" s="106"/>
      <c r="PFD84" s="106"/>
      <c r="PFE84" s="106"/>
      <c r="PFF84" s="106"/>
      <c r="PFG84" s="106"/>
      <c r="PFH84" s="106"/>
      <c r="PFI84" s="106"/>
      <c r="PFJ84" s="106"/>
      <c r="PFK84" s="106"/>
      <c r="PFL84" s="106"/>
      <c r="PFM84" s="106"/>
      <c r="PFN84" s="106"/>
      <c r="PFO84" s="106"/>
      <c r="PFP84" s="106"/>
      <c r="PFQ84" s="106"/>
      <c r="PFR84" s="106"/>
      <c r="PFS84" s="106"/>
      <c r="PFT84" s="106"/>
      <c r="PFU84" s="106"/>
      <c r="PFV84" s="106"/>
      <c r="PFW84" s="106"/>
      <c r="PFX84" s="106"/>
      <c r="PFY84" s="106"/>
      <c r="PFZ84" s="106"/>
      <c r="PGA84" s="106"/>
      <c r="PGB84" s="106"/>
      <c r="PGC84" s="106"/>
      <c r="PGD84" s="106"/>
      <c r="PGE84" s="106"/>
      <c r="PGF84" s="106"/>
      <c r="PGG84" s="106"/>
      <c r="PGH84" s="106"/>
      <c r="PGI84" s="106"/>
      <c r="PGJ84" s="106"/>
      <c r="PGK84" s="106"/>
      <c r="PGL84" s="106"/>
      <c r="PGM84" s="106"/>
      <c r="PGN84" s="106"/>
      <c r="PGO84" s="106"/>
      <c r="PGP84" s="106"/>
      <c r="PGQ84" s="106"/>
      <c r="PGR84" s="106"/>
      <c r="PGS84" s="106"/>
      <c r="PGT84" s="106"/>
      <c r="PGU84" s="106"/>
      <c r="PGV84" s="106"/>
      <c r="PGW84" s="106"/>
      <c r="PGX84" s="106"/>
      <c r="PGY84" s="106"/>
      <c r="PGZ84" s="106"/>
      <c r="PHA84" s="106"/>
      <c r="PHB84" s="106"/>
      <c r="PHC84" s="106"/>
      <c r="PHD84" s="106"/>
      <c r="PHE84" s="106"/>
      <c r="PHF84" s="106"/>
      <c r="PHG84" s="106"/>
      <c r="PHH84" s="106"/>
      <c r="PHI84" s="106"/>
      <c r="PHJ84" s="106"/>
      <c r="PHK84" s="106"/>
      <c r="PHL84" s="106"/>
      <c r="PHM84" s="106"/>
      <c r="PHN84" s="106"/>
      <c r="PHO84" s="106"/>
      <c r="PHP84" s="106"/>
      <c r="PHQ84" s="106"/>
      <c r="PHR84" s="106"/>
      <c r="PHS84" s="106"/>
      <c r="PHT84" s="106"/>
      <c r="PHU84" s="106"/>
      <c r="PHV84" s="106"/>
      <c r="PHW84" s="106"/>
      <c r="PHX84" s="106"/>
      <c r="PHY84" s="106"/>
      <c r="PHZ84" s="106"/>
      <c r="PIA84" s="106"/>
      <c r="PIB84" s="106"/>
      <c r="PIC84" s="106"/>
      <c r="PID84" s="106"/>
      <c r="PIE84" s="106"/>
      <c r="PIF84" s="106"/>
      <c r="PIG84" s="106"/>
      <c r="PIH84" s="106"/>
      <c r="PII84" s="106"/>
      <c r="PIJ84" s="106"/>
      <c r="PIK84" s="106"/>
      <c r="PIL84" s="106"/>
      <c r="PIM84" s="106"/>
      <c r="PIN84" s="106"/>
      <c r="PIO84" s="106"/>
      <c r="PIP84" s="106"/>
      <c r="PIQ84" s="106"/>
      <c r="PIR84" s="106"/>
      <c r="PIS84" s="106"/>
      <c r="PIT84" s="106"/>
      <c r="PIU84" s="106"/>
      <c r="PIV84" s="106"/>
      <c r="PIW84" s="106"/>
      <c r="PIX84" s="106"/>
      <c r="PIY84" s="106"/>
      <c r="PIZ84" s="106"/>
      <c r="PJA84" s="106"/>
      <c r="PJB84" s="106"/>
      <c r="PJC84" s="106"/>
      <c r="PJD84" s="106"/>
      <c r="PJE84" s="106"/>
      <c r="PJF84" s="106"/>
      <c r="PJG84" s="106"/>
      <c r="PJH84" s="106"/>
      <c r="PJI84" s="106"/>
      <c r="PJJ84" s="106"/>
      <c r="PJK84" s="106"/>
      <c r="PJL84" s="106"/>
      <c r="PJM84" s="106"/>
      <c r="PJN84" s="106"/>
      <c r="PJO84" s="106"/>
      <c r="PJP84" s="106"/>
      <c r="PJQ84" s="106"/>
      <c r="PJR84" s="106"/>
      <c r="PJS84" s="106"/>
      <c r="PJT84" s="106"/>
      <c r="PJU84" s="106"/>
      <c r="PJV84" s="106"/>
      <c r="PJW84" s="106"/>
      <c r="PJX84" s="106"/>
      <c r="PJY84" s="106"/>
      <c r="PJZ84" s="106"/>
      <c r="PKA84" s="106"/>
      <c r="PKB84" s="106"/>
      <c r="PKC84" s="106"/>
      <c r="PKD84" s="106"/>
      <c r="PKE84" s="106"/>
      <c r="PKF84" s="106"/>
      <c r="PKG84" s="106"/>
      <c r="PKH84" s="106"/>
      <c r="PKI84" s="106"/>
      <c r="PKJ84" s="106"/>
      <c r="PKK84" s="106"/>
      <c r="PKL84" s="106"/>
      <c r="PKM84" s="106"/>
      <c r="PKN84" s="106"/>
      <c r="PKO84" s="106"/>
      <c r="PKP84" s="106"/>
      <c r="PKQ84" s="106"/>
      <c r="PKR84" s="106"/>
      <c r="PKS84" s="106"/>
      <c r="PKT84" s="106"/>
      <c r="PKU84" s="106"/>
      <c r="PKV84" s="106"/>
      <c r="PKW84" s="106"/>
      <c r="PKX84" s="106"/>
      <c r="PKY84" s="106"/>
      <c r="PKZ84" s="106"/>
      <c r="PLA84" s="106"/>
      <c r="PLB84" s="106"/>
      <c r="PLC84" s="106"/>
      <c r="PLD84" s="106"/>
      <c r="PLE84" s="106"/>
      <c r="PLF84" s="106"/>
      <c r="PLG84" s="106"/>
      <c r="PLH84" s="106"/>
      <c r="PLI84" s="106"/>
      <c r="PLJ84" s="106"/>
      <c r="PLK84" s="106"/>
      <c r="PLL84" s="106"/>
      <c r="PLM84" s="106"/>
      <c r="PLN84" s="106"/>
      <c r="PLO84" s="106"/>
      <c r="PLP84" s="106"/>
      <c r="PLQ84" s="106"/>
      <c r="PLR84" s="106"/>
      <c r="PLS84" s="106"/>
      <c r="PLT84" s="106"/>
      <c r="PLU84" s="106"/>
      <c r="PLV84" s="106"/>
      <c r="PLW84" s="106"/>
      <c r="PLX84" s="106"/>
      <c r="PLY84" s="106"/>
      <c r="PLZ84" s="106"/>
      <c r="PMA84" s="106"/>
      <c r="PMB84" s="106"/>
      <c r="PMC84" s="106"/>
      <c r="PMD84" s="106"/>
      <c r="PME84" s="106"/>
      <c r="PMF84" s="106"/>
      <c r="PMG84" s="106"/>
      <c r="PMH84" s="106"/>
      <c r="PMI84" s="106"/>
      <c r="PMJ84" s="106"/>
      <c r="PMK84" s="106"/>
      <c r="PML84" s="106"/>
      <c r="PMM84" s="106"/>
      <c r="PMN84" s="106"/>
      <c r="PMO84" s="106"/>
      <c r="PMP84" s="106"/>
      <c r="PMQ84" s="106"/>
      <c r="PMR84" s="106"/>
      <c r="PMS84" s="106"/>
      <c r="PMT84" s="106"/>
      <c r="PMU84" s="106"/>
      <c r="PMV84" s="106"/>
      <c r="PMW84" s="106"/>
      <c r="PMX84" s="106"/>
      <c r="PMY84" s="106"/>
      <c r="PMZ84" s="106"/>
      <c r="PNA84" s="106"/>
      <c r="PNB84" s="106"/>
      <c r="PNC84" s="106"/>
      <c r="PND84" s="106"/>
      <c r="PNE84" s="106"/>
      <c r="PNF84" s="106"/>
      <c r="PNG84" s="106"/>
      <c r="PNH84" s="106"/>
      <c r="PNI84" s="106"/>
      <c r="PNJ84" s="106"/>
      <c r="PNK84" s="106"/>
      <c r="PNL84" s="106"/>
      <c r="PNM84" s="106"/>
      <c r="PNN84" s="106"/>
      <c r="PNO84" s="106"/>
      <c r="PNP84" s="106"/>
      <c r="PNQ84" s="106"/>
      <c r="PNR84" s="106"/>
      <c r="PNS84" s="106"/>
      <c r="PNT84" s="106"/>
      <c r="PNU84" s="106"/>
      <c r="PNV84" s="106"/>
      <c r="PNW84" s="106"/>
      <c r="PNX84" s="106"/>
      <c r="PNY84" s="106"/>
      <c r="PNZ84" s="106"/>
      <c r="POA84" s="106"/>
      <c r="POB84" s="106"/>
      <c r="POC84" s="106"/>
      <c r="POD84" s="106"/>
      <c r="POE84" s="106"/>
      <c r="POF84" s="106"/>
      <c r="POG84" s="106"/>
      <c r="POH84" s="106"/>
      <c r="POI84" s="106"/>
      <c r="POJ84" s="106"/>
      <c r="POK84" s="106"/>
      <c r="POL84" s="106"/>
      <c r="POM84" s="106"/>
      <c r="PON84" s="106"/>
      <c r="POO84" s="106"/>
      <c r="POP84" s="106"/>
      <c r="POQ84" s="106"/>
      <c r="POR84" s="106"/>
      <c r="POS84" s="106"/>
      <c r="POT84" s="106"/>
      <c r="POU84" s="106"/>
      <c r="POV84" s="106"/>
      <c r="POW84" s="106"/>
      <c r="POX84" s="106"/>
      <c r="POY84" s="106"/>
      <c r="POZ84" s="106"/>
      <c r="PPA84" s="106"/>
      <c r="PPB84" s="106"/>
      <c r="PPC84" s="106"/>
      <c r="PPD84" s="106"/>
      <c r="PPE84" s="106"/>
      <c r="PPF84" s="106"/>
      <c r="PPG84" s="106"/>
      <c r="PPH84" s="106"/>
      <c r="PPI84" s="106"/>
      <c r="PPJ84" s="106"/>
      <c r="PPK84" s="106"/>
      <c r="PPL84" s="106"/>
      <c r="PPM84" s="106"/>
      <c r="PPN84" s="106"/>
      <c r="PPO84" s="106"/>
      <c r="PPP84" s="106"/>
      <c r="PPQ84" s="106"/>
      <c r="PPR84" s="106"/>
      <c r="PPS84" s="106"/>
      <c r="PPT84" s="106"/>
      <c r="PPU84" s="106"/>
      <c r="PPV84" s="106"/>
      <c r="PPW84" s="106"/>
      <c r="PPX84" s="106"/>
      <c r="PPY84" s="106"/>
      <c r="PPZ84" s="106"/>
      <c r="PQA84" s="106"/>
      <c r="PQB84" s="106"/>
      <c r="PQC84" s="106"/>
      <c r="PQD84" s="106"/>
      <c r="PQE84" s="106"/>
      <c r="PQF84" s="106"/>
      <c r="PQG84" s="106"/>
      <c r="PQH84" s="106"/>
      <c r="PQI84" s="106"/>
      <c r="PQJ84" s="106"/>
      <c r="PQK84" s="106"/>
      <c r="PQL84" s="106"/>
      <c r="PQM84" s="106"/>
      <c r="PQN84" s="106"/>
      <c r="PQO84" s="106"/>
      <c r="PQP84" s="106"/>
      <c r="PQQ84" s="106"/>
      <c r="PQR84" s="106"/>
      <c r="PQS84" s="106"/>
      <c r="PQT84" s="106"/>
      <c r="PQU84" s="106"/>
      <c r="PQV84" s="106"/>
      <c r="PQW84" s="106"/>
      <c r="PQX84" s="106"/>
      <c r="PQY84" s="106"/>
      <c r="PQZ84" s="106"/>
      <c r="PRA84" s="106"/>
      <c r="PRB84" s="106"/>
      <c r="PRC84" s="106"/>
      <c r="PRD84" s="106"/>
      <c r="PRE84" s="106"/>
      <c r="PRF84" s="106"/>
      <c r="PRG84" s="106"/>
      <c r="PRH84" s="106"/>
      <c r="PRI84" s="106"/>
      <c r="PRJ84" s="106"/>
      <c r="PRK84" s="106"/>
      <c r="PRL84" s="106"/>
      <c r="PRM84" s="106"/>
      <c r="PRN84" s="106"/>
      <c r="PRO84" s="106"/>
      <c r="PRP84" s="106"/>
      <c r="PRQ84" s="106"/>
      <c r="PRR84" s="106"/>
      <c r="PRS84" s="106"/>
      <c r="PRT84" s="106"/>
      <c r="PRU84" s="106"/>
      <c r="PRV84" s="106"/>
      <c r="PRW84" s="106"/>
      <c r="PRX84" s="106"/>
      <c r="PRY84" s="106"/>
      <c r="PRZ84" s="106"/>
      <c r="PSA84" s="106"/>
      <c r="PSB84" s="106"/>
      <c r="PSC84" s="106"/>
      <c r="PSD84" s="106"/>
      <c r="PSE84" s="106"/>
      <c r="PSF84" s="106"/>
      <c r="PSG84" s="106"/>
      <c r="PSH84" s="106"/>
      <c r="PSI84" s="106"/>
      <c r="PSJ84" s="106"/>
      <c r="PSK84" s="106"/>
      <c r="PSL84" s="106"/>
      <c r="PSM84" s="106"/>
      <c r="PSN84" s="106"/>
      <c r="PSO84" s="106"/>
      <c r="PSP84" s="106"/>
      <c r="PSQ84" s="106"/>
      <c r="PSR84" s="106"/>
      <c r="PSS84" s="106"/>
      <c r="PST84" s="106"/>
      <c r="PSU84" s="106"/>
      <c r="PSV84" s="106"/>
      <c r="PSW84" s="106"/>
      <c r="PSX84" s="106"/>
      <c r="PSY84" s="106"/>
      <c r="PSZ84" s="106"/>
      <c r="PTA84" s="106"/>
      <c r="PTB84" s="106"/>
      <c r="PTC84" s="106"/>
      <c r="PTD84" s="106"/>
      <c r="PTE84" s="106"/>
      <c r="PTF84" s="106"/>
      <c r="PTG84" s="106"/>
      <c r="PTH84" s="106"/>
      <c r="PTI84" s="106"/>
      <c r="PTJ84" s="106"/>
      <c r="PTK84" s="106"/>
      <c r="PTL84" s="106"/>
      <c r="PTM84" s="106"/>
      <c r="PTN84" s="106"/>
      <c r="PTO84" s="106"/>
      <c r="PTP84" s="106"/>
      <c r="PTQ84" s="106"/>
      <c r="PTR84" s="106"/>
      <c r="PTS84" s="106"/>
      <c r="PTT84" s="106"/>
      <c r="PTU84" s="106"/>
      <c r="PTV84" s="106"/>
      <c r="PTW84" s="106"/>
      <c r="PTX84" s="106"/>
      <c r="PTY84" s="106"/>
      <c r="PTZ84" s="106"/>
      <c r="PUA84" s="106"/>
      <c r="PUB84" s="106"/>
      <c r="PUC84" s="106"/>
      <c r="PUD84" s="106"/>
      <c r="PUE84" s="106"/>
      <c r="PUF84" s="106"/>
      <c r="PUG84" s="106"/>
      <c r="PUH84" s="106"/>
      <c r="PUI84" s="106"/>
      <c r="PUJ84" s="106"/>
      <c r="PUK84" s="106"/>
      <c r="PUL84" s="106"/>
      <c r="PUM84" s="106"/>
      <c r="PUN84" s="106"/>
      <c r="PUO84" s="106"/>
      <c r="PUP84" s="106"/>
      <c r="PUQ84" s="106"/>
      <c r="PUR84" s="106"/>
      <c r="PUS84" s="106"/>
      <c r="PUT84" s="106"/>
      <c r="PUU84" s="106"/>
      <c r="PUV84" s="106"/>
      <c r="PUW84" s="106"/>
      <c r="PUX84" s="106"/>
      <c r="PUY84" s="106"/>
      <c r="PUZ84" s="106"/>
      <c r="PVA84" s="106"/>
      <c r="PVB84" s="106"/>
      <c r="PVC84" s="106"/>
      <c r="PVD84" s="106"/>
      <c r="PVE84" s="106"/>
      <c r="PVF84" s="106"/>
      <c r="PVG84" s="106"/>
      <c r="PVH84" s="106"/>
      <c r="PVI84" s="106"/>
      <c r="PVJ84" s="106"/>
      <c r="PVK84" s="106"/>
      <c r="PVL84" s="106"/>
      <c r="PVM84" s="106"/>
      <c r="PVN84" s="106"/>
      <c r="PVO84" s="106"/>
      <c r="PVP84" s="106"/>
      <c r="PVQ84" s="106"/>
      <c r="PVR84" s="106"/>
      <c r="PVS84" s="106"/>
      <c r="PVT84" s="106"/>
      <c r="PVU84" s="106"/>
      <c r="PVV84" s="106"/>
      <c r="PVW84" s="106"/>
      <c r="PVX84" s="106"/>
      <c r="PVY84" s="106"/>
      <c r="PVZ84" s="106"/>
      <c r="PWA84" s="106"/>
      <c r="PWB84" s="106"/>
      <c r="PWC84" s="106"/>
      <c r="PWD84" s="106"/>
      <c r="PWE84" s="106"/>
      <c r="PWF84" s="106"/>
      <c r="PWG84" s="106"/>
      <c r="PWH84" s="106"/>
      <c r="PWI84" s="106"/>
      <c r="PWJ84" s="106"/>
      <c r="PWK84" s="106"/>
      <c r="PWL84" s="106"/>
      <c r="PWM84" s="106"/>
      <c r="PWN84" s="106"/>
      <c r="PWO84" s="106"/>
      <c r="PWP84" s="106"/>
      <c r="PWQ84" s="106"/>
      <c r="PWR84" s="106"/>
      <c r="PWS84" s="106"/>
      <c r="PWT84" s="106"/>
      <c r="PWU84" s="106"/>
      <c r="PWV84" s="106"/>
      <c r="PWW84" s="106"/>
      <c r="PWX84" s="106"/>
      <c r="PWY84" s="106"/>
      <c r="PWZ84" s="106"/>
      <c r="PXA84" s="106"/>
      <c r="PXB84" s="106"/>
      <c r="PXC84" s="106"/>
      <c r="PXD84" s="106"/>
      <c r="PXE84" s="106"/>
      <c r="PXF84" s="106"/>
      <c r="PXG84" s="106"/>
      <c r="PXH84" s="106"/>
      <c r="PXI84" s="106"/>
      <c r="PXJ84" s="106"/>
      <c r="PXK84" s="106"/>
      <c r="PXL84" s="106"/>
      <c r="PXM84" s="106"/>
      <c r="PXN84" s="106"/>
      <c r="PXO84" s="106"/>
      <c r="PXP84" s="106"/>
      <c r="PXQ84" s="106"/>
      <c r="PXR84" s="106"/>
      <c r="PXS84" s="106"/>
      <c r="PXT84" s="106"/>
      <c r="PXU84" s="106"/>
      <c r="PXV84" s="106"/>
      <c r="PXW84" s="106"/>
      <c r="PXX84" s="106"/>
      <c r="PXY84" s="106"/>
      <c r="PXZ84" s="106"/>
      <c r="PYA84" s="106"/>
      <c r="PYB84" s="106"/>
      <c r="PYC84" s="106"/>
      <c r="PYD84" s="106"/>
      <c r="PYE84" s="106"/>
      <c r="PYF84" s="106"/>
      <c r="PYG84" s="106"/>
      <c r="PYH84" s="106"/>
      <c r="PYI84" s="106"/>
      <c r="PYJ84" s="106"/>
      <c r="PYK84" s="106"/>
      <c r="PYL84" s="106"/>
      <c r="PYM84" s="106"/>
      <c r="PYN84" s="106"/>
      <c r="PYO84" s="106"/>
      <c r="PYP84" s="106"/>
      <c r="PYQ84" s="106"/>
      <c r="PYR84" s="106"/>
      <c r="PYS84" s="106"/>
      <c r="PYT84" s="106"/>
      <c r="PYU84" s="106"/>
      <c r="PYV84" s="106"/>
      <c r="PYW84" s="106"/>
      <c r="PYX84" s="106"/>
      <c r="PYY84" s="106"/>
      <c r="PYZ84" s="106"/>
      <c r="PZA84" s="106"/>
      <c r="PZB84" s="106"/>
      <c r="PZC84" s="106"/>
      <c r="PZD84" s="106"/>
      <c r="PZE84" s="106"/>
      <c r="PZF84" s="106"/>
      <c r="PZG84" s="106"/>
      <c r="PZH84" s="106"/>
      <c r="PZI84" s="106"/>
      <c r="PZJ84" s="106"/>
      <c r="PZK84" s="106"/>
      <c r="PZL84" s="106"/>
      <c r="PZM84" s="106"/>
      <c r="PZN84" s="106"/>
      <c r="PZO84" s="106"/>
      <c r="PZP84" s="106"/>
      <c r="PZQ84" s="106"/>
      <c r="PZR84" s="106"/>
      <c r="PZS84" s="106"/>
      <c r="PZT84" s="106"/>
      <c r="PZU84" s="106"/>
      <c r="PZV84" s="106"/>
      <c r="PZW84" s="106"/>
      <c r="PZX84" s="106"/>
      <c r="PZY84" s="106"/>
      <c r="PZZ84" s="106"/>
      <c r="QAA84" s="106"/>
      <c r="QAB84" s="106"/>
      <c r="QAC84" s="106"/>
      <c r="QAD84" s="106"/>
      <c r="QAE84" s="106"/>
      <c r="QAF84" s="106"/>
      <c r="QAG84" s="106"/>
      <c r="QAH84" s="106"/>
      <c r="QAI84" s="106"/>
      <c r="QAJ84" s="106"/>
      <c r="QAK84" s="106"/>
      <c r="QAL84" s="106"/>
      <c r="QAM84" s="106"/>
      <c r="QAN84" s="106"/>
      <c r="QAO84" s="106"/>
      <c r="QAP84" s="106"/>
      <c r="QAQ84" s="106"/>
      <c r="QAR84" s="106"/>
      <c r="QAS84" s="106"/>
      <c r="QAT84" s="106"/>
      <c r="QAU84" s="106"/>
      <c r="QAV84" s="106"/>
      <c r="QAW84" s="106"/>
      <c r="QAX84" s="106"/>
      <c r="QAY84" s="106"/>
      <c r="QAZ84" s="106"/>
      <c r="QBA84" s="106"/>
      <c r="QBB84" s="106"/>
      <c r="QBC84" s="106"/>
      <c r="QBD84" s="106"/>
      <c r="QBE84" s="106"/>
      <c r="QBF84" s="106"/>
      <c r="QBG84" s="106"/>
      <c r="QBH84" s="106"/>
      <c r="QBI84" s="106"/>
      <c r="QBJ84" s="106"/>
      <c r="QBK84" s="106"/>
      <c r="QBL84" s="106"/>
      <c r="QBM84" s="106"/>
      <c r="QBN84" s="106"/>
      <c r="QBO84" s="106"/>
      <c r="QBP84" s="106"/>
      <c r="QBQ84" s="106"/>
      <c r="QBR84" s="106"/>
      <c r="QBS84" s="106"/>
      <c r="QBT84" s="106"/>
      <c r="QBU84" s="106"/>
      <c r="QBV84" s="106"/>
      <c r="QBW84" s="106"/>
      <c r="QBX84" s="106"/>
      <c r="QBY84" s="106"/>
      <c r="QBZ84" s="106"/>
      <c r="QCA84" s="106"/>
      <c r="QCB84" s="106"/>
      <c r="QCC84" s="106"/>
      <c r="QCD84" s="106"/>
      <c r="QCE84" s="106"/>
      <c r="QCF84" s="106"/>
      <c r="QCG84" s="106"/>
      <c r="QCH84" s="106"/>
      <c r="QCI84" s="106"/>
      <c r="QCJ84" s="106"/>
      <c r="QCK84" s="106"/>
      <c r="QCL84" s="106"/>
      <c r="QCM84" s="106"/>
      <c r="QCN84" s="106"/>
      <c r="QCO84" s="106"/>
      <c r="QCP84" s="106"/>
      <c r="QCQ84" s="106"/>
      <c r="QCR84" s="106"/>
      <c r="QCS84" s="106"/>
      <c r="QCT84" s="106"/>
      <c r="QCU84" s="106"/>
      <c r="QCV84" s="106"/>
      <c r="QCW84" s="106"/>
      <c r="QCX84" s="106"/>
      <c r="QCY84" s="106"/>
      <c r="QCZ84" s="106"/>
      <c r="QDA84" s="106"/>
      <c r="QDB84" s="106"/>
      <c r="QDC84" s="106"/>
      <c r="QDD84" s="106"/>
      <c r="QDE84" s="106"/>
      <c r="QDF84" s="106"/>
      <c r="QDG84" s="106"/>
      <c r="QDH84" s="106"/>
      <c r="QDI84" s="106"/>
      <c r="QDJ84" s="106"/>
      <c r="QDK84" s="106"/>
      <c r="QDL84" s="106"/>
      <c r="QDM84" s="106"/>
      <c r="QDN84" s="106"/>
      <c r="QDO84" s="106"/>
      <c r="QDP84" s="106"/>
      <c r="QDQ84" s="106"/>
      <c r="QDR84" s="106"/>
      <c r="QDS84" s="106"/>
      <c r="QDT84" s="106"/>
      <c r="QDU84" s="106"/>
      <c r="QDV84" s="106"/>
      <c r="QDW84" s="106"/>
      <c r="QDX84" s="106"/>
      <c r="QDY84" s="106"/>
      <c r="QDZ84" s="106"/>
      <c r="QEA84" s="106"/>
      <c r="QEB84" s="106"/>
      <c r="QEC84" s="106"/>
      <c r="QED84" s="106"/>
      <c r="QEE84" s="106"/>
      <c r="QEF84" s="106"/>
      <c r="QEG84" s="106"/>
      <c r="QEH84" s="106"/>
      <c r="QEI84" s="106"/>
      <c r="QEJ84" s="106"/>
      <c r="QEK84" s="106"/>
      <c r="QEL84" s="106"/>
      <c r="QEM84" s="106"/>
      <c r="QEN84" s="106"/>
      <c r="QEO84" s="106"/>
      <c r="QEP84" s="106"/>
      <c r="QEQ84" s="106"/>
      <c r="QER84" s="106"/>
      <c r="QES84" s="106"/>
      <c r="QET84" s="106"/>
      <c r="QEU84" s="106"/>
      <c r="QEV84" s="106"/>
      <c r="QEW84" s="106"/>
      <c r="QEX84" s="106"/>
      <c r="QEY84" s="106"/>
      <c r="QEZ84" s="106"/>
      <c r="QFA84" s="106"/>
      <c r="QFB84" s="106"/>
      <c r="QFC84" s="106"/>
      <c r="QFD84" s="106"/>
      <c r="QFE84" s="106"/>
      <c r="QFF84" s="106"/>
      <c r="QFG84" s="106"/>
      <c r="QFH84" s="106"/>
      <c r="QFI84" s="106"/>
      <c r="QFJ84" s="106"/>
      <c r="QFK84" s="106"/>
      <c r="QFL84" s="106"/>
      <c r="QFM84" s="106"/>
      <c r="QFN84" s="106"/>
      <c r="QFO84" s="106"/>
      <c r="QFP84" s="106"/>
      <c r="QFQ84" s="106"/>
      <c r="QFR84" s="106"/>
      <c r="QFS84" s="106"/>
      <c r="QFT84" s="106"/>
      <c r="QFU84" s="106"/>
      <c r="QFV84" s="106"/>
      <c r="QFW84" s="106"/>
      <c r="QFX84" s="106"/>
      <c r="QFY84" s="106"/>
      <c r="QFZ84" s="106"/>
      <c r="QGA84" s="106"/>
      <c r="QGB84" s="106"/>
      <c r="QGC84" s="106"/>
      <c r="QGD84" s="106"/>
      <c r="QGE84" s="106"/>
      <c r="QGF84" s="106"/>
      <c r="QGG84" s="106"/>
      <c r="QGH84" s="106"/>
      <c r="QGI84" s="106"/>
      <c r="QGJ84" s="106"/>
      <c r="QGK84" s="106"/>
      <c r="QGL84" s="106"/>
      <c r="QGM84" s="106"/>
      <c r="QGN84" s="106"/>
      <c r="QGO84" s="106"/>
      <c r="QGP84" s="106"/>
      <c r="QGQ84" s="106"/>
      <c r="QGR84" s="106"/>
      <c r="QGS84" s="106"/>
      <c r="QGT84" s="106"/>
      <c r="QGU84" s="106"/>
      <c r="QGV84" s="106"/>
      <c r="QGW84" s="106"/>
      <c r="QGX84" s="106"/>
      <c r="QGY84" s="106"/>
      <c r="QGZ84" s="106"/>
      <c r="QHA84" s="106"/>
      <c r="QHB84" s="106"/>
      <c r="QHC84" s="106"/>
      <c r="QHD84" s="106"/>
      <c r="QHE84" s="106"/>
      <c r="QHF84" s="106"/>
      <c r="QHG84" s="106"/>
      <c r="QHH84" s="106"/>
      <c r="QHI84" s="106"/>
      <c r="QHJ84" s="106"/>
      <c r="QHK84" s="106"/>
      <c r="QHL84" s="106"/>
      <c r="QHM84" s="106"/>
      <c r="QHN84" s="106"/>
      <c r="QHO84" s="106"/>
      <c r="QHP84" s="106"/>
      <c r="QHQ84" s="106"/>
      <c r="QHR84" s="106"/>
      <c r="QHS84" s="106"/>
      <c r="QHT84" s="106"/>
      <c r="QHU84" s="106"/>
      <c r="QHV84" s="106"/>
      <c r="QHW84" s="106"/>
      <c r="QHX84" s="106"/>
      <c r="QHY84" s="106"/>
      <c r="QHZ84" s="106"/>
      <c r="QIA84" s="106"/>
      <c r="QIB84" s="106"/>
      <c r="QIC84" s="106"/>
      <c r="QID84" s="106"/>
      <c r="QIE84" s="106"/>
      <c r="QIF84" s="106"/>
      <c r="QIG84" s="106"/>
      <c r="QIH84" s="106"/>
      <c r="QII84" s="106"/>
      <c r="QIJ84" s="106"/>
      <c r="QIK84" s="106"/>
      <c r="QIL84" s="106"/>
      <c r="QIM84" s="106"/>
      <c r="QIN84" s="106"/>
      <c r="QIO84" s="106"/>
      <c r="QIP84" s="106"/>
      <c r="QIQ84" s="106"/>
      <c r="QIR84" s="106"/>
      <c r="QIS84" s="106"/>
      <c r="QIT84" s="106"/>
      <c r="QIU84" s="106"/>
      <c r="QIV84" s="106"/>
      <c r="QIW84" s="106"/>
      <c r="QIX84" s="106"/>
      <c r="QIY84" s="106"/>
      <c r="QIZ84" s="106"/>
      <c r="QJA84" s="106"/>
      <c r="QJB84" s="106"/>
      <c r="QJC84" s="106"/>
      <c r="QJD84" s="106"/>
      <c r="QJE84" s="106"/>
      <c r="QJF84" s="106"/>
      <c r="QJG84" s="106"/>
      <c r="QJH84" s="106"/>
      <c r="QJI84" s="106"/>
      <c r="QJJ84" s="106"/>
      <c r="QJK84" s="106"/>
      <c r="QJL84" s="106"/>
      <c r="QJM84" s="106"/>
      <c r="QJN84" s="106"/>
      <c r="QJO84" s="106"/>
      <c r="QJP84" s="106"/>
      <c r="QJQ84" s="106"/>
      <c r="QJR84" s="106"/>
      <c r="QJS84" s="106"/>
      <c r="QJT84" s="106"/>
      <c r="QJU84" s="106"/>
      <c r="QJV84" s="106"/>
      <c r="QJW84" s="106"/>
      <c r="QJX84" s="106"/>
      <c r="QJY84" s="106"/>
      <c r="QJZ84" s="106"/>
      <c r="QKA84" s="106"/>
      <c r="QKB84" s="106"/>
      <c r="QKC84" s="106"/>
      <c r="QKD84" s="106"/>
      <c r="QKE84" s="106"/>
      <c r="QKF84" s="106"/>
      <c r="QKG84" s="106"/>
      <c r="QKH84" s="106"/>
      <c r="QKI84" s="106"/>
      <c r="QKJ84" s="106"/>
      <c r="QKK84" s="106"/>
      <c r="QKL84" s="106"/>
      <c r="QKM84" s="106"/>
      <c r="QKN84" s="106"/>
      <c r="QKO84" s="106"/>
      <c r="QKP84" s="106"/>
      <c r="QKQ84" s="106"/>
      <c r="QKR84" s="106"/>
      <c r="QKS84" s="106"/>
      <c r="QKT84" s="106"/>
      <c r="QKU84" s="106"/>
      <c r="QKV84" s="106"/>
      <c r="QKW84" s="106"/>
      <c r="QKX84" s="106"/>
      <c r="QKY84" s="106"/>
      <c r="QKZ84" s="106"/>
      <c r="QLA84" s="106"/>
      <c r="QLB84" s="106"/>
      <c r="QLC84" s="106"/>
      <c r="QLD84" s="106"/>
      <c r="QLE84" s="106"/>
      <c r="QLF84" s="106"/>
      <c r="QLG84" s="106"/>
      <c r="QLH84" s="106"/>
      <c r="QLI84" s="106"/>
      <c r="QLJ84" s="106"/>
      <c r="QLK84" s="106"/>
      <c r="QLL84" s="106"/>
      <c r="QLM84" s="106"/>
      <c r="QLN84" s="106"/>
      <c r="QLO84" s="106"/>
      <c r="QLP84" s="106"/>
      <c r="QLQ84" s="106"/>
      <c r="QLR84" s="106"/>
      <c r="QLS84" s="106"/>
      <c r="QLT84" s="106"/>
      <c r="QLU84" s="106"/>
      <c r="QLV84" s="106"/>
      <c r="QLW84" s="106"/>
      <c r="QLX84" s="106"/>
      <c r="QLY84" s="106"/>
      <c r="QLZ84" s="106"/>
      <c r="QMA84" s="106"/>
      <c r="QMB84" s="106"/>
      <c r="QMC84" s="106"/>
      <c r="QMD84" s="106"/>
      <c r="QME84" s="106"/>
      <c r="QMF84" s="106"/>
      <c r="QMG84" s="106"/>
      <c r="QMH84" s="106"/>
      <c r="QMI84" s="106"/>
      <c r="QMJ84" s="106"/>
      <c r="QMK84" s="106"/>
      <c r="QML84" s="106"/>
      <c r="QMM84" s="106"/>
      <c r="QMN84" s="106"/>
      <c r="QMO84" s="106"/>
      <c r="QMP84" s="106"/>
      <c r="QMQ84" s="106"/>
      <c r="QMR84" s="106"/>
      <c r="QMS84" s="106"/>
      <c r="QMT84" s="106"/>
      <c r="QMU84" s="106"/>
      <c r="QMV84" s="106"/>
      <c r="QMW84" s="106"/>
      <c r="QMX84" s="106"/>
      <c r="QMY84" s="106"/>
      <c r="QMZ84" s="106"/>
      <c r="QNA84" s="106"/>
      <c r="QNB84" s="106"/>
      <c r="QNC84" s="106"/>
      <c r="QND84" s="106"/>
      <c r="QNE84" s="106"/>
      <c r="QNF84" s="106"/>
      <c r="QNG84" s="106"/>
      <c r="QNH84" s="106"/>
      <c r="QNI84" s="106"/>
      <c r="QNJ84" s="106"/>
      <c r="QNK84" s="106"/>
      <c r="QNL84" s="106"/>
      <c r="QNM84" s="106"/>
      <c r="QNN84" s="106"/>
      <c r="QNO84" s="106"/>
      <c r="QNP84" s="106"/>
      <c r="QNQ84" s="106"/>
      <c r="QNR84" s="106"/>
      <c r="QNS84" s="106"/>
      <c r="QNT84" s="106"/>
      <c r="QNU84" s="106"/>
      <c r="QNV84" s="106"/>
      <c r="QNW84" s="106"/>
      <c r="QNX84" s="106"/>
      <c r="QNY84" s="106"/>
      <c r="QNZ84" s="106"/>
      <c r="QOA84" s="106"/>
      <c r="QOB84" s="106"/>
      <c r="QOC84" s="106"/>
      <c r="QOD84" s="106"/>
      <c r="QOE84" s="106"/>
      <c r="QOF84" s="106"/>
      <c r="QOG84" s="106"/>
      <c r="QOH84" s="106"/>
      <c r="QOI84" s="106"/>
      <c r="QOJ84" s="106"/>
      <c r="QOK84" s="106"/>
      <c r="QOL84" s="106"/>
      <c r="QOM84" s="106"/>
      <c r="QON84" s="106"/>
      <c r="QOO84" s="106"/>
      <c r="QOP84" s="106"/>
      <c r="QOQ84" s="106"/>
      <c r="QOR84" s="106"/>
      <c r="QOS84" s="106"/>
      <c r="QOT84" s="106"/>
      <c r="QOU84" s="106"/>
      <c r="QOV84" s="106"/>
      <c r="QOW84" s="106"/>
      <c r="QOX84" s="106"/>
      <c r="QOY84" s="106"/>
      <c r="QOZ84" s="106"/>
      <c r="QPA84" s="106"/>
      <c r="QPB84" s="106"/>
      <c r="QPC84" s="106"/>
      <c r="QPD84" s="106"/>
      <c r="QPE84" s="106"/>
      <c r="QPF84" s="106"/>
      <c r="QPG84" s="106"/>
      <c r="QPH84" s="106"/>
      <c r="QPI84" s="106"/>
      <c r="QPJ84" s="106"/>
      <c r="QPK84" s="106"/>
      <c r="QPL84" s="106"/>
      <c r="QPM84" s="106"/>
      <c r="QPN84" s="106"/>
      <c r="QPO84" s="106"/>
      <c r="QPP84" s="106"/>
      <c r="QPQ84" s="106"/>
      <c r="QPR84" s="106"/>
      <c r="QPS84" s="106"/>
      <c r="QPT84" s="106"/>
      <c r="QPU84" s="106"/>
      <c r="QPV84" s="106"/>
      <c r="QPW84" s="106"/>
      <c r="QPX84" s="106"/>
      <c r="QPY84" s="106"/>
      <c r="QPZ84" s="106"/>
      <c r="QQA84" s="106"/>
      <c r="QQB84" s="106"/>
      <c r="QQC84" s="106"/>
      <c r="QQD84" s="106"/>
      <c r="QQE84" s="106"/>
      <c r="QQF84" s="106"/>
      <c r="QQG84" s="106"/>
      <c r="QQH84" s="106"/>
      <c r="QQI84" s="106"/>
      <c r="QQJ84" s="106"/>
      <c r="QQK84" s="106"/>
      <c r="QQL84" s="106"/>
      <c r="QQM84" s="106"/>
      <c r="QQN84" s="106"/>
      <c r="QQO84" s="106"/>
      <c r="QQP84" s="106"/>
      <c r="QQQ84" s="106"/>
      <c r="QQR84" s="106"/>
      <c r="QQS84" s="106"/>
      <c r="QQT84" s="106"/>
      <c r="QQU84" s="106"/>
      <c r="QQV84" s="106"/>
      <c r="QQW84" s="106"/>
      <c r="QQX84" s="106"/>
      <c r="QQY84" s="106"/>
      <c r="QQZ84" s="106"/>
      <c r="QRA84" s="106"/>
      <c r="QRB84" s="106"/>
      <c r="QRC84" s="106"/>
      <c r="QRD84" s="106"/>
      <c r="QRE84" s="106"/>
      <c r="QRF84" s="106"/>
      <c r="QRG84" s="106"/>
      <c r="QRH84" s="106"/>
      <c r="QRI84" s="106"/>
      <c r="QRJ84" s="106"/>
      <c r="QRK84" s="106"/>
      <c r="QRL84" s="106"/>
      <c r="QRM84" s="106"/>
      <c r="QRN84" s="106"/>
      <c r="QRO84" s="106"/>
      <c r="QRP84" s="106"/>
      <c r="QRQ84" s="106"/>
      <c r="QRR84" s="106"/>
      <c r="QRS84" s="106"/>
      <c r="QRT84" s="106"/>
      <c r="QRU84" s="106"/>
      <c r="QRV84" s="106"/>
      <c r="QRW84" s="106"/>
      <c r="QRX84" s="106"/>
      <c r="QRY84" s="106"/>
      <c r="QRZ84" s="106"/>
      <c r="QSA84" s="106"/>
      <c r="QSB84" s="106"/>
      <c r="QSC84" s="106"/>
      <c r="QSD84" s="106"/>
      <c r="QSE84" s="106"/>
      <c r="QSF84" s="106"/>
      <c r="QSG84" s="106"/>
      <c r="QSH84" s="106"/>
      <c r="QSI84" s="106"/>
      <c r="QSJ84" s="106"/>
      <c r="QSK84" s="106"/>
      <c r="QSL84" s="106"/>
      <c r="QSM84" s="106"/>
      <c r="QSN84" s="106"/>
      <c r="QSO84" s="106"/>
      <c r="QSP84" s="106"/>
      <c r="QSQ84" s="106"/>
      <c r="QSR84" s="106"/>
      <c r="QSS84" s="106"/>
      <c r="QST84" s="106"/>
      <c r="QSU84" s="106"/>
      <c r="QSV84" s="106"/>
      <c r="QSW84" s="106"/>
      <c r="QSX84" s="106"/>
      <c r="QSY84" s="106"/>
      <c r="QSZ84" s="106"/>
      <c r="QTA84" s="106"/>
      <c r="QTB84" s="106"/>
      <c r="QTC84" s="106"/>
      <c r="QTD84" s="106"/>
      <c r="QTE84" s="106"/>
      <c r="QTF84" s="106"/>
      <c r="QTG84" s="106"/>
      <c r="QTH84" s="106"/>
      <c r="QTI84" s="106"/>
      <c r="QTJ84" s="106"/>
      <c r="QTK84" s="106"/>
      <c r="QTL84" s="106"/>
      <c r="QTM84" s="106"/>
      <c r="QTN84" s="106"/>
      <c r="QTO84" s="106"/>
      <c r="QTP84" s="106"/>
      <c r="QTQ84" s="106"/>
      <c r="QTR84" s="106"/>
      <c r="QTS84" s="106"/>
      <c r="QTT84" s="106"/>
      <c r="QTU84" s="106"/>
      <c r="QTV84" s="106"/>
      <c r="QTW84" s="106"/>
      <c r="QTX84" s="106"/>
      <c r="QTY84" s="106"/>
      <c r="QTZ84" s="106"/>
      <c r="QUA84" s="106"/>
      <c r="QUB84" s="106"/>
      <c r="QUC84" s="106"/>
      <c r="QUD84" s="106"/>
      <c r="QUE84" s="106"/>
      <c r="QUF84" s="106"/>
      <c r="QUG84" s="106"/>
      <c r="QUH84" s="106"/>
      <c r="QUI84" s="106"/>
      <c r="QUJ84" s="106"/>
      <c r="QUK84" s="106"/>
      <c r="QUL84" s="106"/>
      <c r="QUM84" s="106"/>
      <c r="QUN84" s="106"/>
      <c r="QUO84" s="106"/>
      <c r="QUP84" s="106"/>
      <c r="QUQ84" s="106"/>
      <c r="QUR84" s="106"/>
      <c r="QUS84" s="106"/>
      <c r="QUT84" s="106"/>
      <c r="QUU84" s="106"/>
      <c r="QUV84" s="106"/>
      <c r="QUW84" s="106"/>
      <c r="QUX84" s="106"/>
      <c r="QUY84" s="106"/>
      <c r="QUZ84" s="106"/>
      <c r="QVA84" s="106"/>
      <c r="QVB84" s="106"/>
      <c r="QVC84" s="106"/>
      <c r="QVD84" s="106"/>
      <c r="QVE84" s="106"/>
      <c r="QVF84" s="106"/>
      <c r="QVG84" s="106"/>
      <c r="QVH84" s="106"/>
      <c r="QVI84" s="106"/>
      <c r="QVJ84" s="106"/>
      <c r="QVK84" s="106"/>
      <c r="QVL84" s="106"/>
      <c r="QVM84" s="106"/>
      <c r="QVN84" s="106"/>
      <c r="QVO84" s="106"/>
      <c r="QVP84" s="106"/>
      <c r="QVQ84" s="106"/>
      <c r="QVR84" s="106"/>
      <c r="QVS84" s="106"/>
      <c r="QVT84" s="106"/>
      <c r="QVU84" s="106"/>
      <c r="QVV84" s="106"/>
      <c r="QVW84" s="106"/>
      <c r="QVX84" s="106"/>
      <c r="QVY84" s="106"/>
      <c r="QVZ84" s="106"/>
      <c r="QWA84" s="106"/>
      <c r="QWB84" s="106"/>
      <c r="QWC84" s="106"/>
      <c r="QWD84" s="106"/>
      <c r="QWE84" s="106"/>
      <c r="QWF84" s="106"/>
      <c r="QWG84" s="106"/>
      <c r="QWH84" s="106"/>
      <c r="QWI84" s="106"/>
      <c r="QWJ84" s="106"/>
      <c r="QWK84" s="106"/>
      <c r="QWL84" s="106"/>
      <c r="QWM84" s="106"/>
      <c r="QWN84" s="106"/>
      <c r="QWO84" s="106"/>
      <c r="QWP84" s="106"/>
      <c r="QWQ84" s="106"/>
      <c r="QWR84" s="106"/>
      <c r="QWS84" s="106"/>
      <c r="QWT84" s="106"/>
      <c r="QWU84" s="106"/>
      <c r="QWV84" s="106"/>
      <c r="QWW84" s="106"/>
      <c r="QWX84" s="106"/>
      <c r="QWY84" s="106"/>
      <c r="QWZ84" s="106"/>
      <c r="QXA84" s="106"/>
      <c r="QXB84" s="106"/>
      <c r="QXC84" s="106"/>
      <c r="QXD84" s="106"/>
      <c r="QXE84" s="106"/>
      <c r="QXF84" s="106"/>
      <c r="QXG84" s="106"/>
      <c r="QXH84" s="106"/>
      <c r="QXI84" s="106"/>
      <c r="QXJ84" s="106"/>
      <c r="QXK84" s="106"/>
      <c r="QXL84" s="106"/>
      <c r="QXM84" s="106"/>
      <c r="QXN84" s="106"/>
      <c r="QXO84" s="106"/>
      <c r="QXP84" s="106"/>
      <c r="QXQ84" s="106"/>
      <c r="QXR84" s="106"/>
      <c r="QXS84" s="106"/>
      <c r="QXT84" s="106"/>
      <c r="QXU84" s="106"/>
      <c r="QXV84" s="106"/>
      <c r="QXW84" s="106"/>
      <c r="QXX84" s="106"/>
      <c r="QXY84" s="106"/>
      <c r="QXZ84" s="106"/>
      <c r="QYA84" s="106"/>
      <c r="QYB84" s="106"/>
      <c r="QYC84" s="106"/>
      <c r="QYD84" s="106"/>
      <c r="QYE84" s="106"/>
      <c r="QYF84" s="106"/>
      <c r="QYG84" s="106"/>
      <c r="QYH84" s="106"/>
      <c r="QYI84" s="106"/>
      <c r="QYJ84" s="106"/>
      <c r="QYK84" s="106"/>
      <c r="QYL84" s="106"/>
      <c r="QYM84" s="106"/>
      <c r="QYN84" s="106"/>
      <c r="QYO84" s="106"/>
      <c r="QYP84" s="106"/>
      <c r="QYQ84" s="106"/>
      <c r="QYR84" s="106"/>
      <c r="QYS84" s="106"/>
      <c r="QYT84" s="106"/>
      <c r="QYU84" s="106"/>
      <c r="QYV84" s="106"/>
      <c r="QYW84" s="106"/>
      <c r="QYX84" s="106"/>
      <c r="QYY84" s="106"/>
      <c r="QYZ84" s="106"/>
      <c r="QZA84" s="106"/>
      <c r="QZB84" s="106"/>
      <c r="QZC84" s="106"/>
      <c r="QZD84" s="106"/>
      <c r="QZE84" s="106"/>
      <c r="QZF84" s="106"/>
      <c r="QZG84" s="106"/>
      <c r="QZH84" s="106"/>
      <c r="QZI84" s="106"/>
      <c r="QZJ84" s="106"/>
      <c r="QZK84" s="106"/>
      <c r="QZL84" s="106"/>
      <c r="QZM84" s="106"/>
      <c r="QZN84" s="106"/>
      <c r="QZO84" s="106"/>
      <c r="QZP84" s="106"/>
      <c r="QZQ84" s="106"/>
      <c r="QZR84" s="106"/>
      <c r="QZS84" s="106"/>
      <c r="QZT84" s="106"/>
      <c r="QZU84" s="106"/>
      <c r="QZV84" s="106"/>
      <c r="QZW84" s="106"/>
      <c r="QZX84" s="106"/>
      <c r="QZY84" s="106"/>
      <c r="QZZ84" s="106"/>
      <c r="RAA84" s="106"/>
      <c r="RAB84" s="106"/>
      <c r="RAC84" s="106"/>
      <c r="RAD84" s="106"/>
      <c r="RAE84" s="106"/>
      <c r="RAF84" s="106"/>
      <c r="RAG84" s="106"/>
      <c r="RAH84" s="106"/>
      <c r="RAI84" s="106"/>
      <c r="RAJ84" s="106"/>
      <c r="RAK84" s="106"/>
      <c r="RAL84" s="106"/>
      <c r="RAM84" s="106"/>
      <c r="RAN84" s="106"/>
      <c r="RAO84" s="106"/>
      <c r="RAP84" s="106"/>
      <c r="RAQ84" s="106"/>
      <c r="RAR84" s="106"/>
      <c r="RAS84" s="106"/>
      <c r="RAT84" s="106"/>
      <c r="RAU84" s="106"/>
      <c r="RAV84" s="106"/>
      <c r="RAW84" s="106"/>
      <c r="RAX84" s="106"/>
      <c r="RAY84" s="106"/>
      <c r="RAZ84" s="106"/>
      <c r="RBA84" s="106"/>
      <c r="RBB84" s="106"/>
      <c r="RBC84" s="106"/>
      <c r="RBD84" s="106"/>
      <c r="RBE84" s="106"/>
      <c r="RBF84" s="106"/>
      <c r="RBG84" s="106"/>
      <c r="RBH84" s="106"/>
      <c r="RBI84" s="106"/>
      <c r="RBJ84" s="106"/>
      <c r="RBK84" s="106"/>
      <c r="RBL84" s="106"/>
      <c r="RBM84" s="106"/>
      <c r="RBN84" s="106"/>
      <c r="RBO84" s="106"/>
      <c r="RBP84" s="106"/>
      <c r="RBQ84" s="106"/>
      <c r="RBR84" s="106"/>
      <c r="RBS84" s="106"/>
      <c r="RBT84" s="106"/>
      <c r="RBU84" s="106"/>
      <c r="RBV84" s="106"/>
      <c r="RBW84" s="106"/>
      <c r="RBX84" s="106"/>
      <c r="RBY84" s="106"/>
      <c r="RBZ84" s="106"/>
      <c r="RCA84" s="106"/>
      <c r="RCB84" s="106"/>
      <c r="RCC84" s="106"/>
      <c r="RCD84" s="106"/>
      <c r="RCE84" s="106"/>
      <c r="RCF84" s="106"/>
      <c r="RCG84" s="106"/>
      <c r="RCH84" s="106"/>
      <c r="RCI84" s="106"/>
      <c r="RCJ84" s="106"/>
      <c r="RCK84" s="106"/>
      <c r="RCL84" s="106"/>
      <c r="RCM84" s="106"/>
      <c r="RCN84" s="106"/>
      <c r="RCO84" s="106"/>
      <c r="RCP84" s="106"/>
      <c r="RCQ84" s="106"/>
      <c r="RCR84" s="106"/>
      <c r="RCS84" s="106"/>
      <c r="RCT84" s="106"/>
      <c r="RCU84" s="106"/>
      <c r="RCV84" s="106"/>
      <c r="RCW84" s="106"/>
      <c r="RCX84" s="106"/>
      <c r="RCY84" s="106"/>
      <c r="RCZ84" s="106"/>
      <c r="RDA84" s="106"/>
      <c r="RDB84" s="106"/>
      <c r="RDC84" s="106"/>
      <c r="RDD84" s="106"/>
      <c r="RDE84" s="106"/>
      <c r="RDF84" s="106"/>
      <c r="RDG84" s="106"/>
      <c r="RDH84" s="106"/>
      <c r="RDI84" s="106"/>
      <c r="RDJ84" s="106"/>
      <c r="RDK84" s="106"/>
      <c r="RDL84" s="106"/>
      <c r="RDM84" s="106"/>
      <c r="RDN84" s="106"/>
      <c r="RDO84" s="106"/>
      <c r="RDP84" s="106"/>
      <c r="RDQ84" s="106"/>
      <c r="RDR84" s="106"/>
      <c r="RDS84" s="106"/>
      <c r="RDT84" s="106"/>
      <c r="RDU84" s="106"/>
      <c r="RDV84" s="106"/>
      <c r="RDW84" s="106"/>
      <c r="RDX84" s="106"/>
      <c r="RDY84" s="106"/>
      <c r="RDZ84" s="106"/>
      <c r="REA84" s="106"/>
      <c r="REB84" s="106"/>
      <c r="REC84" s="106"/>
      <c r="RED84" s="106"/>
      <c r="REE84" s="106"/>
      <c r="REF84" s="106"/>
      <c r="REG84" s="106"/>
      <c r="REH84" s="106"/>
      <c r="REI84" s="106"/>
      <c r="REJ84" s="106"/>
      <c r="REK84" s="106"/>
      <c r="REL84" s="106"/>
      <c r="REM84" s="106"/>
      <c r="REN84" s="106"/>
      <c r="REO84" s="106"/>
      <c r="REP84" s="106"/>
      <c r="REQ84" s="106"/>
      <c r="RER84" s="106"/>
      <c r="RES84" s="106"/>
      <c r="RET84" s="106"/>
      <c r="REU84" s="106"/>
      <c r="REV84" s="106"/>
      <c r="REW84" s="106"/>
      <c r="REX84" s="106"/>
      <c r="REY84" s="106"/>
      <c r="REZ84" s="106"/>
      <c r="RFA84" s="106"/>
      <c r="RFB84" s="106"/>
      <c r="RFC84" s="106"/>
      <c r="RFD84" s="106"/>
      <c r="RFE84" s="106"/>
      <c r="RFF84" s="106"/>
      <c r="RFG84" s="106"/>
      <c r="RFH84" s="106"/>
      <c r="RFI84" s="106"/>
      <c r="RFJ84" s="106"/>
      <c r="RFK84" s="106"/>
      <c r="RFL84" s="106"/>
      <c r="RFM84" s="106"/>
      <c r="RFN84" s="106"/>
      <c r="RFO84" s="106"/>
      <c r="RFP84" s="106"/>
      <c r="RFQ84" s="106"/>
      <c r="RFR84" s="106"/>
      <c r="RFS84" s="106"/>
      <c r="RFT84" s="106"/>
      <c r="RFU84" s="106"/>
      <c r="RFV84" s="106"/>
      <c r="RFW84" s="106"/>
      <c r="RFX84" s="106"/>
      <c r="RFY84" s="106"/>
      <c r="RFZ84" s="106"/>
      <c r="RGA84" s="106"/>
      <c r="RGB84" s="106"/>
      <c r="RGC84" s="106"/>
      <c r="RGD84" s="106"/>
      <c r="RGE84" s="106"/>
      <c r="RGF84" s="106"/>
      <c r="RGG84" s="106"/>
      <c r="RGH84" s="106"/>
      <c r="RGI84" s="106"/>
      <c r="RGJ84" s="106"/>
      <c r="RGK84" s="106"/>
      <c r="RGL84" s="106"/>
      <c r="RGM84" s="106"/>
      <c r="RGN84" s="106"/>
      <c r="RGO84" s="106"/>
      <c r="RGP84" s="106"/>
      <c r="RGQ84" s="106"/>
      <c r="RGR84" s="106"/>
      <c r="RGS84" s="106"/>
      <c r="RGT84" s="106"/>
      <c r="RGU84" s="106"/>
      <c r="RGV84" s="106"/>
      <c r="RGW84" s="106"/>
      <c r="RGX84" s="106"/>
      <c r="RGY84" s="106"/>
      <c r="RGZ84" s="106"/>
      <c r="RHA84" s="106"/>
      <c r="RHB84" s="106"/>
      <c r="RHC84" s="106"/>
      <c r="RHD84" s="106"/>
      <c r="RHE84" s="106"/>
      <c r="RHF84" s="106"/>
      <c r="RHG84" s="106"/>
      <c r="RHH84" s="106"/>
      <c r="RHI84" s="106"/>
      <c r="RHJ84" s="106"/>
      <c r="RHK84" s="106"/>
      <c r="RHL84" s="106"/>
      <c r="RHM84" s="106"/>
      <c r="RHN84" s="106"/>
      <c r="RHO84" s="106"/>
      <c r="RHP84" s="106"/>
      <c r="RHQ84" s="106"/>
      <c r="RHR84" s="106"/>
      <c r="RHS84" s="106"/>
      <c r="RHT84" s="106"/>
      <c r="RHU84" s="106"/>
      <c r="RHV84" s="106"/>
      <c r="RHW84" s="106"/>
      <c r="RHX84" s="106"/>
      <c r="RHY84" s="106"/>
      <c r="RHZ84" s="106"/>
      <c r="RIA84" s="106"/>
      <c r="RIB84" s="106"/>
      <c r="RIC84" s="106"/>
      <c r="RID84" s="106"/>
      <c r="RIE84" s="106"/>
      <c r="RIF84" s="106"/>
      <c r="RIG84" s="106"/>
      <c r="RIH84" s="106"/>
      <c r="RII84" s="106"/>
      <c r="RIJ84" s="106"/>
      <c r="RIK84" s="106"/>
      <c r="RIL84" s="106"/>
      <c r="RIM84" s="106"/>
      <c r="RIN84" s="106"/>
      <c r="RIO84" s="106"/>
      <c r="RIP84" s="106"/>
      <c r="RIQ84" s="106"/>
      <c r="RIR84" s="106"/>
      <c r="RIS84" s="106"/>
      <c r="RIT84" s="106"/>
      <c r="RIU84" s="106"/>
      <c r="RIV84" s="106"/>
      <c r="RIW84" s="106"/>
      <c r="RIX84" s="106"/>
      <c r="RIY84" s="106"/>
      <c r="RIZ84" s="106"/>
      <c r="RJA84" s="106"/>
      <c r="RJB84" s="106"/>
      <c r="RJC84" s="106"/>
      <c r="RJD84" s="106"/>
      <c r="RJE84" s="106"/>
      <c r="RJF84" s="106"/>
      <c r="RJG84" s="106"/>
      <c r="RJH84" s="106"/>
      <c r="RJI84" s="106"/>
      <c r="RJJ84" s="106"/>
      <c r="RJK84" s="106"/>
      <c r="RJL84" s="106"/>
      <c r="RJM84" s="106"/>
      <c r="RJN84" s="106"/>
      <c r="RJO84" s="106"/>
      <c r="RJP84" s="106"/>
      <c r="RJQ84" s="106"/>
      <c r="RJR84" s="106"/>
      <c r="RJS84" s="106"/>
      <c r="RJT84" s="106"/>
      <c r="RJU84" s="106"/>
      <c r="RJV84" s="106"/>
      <c r="RJW84" s="106"/>
      <c r="RJX84" s="106"/>
      <c r="RJY84" s="106"/>
      <c r="RJZ84" s="106"/>
      <c r="RKA84" s="106"/>
      <c r="RKB84" s="106"/>
      <c r="RKC84" s="106"/>
      <c r="RKD84" s="106"/>
      <c r="RKE84" s="106"/>
      <c r="RKF84" s="106"/>
      <c r="RKG84" s="106"/>
      <c r="RKH84" s="106"/>
      <c r="RKI84" s="106"/>
      <c r="RKJ84" s="106"/>
      <c r="RKK84" s="106"/>
      <c r="RKL84" s="106"/>
      <c r="RKM84" s="106"/>
      <c r="RKN84" s="106"/>
      <c r="RKO84" s="106"/>
      <c r="RKP84" s="106"/>
      <c r="RKQ84" s="106"/>
      <c r="RKR84" s="106"/>
      <c r="RKS84" s="106"/>
      <c r="RKT84" s="106"/>
      <c r="RKU84" s="106"/>
      <c r="RKV84" s="106"/>
      <c r="RKW84" s="106"/>
      <c r="RKX84" s="106"/>
      <c r="RKY84" s="106"/>
      <c r="RKZ84" s="106"/>
      <c r="RLA84" s="106"/>
      <c r="RLB84" s="106"/>
      <c r="RLC84" s="106"/>
      <c r="RLD84" s="106"/>
      <c r="RLE84" s="106"/>
      <c r="RLF84" s="106"/>
      <c r="RLG84" s="106"/>
      <c r="RLH84" s="106"/>
      <c r="RLI84" s="106"/>
      <c r="RLJ84" s="106"/>
      <c r="RLK84" s="106"/>
      <c r="RLL84" s="106"/>
      <c r="RLM84" s="106"/>
      <c r="RLN84" s="106"/>
      <c r="RLO84" s="106"/>
      <c r="RLP84" s="106"/>
      <c r="RLQ84" s="106"/>
      <c r="RLR84" s="106"/>
      <c r="RLS84" s="106"/>
      <c r="RLT84" s="106"/>
      <c r="RLU84" s="106"/>
      <c r="RLV84" s="106"/>
      <c r="RLW84" s="106"/>
      <c r="RLX84" s="106"/>
      <c r="RLY84" s="106"/>
      <c r="RLZ84" s="106"/>
      <c r="RMA84" s="106"/>
      <c r="RMB84" s="106"/>
      <c r="RMC84" s="106"/>
      <c r="RMD84" s="106"/>
      <c r="RME84" s="106"/>
      <c r="RMF84" s="106"/>
      <c r="RMG84" s="106"/>
      <c r="RMH84" s="106"/>
      <c r="RMI84" s="106"/>
      <c r="RMJ84" s="106"/>
      <c r="RMK84" s="106"/>
      <c r="RML84" s="106"/>
      <c r="RMM84" s="106"/>
      <c r="RMN84" s="106"/>
      <c r="RMO84" s="106"/>
      <c r="RMP84" s="106"/>
      <c r="RMQ84" s="106"/>
      <c r="RMR84" s="106"/>
      <c r="RMS84" s="106"/>
      <c r="RMT84" s="106"/>
      <c r="RMU84" s="106"/>
      <c r="RMV84" s="106"/>
      <c r="RMW84" s="106"/>
      <c r="RMX84" s="106"/>
      <c r="RMY84" s="106"/>
      <c r="RMZ84" s="106"/>
      <c r="RNA84" s="106"/>
      <c r="RNB84" s="106"/>
      <c r="RNC84" s="106"/>
      <c r="RND84" s="106"/>
      <c r="RNE84" s="106"/>
      <c r="RNF84" s="106"/>
      <c r="RNG84" s="106"/>
      <c r="RNH84" s="106"/>
      <c r="RNI84" s="106"/>
      <c r="RNJ84" s="106"/>
      <c r="RNK84" s="106"/>
      <c r="RNL84" s="106"/>
      <c r="RNM84" s="106"/>
      <c r="RNN84" s="106"/>
      <c r="RNO84" s="106"/>
      <c r="RNP84" s="106"/>
      <c r="RNQ84" s="106"/>
      <c r="RNR84" s="106"/>
      <c r="RNS84" s="106"/>
      <c r="RNT84" s="106"/>
      <c r="RNU84" s="106"/>
      <c r="RNV84" s="106"/>
      <c r="RNW84" s="106"/>
      <c r="RNX84" s="106"/>
      <c r="RNY84" s="106"/>
      <c r="RNZ84" s="106"/>
      <c r="ROA84" s="106"/>
      <c r="ROB84" s="106"/>
      <c r="ROC84" s="106"/>
      <c r="ROD84" s="106"/>
      <c r="ROE84" s="106"/>
      <c r="ROF84" s="106"/>
      <c r="ROG84" s="106"/>
      <c r="ROH84" s="106"/>
      <c r="ROI84" s="106"/>
      <c r="ROJ84" s="106"/>
      <c r="ROK84" s="106"/>
      <c r="ROL84" s="106"/>
      <c r="ROM84" s="106"/>
      <c r="RON84" s="106"/>
      <c r="ROO84" s="106"/>
      <c r="ROP84" s="106"/>
      <c r="ROQ84" s="106"/>
      <c r="ROR84" s="106"/>
      <c r="ROS84" s="106"/>
      <c r="ROT84" s="106"/>
      <c r="ROU84" s="106"/>
      <c r="ROV84" s="106"/>
      <c r="ROW84" s="106"/>
      <c r="ROX84" s="106"/>
      <c r="ROY84" s="106"/>
      <c r="ROZ84" s="106"/>
      <c r="RPA84" s="106"/>
      <c r="RPB84" s="106"/>
      <c r="RPC84" s="106"/>
      <c r="RPD84" s="106"/>
      <c r="RPE84" s="106"/>
      <c r="RPF84" s="106"/>
      <c r="RPG84" s="106"/>
      <c r="RPH84" s="106"/>
      <c r="RPI84" s="106"/>
      <c r="RPJ84" s="106"/>
      <c r="RPK84" s="106"/>
      <c r="RPL84" s="106"/>
      <c r="RPM84" s="106"/>
      <c r="RPN84" s="106"/>
      <c r="RPO84" s="106"/>
      <c r="RPP84" s="106"/>
      <c r="RPQ84" s="106"/>
      <c r="RPR84" s="106"/>
      <c r="RPS84" s="106"/>
      <c r="RPT84" s="106"/>
      <c r="RPU84" s="106"/>
      <c r="RPV84" s="106"/>
      <c r="RPW84" s="106"/>
      <c r="RPX84" s="106"/>
      <c r="RPY84" s="106"/>
      <c r="RPZ84" s="106"/>
      <c r="RQA84" s="106"/>
      <c r="RQB84" s="106"/>
      <c r="RQC84" s="106"/>
      <c r="RQD84" s="106"/>
      <c r="RQE84" s="106"/>
      <c r="RQF84" s="106"/>
      <c r="RQG84" s="106"/>
      <c r="RQH84" s="106"/>
      <c r="RQI84" s="106"/>
      <c r="RQJ84" s="106"/>
      <c r="RQK84" s="106"/>
      <c r="RQL84" s="106"/>
      <c r="RQM84" s="106"/>
      <c r="RQN84" s="106"/>
      <c r="RQO84" s="106"/>
      <c r="RQP84" s="106"/>
      <c r="RQQ84" s="106"/>
      <c r="RQR84" s="106"/>
      <c r="RQS84" s="106"/>
      <c r="RQT84" s="106"/>
      <c r="RQU84" s="106"/>
      <c r="RQV84" s="106"/>
      <c r="RQW84" s="106"/>
      <c r="RQX84" s="106"/>
      <c r="RQY84" s="106"/>
      <c r="RQZ84" s="106"/>
      <c r="RRA84" s="106"/>
      <c r="RRB84" s="106"/>
      <c r="RRC84" s="106"/>
      <c r="RRD84" s="106"/>
      <c r="RRE84" s="106"/>
      <c r="RRF84" s="106"/>
      <c r="RRG84" s="106"/>
      <c r="RRH84" s="106"/>
      <c r="RRI84" s="106"/>
      <c r="RRJ84" s="106"/>
      <c r="RRK84" s="106"/>
      <c r="RRL84" s="106"/>
      <c r="RRM84" s="106"/>
      <c r="RRN84" s="106"/>
      <c r="RRO84" s="106"/>
      <c r="RRP84" s="106"/>
      <c r="RRQ84" s="106"/>
      <c r="RRR84" s="106"/>
      <c r="RRS84" s="106"/>
      <c r="RRT84" s="106"/>
      <c r="RRU84" s="106"/>
      <c r="RRV84" s="106"/>
      <c r="RRW84" s="106"/>
      <c r="RRX84" s="106"/>
      <c r="RRY84" s="106"/>
      <c r="RRZ84" s="106"/>
      <c r="RSA84" s="106"/>
      <c r="RSB84" s="106"/>
      <c r="RSC84" s="106"/>
      <c r="RSD84" s="106"/>
      <c r="RSE84" s="106"/>
      <c r="RSF84" s="106"/>
      <c r="RSG84" s="106"/>
      <c r="RSH84" s="106"/>
      <c r="RSI84" s="106"/>
      <c r="RSJ84" s="106"/>
      <c r="RSK84" s="106"/>
      <c r="RSL84" s="106"/>
      <c r="RSM84" s="106"/>
      <c r="RSN84" s="106"/>
      <c r="RSO84" s="106"/>
      <c r="RSP84" s="106"/>
      <c r="RSQ84" s="106"/>
      <c r="RSR84" s="106"/>
      <c r="RSS84" s="106"/>
      <c r="RST84" s="106"/>
      <c r="RSU84" s="106"/>
      <c r="RSV84" s="106"/>
      <c r="RSW84" s="106"/>
      <c r="RSX84" s="106"/>
      <c r="RSY84" s="106"/>
      <c r="RSZ84" s="106"/>
      <c r="RTA84" s="106"/>
      <c r="RTB84" s="106"/>
      <c r="RTC84" s="106"/>
      <c r="RTD84" s="106"/>
      <c r="RTE84" s="106"/>
      <c r="RTF84" s="106"/>
      <c r="RTG84" s="106"/>
      <c r="RTH84" s="106"/>
      <c r="RTI84" s="106"/>
      <c r="RTJ84" s="106"/>
      <c r="RTK84" s="106"/>
      <c r="RTL84" s="106"/>
      <c r="RTM84" s="106"/>
      <c r="RTN84" s="106"/>
      <c r="RTO84" s="106"/>
      <c r="RTP84" s="106"/>
      <c r="RTQ84" s="106"/>
      <c r="RTR84" s="106"/>
      <c r="RTS84" s="106"/>
      <c r="RTT84" s="106"/>
      <c r="RTU84" s="106"/>
      <c r="RTV84" s="106"/>
      <c r="RTW84" s="106"/>
      <c r="RTX84" s="106"/>
      <c r="RTY84" s="106"/>
      <c r="RTZ84" s="106"/>
      <c r="RUA84" s="106"/>
      <c r="RUB84" s="106"/>
      <c r="RUC84" s="106"/>
      <c r="RUD84" s="106"/>
      <c r="RUE84" s="106"/>
      <c r="RUF84" s="106"/>
      <c r="RUG84" s="106"/>
      <c r="RUH84" s="106"/>
      <c r="RUI84" s="106"/>
      <c r="RUJ84" s="106"/>
      <c r="RUK84" s="106"/>
      <c r="RUL84" s="106"/>
      <c r="RUM84" s="106"/>
      <c r="RUN84" s="106"/>
      <c r="RUO84" s="106"/>
      <c r="RUP84" s="106"/>
      <c r="RUQ84" s="106"/>
      <c r="RUR84" s="106"/>
      <c r="RUS84" s="106"/>
      <c r="RUT84" s="106"/>
      <c r="RUU84" s="106"/>
      <c r="RUV84" s="106"/>
      <c r="RUW84" s="106"/>
      <c r="RUX84" s="106"/>
      <c r="RUY84" s="106"/>
      <c r="RUZ84" s="106"/>
      <c r="RVA84" s="106"/>
      <c r="RVB84" s="106"/>
      <c r="RVC84" s="106"/>
      <c r="RVD84" s="106"/>
      <c r="RVE84" s="106"/>
      <c r="RVF84" s="106"/>
      <c r="RVG84" s="106"/>
      <c r="RVH84" s="106"/>
      <c r="RVI84" s="106"/>
      <c r="RVJ84" s="106"/>
      <c r="RVK84" s="106"/>
      <c r="RVL84" s="106"/>
      <c r="RVM84" s="106"/>
      <c r="RVN84" s="106"/>
      <c r="RVO84" s="106"/>
      <c r="RVP84" s="106"/>
      <c r="RVQ84" s="106"/>
      <c r="RVR84" s="106"/>
      <c r="RVS84" s="106"/>
      <c r="RVT84" s="106"/>
      <c r="RVU84" s="106"/>
      <c r="RVV84" s="106"/>
      <c r="RVW84" s="106"/>
      <c r="RVX84" s="106"/>
      <c r="RVY84" s="106"/>
      <c r="RVZ84" s="106"/>
      <c r="RWA84" s="106"/>
      <c r="RWB84" s="106"/>
      <c r="RWC84" s="106"/>
      <c r="RWD84" s="106"/>
      <c r="RWE84" s="106"/>
      <c r="RWF84" s="106"/>
      <c r="RWG84" s="106"/>
      <c r="RWH84" s="106"/>
      <c r="RWI84" s="106"/>
      <c r="RWJ84" s="106"/>
      <c r="RWK84" s="106"/>
      <c r="RWL84" s="106"/>
      <c r="RWM84" s="106"/>
      <c r="RWN84" s="106"/>
      <c r="RWO84" s="106"/>
      <c r="RWP84" s="106"/>
      <c r="RWQ84" s="106"/>
      <c r="RWR84" s="106"/>
      <c r="RWS84" s="106"/>
      <c r="RWT84" s="106"/>
      <c r="RWU84" s="106"/>
      <c r="RWV84" s="106"/>
      <c r="RWW84" s="106"/>
      <c r="RWX84" s="106"/>
      <c r="RWY84" s="106"/>
      <c r="RWZ84" s="106"/>
      <c r="RXA84" s="106"/>
      <c r="RXB84" s="106"/>
      <c r="RXC84" s="106"/>
      <c r="RXD84" s="106"/>
      <c r="RXE84" s="106"/>
      <c r="RXF84" s="106"/>
      <c r="RXG84" s="106"/>
      <c r="RXH84" s="106"/>
      <c r="RXI84" s="106"/>
      <c r="RXJ84" s="106"/>
      <c r="RXK84" s="106"/>
      <c r="RXL84" s="106"/>
      <c r="RXM84" s="106"/>
      <c r="RXN84" s="106"/>
      <c r="RXO84" s="106"/>
      <c r="RXP84" s="106"/>
      <c r="RXQ84" s="106"/>
      <c r="RXR84" s="106"/>
      <c r="RXS84" s="106"/>
      <c r="RXT84" s="106"/>
      <c r="RXU84" s="106"/>
      <c r="RXV84" s="106"/>
      <c r="RXW84" s="106"/>
      <c r="RXX84" s="106"/>
      <c r="RXY84" s="106"/>
      <c r="RXZ84" s="106"/>
      <c r="RYA84" s="106"/>
      <c r="RYB84" s="106"/>
      <c r="RYC84" s="106"/>
      <c r="RYD84" s="106"/>
      <c r="RYE84" s="106"/>
      <c r="RYF84" s="106"/>
      <c r="RYG84" s="106"/>
      <c r="RYH84" s="106"/>
      <c r="RYI84" s="106"/>
      <c r="RYJ84" s="106"/>
      <c r="RYK84" s="106"/>
      <c r="RYL84" s="106"/>
      <c r="RYM84" s="106"/>
      <c r="RYN84" s="106"/>
      <c r="RYO84" s="106"/>
      <c r="RYP84" s="106"/>
      <c r="RYQ84" s="106"/>
      <c r="RYR84" s="106"/>
      <c r="RYS84" s="106"/>
      <c r="RYT84" s="106"/>
      <c r="RYU84" s="106"/>
      <c r="RYV84" s="106"/>
      <c r="RYW84" s="106"/>
      <c r="RYX84" s="106"/>
      <c r="RYY84" s="106"/>
      <c r="RYZ84" s="106"/>
      <c r="RZA84" s="106"/>
      <c r="RZB84" s="106"/>
      <c r="RZC84" s="106"/>
      <c r="RZD84" s="106"/>
      <c r="RZE84" s="106"/>
      <c r="RZF84" s="106"/>
      <c r="RZG84" s="106"/>
      <c r="RZH84" s="106"/>
      <c r="RZI84" s="106"/>
      <c r="RZJ84" s="106"/>
      <c r="RZK84" s="106"/>
      <c r="RZL84" s="106"/>
      <c r="RZM84" s="106"/>
      <c r="RZN84" s="106"/>
      <c r="RZO84" s="106"/>
      <c r="RZP84" s="106"/>
      <c r="RZQ84" s="106"/>
      <c r="RZR84" s="106"/>
      <c r="RZS84" s="106"/>
      <c r="RZT84" s="106"/>
      <c r="RZU84" s="106"/>
      <c r="RZV84" s="106"/>
      <c r="RZW84" s="106"/>
      <c r="RZX84" s="106"/>
      <c r="RZY84" s="106"/>
      <c r="RZZ84" s="106"/>
      <c r="SAA84" s="106"/>
      <c r="SAB84" s="106"/>
      <c r="SAC84" s="106"/>
      <c r="SAD84" s="106"/>
      <c r="SAE84" s="106"/>
      <c r="SAF84" s="106"/>
      <c r="SAG84" s="106"/>
      <c r="SAH84" s="106"/>
      <c r="SAI84" s="106"/>
      <c r="SAJ84" s="106"/>
      <c r="SAK84" s="106"/>
      <c r="SAL84" s="106"/>
      <c r="SAM84" s="106"/>
      <c r="SAN84" s="106"/>
      <c r="SAO84" s="106"/>
      <c r="SAP84" s="106"/>
      <c r="SAQ84" s="106"/>
      <c r="SAR84" s="106"/>
      <c r="SAS84" s="106"/>
      <c r="SAT84" s="106"/>
      <c r="SAU84" s="106"/>
      <c r="SAV84" s="106"/>
      <c r="SAW84" s="106"/>
      <c r="SAX84" s="106"/>
      <c r="SAY84" s="106"/>
      <c r="SAZ84" s="106"/>
      <c r="SBA84" s="106"/>
      <c r="SBB84" s="106"/>
      <c r="SBC84" s="106"/>
      <c r="SBD84" s="106"/>
      <c r="SBE84" s="106"/>
      <c r="SBF84" s="106"/>
      <c r="SBG84" s="106"/>
      <c r="SBH84" s="106"/>
      <c r="SBI84" s="106"/>
      <c r="SBJ84" s="106"/>
      <c r="SBK84" s="106"/>
      <c r="SBL84" s="106"/>
      <c r="SBM84" s="106"/>
      <c r="SBN84" s="106"/>
      <c r="SBO84" s="106"/>
      <c r="SBP84" s="106"/>
      <c r="SBQ84" s="106"/>
      <c r="SBR84" s="106"/>
      <c r="SBS84" s="106"/>
      <c r="SBT84" s="106"/>
      <c r="SBU84" s="106"/>
      <c r="SBV84" s="106"/>
      <c r="SBW84" s="106"/>
      <c r="SBX84" s="106"/>
      <c r="SBY84" s="106"/>
      <c r="SBZ84" s="106"/>
      <c r="SCA84" s="106"/>
      <c r="SCB84" s="106"/>
      <c r="SCC84" s="106"/>
      <c r="SCD84" s="106"/>
      <c r="SCE84" s="106"/>
      <c r="SCF84" s="106"/>
      <c r="SCG84" s="106"/>
      <c r="SCH84" s="106"/>
      <c r="SCI84" s="106"/>
      <c r="SCJ84" s="106"/>
      <c r="SCK84" s="106"/>
      <c r="SCL84" s="106"/>
      <c r="SCM84" s="106"/>
      <c r="SCN84" s="106"/>
      <c r="SCO84" s="106"/>
      <c r="SCP84" s="106"/>
      <c r="SCQ84" s="106"/>
      <c r="SCR84" s="106"/>
      <c r="SCS84" s="106"/>
      <c r="SCT84" s="106"/>
      <c r="SCU84" s="106"/>
      <c r="SCV84" s="106"/>
      <c r="SCW84" s="106"/>
      <c r="SCX84" s="106"/>
      <c r="SCY84" s="106"/>
      <c r="SCZ84" s="106"/>
      <c r="SDA84" s="106"/>
      <c r="SDB84" s="106"/>
      <c r="SDC84" s="106"/>
      <c r="SDD84" s="106"/>
      <c r="SDE84" s="106"/>
      <c r="SDF84" s="106"/>
      <c r="SDG84" s="106"/>
      <c r="SDH84" s="106"/>
      <c r="SDI84" s="106"/>
      <c r="SDJ84" s="106"/>
      <c r="SDK84" s="106"/>
      <c r="SDL84" s="106"/>
      <c r="SDM84" s="106"/>
      <c r="SDN84" s="106"/>
      <c r="SDO84" s="106"/>
      <c r="SDP84" s="106"/>
      <c r="SDQ84" s="106"/>
      <c r="SDR84" s="106"/>
      <c r="SDS84" s="106"/>
      <c r="SDT84" s="106"/>
      <c r="SDU84" s="106"/>
      <c r="SDV84" s="106"/>
      <c r="SDW84" s="106"/>
      <c r="SDX84" s="106"/>
      <c r="SDY84" s="106"/>
      <c r="SDZ84" s="106"/>
      <c r="SEA84" s="106"/>
      <c r="SEB84" s="106"/>
      <c r="SEC84" s="106"/>
      <c r="SED84" s="106"/>
      <c r="SEE84" s="106"/>
      <c r="SEF84" s="106"/>
      <c r="SEG84" s="106"/>
      <c r="SEH84" s="106"/>
      <c r="SEI84" s="106"/>
      <c r="SEJ84" s="106"/>
      <c r="SEK84" s="106"/>
      <c r="SEL84" s="106"/>
      <c r="SEM84" s="106"/>
      <c r="SEN84" s="106"/>
      <c r="SEO84" s="106"/>
      <c r="SEP84" s="106"/>
      <c r="SEQ84" s="106"/>
      <c r="SER84" s="106"/>
      <c r="SES84" s="106"/>
      <c r="SET84" s="106"/>
      <c r="SEU84" s="106"/>
      <c r="SEV84" s="106"/>
      <c r="SEW84" s="106"/>
      <c r="SEX84" s="106"/>
      <c r="SEY84" s="106"/>
      <c r="SEZ84" s="106"/>
      <c r="SFA84" s="106"/>
      <c r="SFB84" s="106"/>
      <c r="SFC84" s="106"/>
      <c r="SFD84" s="106"/>
      <c r="SFE84" s="106"/>
      <c r="SFF84" s="106"/>
      <c r="SFG84" s="106"/>
      <c r="SFH84" s="106"/>
      <c r="SFI84" s="106"/>
      <c r="SFJ84" s="106"/>
      <c r="SFK84" s="106"/>
      <c r="SFL84" s="106"/>
      <c r="SFM84" s="106"/>
      <c r="SFN84" s="106"/>
      <c r="SFO84" s="106"/>
      <c r="SFP84" s="106"/>
      <c r="SFQ84" s="106"/>
      <c r="SFR84" s="106"/>
      <c r="SFS84" s="106"/>
      <c r="SFT84" s="106"/>
      <c r="SFU84" s="106"/>
      <c r="SFV84" s="106"/>
      <c r="SFW84" s="106"/>
      <c r="SFX84" s="106"/>
      <c r="SFY84" s="106"/>
      <c r="SFZ84" s="106"/>
      <c r="SGA84" s="106"/>
      <c r="SGB84" s="106"/>
      <c r="SGC84" s="106"/>
      <c r="SGD84" s="106"/>
      <c r="SGE84" s="106"/>
      <c r="SGF84" s="106"/>
      <c r="SGG84" s="106"/>
      <c r="SGH84" s="106"/>
      <c r="SGI84" s="106"/>
      <c r="SGJ84" s="106"/>
      <c r="SGK84" s="106"/>
      <c r="SGL84" s="106"/>
      <c r="SGM84" s="106"/>
      <c r="SGN84" s="106"/>
      <c r="SGO84" s="106"/>
      <c r="SGP84" s="106"/>
      <c r="SGQ84" s="106"/>
      <c r="SGR84" s="106"/>
      <c r="SGS84" s="106"/>
      <c r="SGT84" s="106"/>
      <c r="SGU84" s="106"/>
      <c r="SGV84" s="106"/>
      <c r="SGW84" s="106"/>
      <c r="SGX84" s="106"/>
      <c r="SGY84" s="106"/>
      <c r="SGZ84" s="106"/>
      <c r="SHA84" s="106"/>
      <c r="SHB84" s="106"/>
      <c r="SHC84" s="106"/>
      <c r="SHD84" s="106"/>
      <c r="SHE84" s="106"/>
      <c r="SHF84" s="106"/>
      <c r="SHG84" s="106"/>
      <c r="SHH84" s="106"/>
      <c r="SHI84" s="106"/>
      <c r="SHJ84" s="106"/>
      <c r="SHK84" s="106"/>
      <c r="SHL84" s="106"/>
      <c r="SHM84" s="106"/>
      <c r="SHN84" s="106"/>
      <c r="SHO84" s="106"/>
      <c r="SHP84" s="106"/>
      <c r="SHQ84" s="106"/>
      <c r="SHR84" s="106"/>
      <c r="SHS84" s="106"/>
      <c r="SHT84" s="106"/>
      <c r="SHU84" s="106"/>
      <c r="SHV84" s="106"/>
      <c r="SHW84" s="106"/>
      <c r="SHX84" s="106"/>
      <c r="SHY84" s="106"/>
      <c r="SHZ84" s="106"/>
      <c r="SIA84" s="106"/>
      <c r="SIB84" s="106"/>
      <c r="SIC84" s="106"/>
      <c r="SID84" s="106"/>
      <c r="SIE84" s="106"/>
      <c r="SIF84" s="106"/>
      <c r="SIG84" s="106"/>
      <c r="SIH84" s="106"/>
      <c r="SII84" s="106"/>
      <c r="SIJ84" s="106"/>
      <c r="SIK84" s="106"/>
      <c r="SIL84" s="106"/>
      <c r="SIM84" s="106"/>
      <c r="SIN84" s="106"/>
      <c r="SIO84" s="106"/>
      <c r="SIP84" s="106"/>
      <c r="SIQ84" s="106"/>
      <c r="SIR84" s="106"/>
      <c r="SIS84" s="106"/>
      <c r="SIT84" s="106"/>
      <c r="SIU84" s="106"/>
      <c r="SIV84" s="106"/>
      <c r="SIW84" s="106"/>
      <c r="SIX84" s="106"/>
      <c r="SIY84" s="106"/>
      <c r="SIZ84" s="106"/>
      <c r="SJA84" s="106"/>
      <c r="SJB84" s="106"/>
      <c r="SJC84" s="106"/>
      <c r="SJD84" s="106"/>
      <c r="SJE84" s="106"/>
      <c r="SJF84" s="106"/>
      <c r="SJG84" s="106"/>
      <c r="SJH84" s="106"/>
      <c r="SJI84" s="106"/>
      <c r="SJJ84" s="106"/>
      <c r="SJK84" s="106"/>
      <c r="SJL84" s="106"/>
      <c r="SJM84" s="106"/>
      <c r="SJN84" s="106"/>
      <c r="SJO84" s="106"/>
      <c r="SJP84" s="106"/>
      <c r="SJQ84" s="106"/>
      <c r="SJR84" s="106"/>
      <c r="SJS84" s="106"/>
      <c r="SJT84" s="106"/>
      <c r="SJU84" s="106"/>
      <c r="SJV84" s="106"/>
      <c r="SJW84" s="106"/>
      <c r="SJX84" s="106"/>
      <c r="SJY84" s="106"/>
      <c r="SJZ84" s="106"/>
      <c r="SKA84" s="106"/>
      <c r="SKB84" s="106"/>
      <c r="SKC84" s="106"/>
      <c r="SKD84" s="106"/>
      <c r="SKE84" s="106"/>
      <c r="SKF84" s="106"/>
      <c r="SKG84" s="106"/>
      <c r="SKH84" s="106"/>
      <c r="SKI84" s="106"/>
      <c r="SKJ84" s="106"/>
      <c r="SKK84" s="106"/>
      <c r="SKL84" s="106"/>
      <c r="SKM84" s="106"/>
      <c r="SKN84" s="106"/>
      <c r="SKO84" s="106"/>
      <c r="SKP84" s="106"/>
      <c r="SKQ84" s="106"/>
      <c r="SKR84" s="106"/>
      <c r="SKS84" s="106"/>
      <c r="SKT84" s="106"/>
      <c r="SKU84" s="106"/>
      <c r="SKV84" s="106"/>
      <c r="SKW84" s="106"/>
      <c r="SKX84" s="106"/>
      <c r="SKY84" s="106"/>
      <c r="SKZ84" s="106"/>
      <c r="SLA84" s="106"/>
      <c r="SLB84" s="106"/>
      <c r="SLC84" s="106"/>
      <c r="SLD84" s="106"/>
      <c r="SLE84" s="106"/>
      <c r="SLF84" s="106"/>
      <c r="SLG84" s="106"/>
      <c r="SLH84" s="106"/>
      <c r="SLI84" s="106"/>
      <c r="SLJ84" s="106"/>
      <c r="SLK84" s="106"/>
      <c r="SLL84" s="106"/>
      <c r="SLM84" s="106"/>
      <c r="SLN84" s="106"/>
      <c r="SLO84" s="106"/>
      <c r="SLP84" s="106"/>
      <c r="SLQ84" s="106"/>
      <c r="SLR84" s="106"/>
      <c r="SLS84" s="106"/>
      <c r="SLT84" s="106"/>
      <c r="SLU84" s="106"/>
      <c r="SLV84" s="106"/>
      <c r="SLW84" s="106"/>
      <c r="SLX84" s="106"/>
      <c r="SLY84" s="106"/>
      <c r="SLZ84" s="106"/>
      <c r="SMA84" s="106"/>
      <c r="SMB84" s="106"/>
      <c r="SMC84" s="106"/>
      <c r="SMD84" s="106"/>
      <c r="SME84" s="106"/>
      <c r="SMF84" s="106"/>
      <c r="SMG84" s="106"/>
      <c r="SMH84" s="106"/>
      <c r="SMI84" s="106"/>
      <c r="SMJ84" s="106"/>
      <c r="SMK84" s="106"/>
      <c r="SML84" s="106"/>
      <c r="SMM84" s="106"/>
      <c r="SMN84" s="106"/>
      <c r="SMO84" s="106"/>
      <c r="SMP84" s="106"/>
      <c r="SMQ84" s="106"/>
      <c r="SMR84" s="106"/>
      <c r="SMS84" s="106"/>
      <c r="SMT84" s="106"/>
      <c r="SMU84" s="106"/>
      <c r="SMV84" s="106"/>
      <c r="SMW84" s="106"/>
      <c r="SMX84" s="106"/>
      <c r="SMY84" s="106"/>
      <c r="SMZ84" s="106"/>
      <c r="SNA84" s="106"/>
      <c r="SNB84" s="106"/>
      <c r="SNC84" s="106"/>
      <c r="SND84" s="106"/>
      <c r="SNE84" s="106"/>
      <c r="SNF84" s="106"/>
      <c r="SNG84" s="106"/>
      <c r="SNH84" s="106"/>
      <c r="SNI84" s="106"/>
      <c r="SNJ84" s="106"/>
      <c r="SNK84" s="106"/>
      <c r="SNL84" s="106"/>
      <c r="SNM84" s="106"/>
      <c r="SNN84" s="106"/>
      <c r="SNO84" s="106"/>
      <c r="SNP84" s="106"/>
      <c r="SNQ84" s="106"/>
      <c r="SNR84" s="106"/>
      <c r="SNS84" s="106"/>
      <c r="SNT84" s="106"/>
      <c r="SNU84" s="106"/>
      <c r="SNV84" s="106"/>
      <c r="SNW84" s="106"/>
      <c r="SNX84" s="106"/>
      <c r="SNY84" s="106"/>
      <c r="SNZ84" s="106"/>
      <c r="SOA84" s="106"/>
      <c r="SOB84" s="106"/>
      <c r="SOC84" s="106"/>
      <c r="SOD84" s="106"/>
      <c r="SOE84" s="106"/>
      <c r="SOF84" s="106"/>
      <c r="SOG84" s="106"/>
      <c r="SOH84" s="106"/>
      <c r="SOI84" s="106"/>
      <c r="SOJ84" s="106"/>
      <c r="SOK84" s="106"/>
      <c r="SOL84" s="106"/>
      <c r="SOM84" s="106"/>
      <c r="SON84" s="106"/>
      <c r="SOO84" s="106"/>
      <c r="SOP84" s="106"/>
      <c r="SOQ84" s="106"/>
      <c r="SOR84" s="106"/>
      <c r="SOS84" s="106"/>
      <c r="SOT84" s="106"/>
      <c r="SOU84" s="106"/>
      <c r="SOV84" s="106"/>
      <c r="SOW84" s="106"/>
      <c r="SOX84" s="106"/>
      <c r="SOY84" s="106"/>
      <c r="SOZ84" s="106"/>
      <c r="SPA84" s="106"/>
      <c r="SPB84" s="106"/>
      <c r="SPC84" s="106"/>
      <c r="SPD84" s="106"/>
      <c r="SPE84" s="106"/>
      <c r="SPF84" s="106"/>
      <c r="SPG84" s="106"/>
      <c r="SPH84" s="106"/>
      <c r="SPI84" s="106"/>
      <c r="SPJ84" s="106"/>
      <c r="SPK84" s="106"/>
      <c r="SPL84" s="106"/>
      <c r="SPM84" s="106"/>
      <c r="SPN84" s="106"/>
      <c r="SPO84" s="106"/>
      <c r="SPP84" s="106"/>
      <c r="SPQ84" s="106"/>
      <c r="SPR84" s="106"/>
      <c r="SPS84" s="106"/>
      <c r="SPT84" s="106"/>
      <c r="SPU84" s="106"/>
      <c r="SPV84" s="106"/>
      <c r="SPW84" s="106"/>
      <c r="SPX84" s="106"/>
      <c r="SPY84" s="106"/>
      <c r="SPZ84" s="106"/>
      <c r="SQA84" s="106"/>
      <c r="SQB84" s="106"/>
      <c r="SQC84" s="106"/>
      <c r="SQD84" s="106"/>
      <c r="SQE84" s="106"/>
      <c r="SQF84" s="106"/>
      <c r="SQG84" s="106"/>
      <c r="SQH84" s="106"/>
      <c r="SQI84" s="106"/>
      <c r="SQJ84" s="106"/>
      <c r="SQK84" s="106"/>
      <c r="SQL84" s="106"/>
      <c r="SQM84" s="106"/>
      <c r="SQN84" s="106"/>
      <c r="SQO84" s="106"/>
      <c r="SQP84" s="106"/>
      <c r="SQQ84" s="106"/>
      <c r="SQR84" s="106"/>
      <c r="SQS84" s="106"/>
      <c r="SQT84" s="106"/>
      <c r="SQU84" s="106"/>
      <c r="SQV84" s="106"/>
      <c r="SQW84" s="106"/>
      <c r="SQX84" s="106"/>
      <c r="SQY84" s="106"/>
      <c r="SQZ84" s="106"/>
      <c r="SRA84" s="106"/>
      <c r="SRB84" s="106"/>
      <c r="SRC84" s="106"/>
      <c r="SRD84" s="106"/>
      <c r="SRE84" s="106"/>
      <c r="SRF84" s="106"/>
      <c r="SRG84" s="106"/>
      <c r="SRH84" s="106"/>
      <c r="SRI84" s="106"/>
      <c r="SRJ84" s="106"/>
      <c r="SRK84" s="106"/>
      <c r="SRL84" s="106"/>
      <c r="SRM84" s="106"/>
      <c r="SRN84" s="106"/>
      <c r="SRO84" s="106"/>
      <c r="SRP84" s="106"/>
      <c r="SRQ84" s="106"/>
      <c r="SRR84" s="106"/>
      <c r="SRS84" s="106"/>
      <c r="SRT84" s="106"/>
      <c r="SRU84" s="106"/>
      <c r="SRV84" s="106"/>
      <c r="SRW84" s="106"/>
      <c r="SRX84" s="106"/>
      <c r="SRY84" s="106"/>
      <c r="SRZ84" s="106"/>
      <c r="SSA84" s="106"/>
      <c r="SSB84" s="106"/>
      <c r="SSC84" s="106"/>
      <c r="SSD84" s="106"/>
      <c r="SSE84" s="106"/>
      <c r="SSF84" s="106"/>
      <c r="SSG84" s="106"/>
      <c r="SSH84" s="106"/>
      <c r="SSI84" s="106"/>
      <c r="SSJ84" s="106"/>
      <c r="SSK84" s="106"/>
      <c r="SSL84" s="106"/>
      <c r="SSM84" s="106"/>
      <c r="SSN84" s="106"/>
      <c r="SSO84" s="106"/>
      <c r="SSP84" s="106"/>
      <c r="SSQ84" s="106"/>
      <c r="SSR84" s="106"/>
      <c r="SSS84" s="106"/>
      <c r="SST84" s="106"/>
      <c r="SSU84" s="106"/>
      <c r="SSV84" s="106"/>
      <c r="SSW84" s="106"/>
      <c r="SSX84" s="106"/>
      <c r="SSY84" s="106"/>
      <c r="SSZ84" s="106"/>
      <c r="STA84" s="106"/>
      <c r="STB84" s="106"/>
      <c r="STC84" s="106"/>
      <c r="STD84" s="106"/>
      <c r="STE84" s="106"/>
      <c r="STF84" s="106"/>
      <c r="STG84" s="106"/>
      <c r="STH84" s="106"/>
      <c r="STI84" s="106"/>
      <c r="STJ84" s="106"/>
      <c r="STK84" s="106"/>
      <c r="STL84" s="106"/>
      <c r="STM84" s="106"/>
      <c r="STN84" s="106"/>
      <c r="STO84" s="106"/>
      <c r="STP84" s="106"/>
      <c r="STQ84" s="106"/>
      <c r="STR84" s="106"/>
      <c r="STS84" s="106"/>
      <c r="STT84" s="106"/>
      <c r="STU84" s="106"/>
      <c r="STV84" s="106"/>
      <c r="STW84" s="106"/>
      <c r="STX84" s="106"/>
      <c r="STY84" s="106"/>
      <c r="STZ84" s="106"/>
      <c r="SUA84" s="106"/>
      <c r="SUB84" s="106"/>
      <c r="SUC84" s="106"/>
      <c r="SUD84" s="106"/>
      <c r="SUE84" s="106"/>
      <c r="SUF84" s="106"/>
      <c r="SUG84" s="106"/>
      <c r="SUH84" s="106"/>
      <c r="SUI84" s="106"/>
      <c r="SUJ84" s="106"/>
      <c r="SUK84" s="106"/>
      <c r="SUL84" s="106"/>
      <c r="SUM84" s="106"/>
      <c r="SUN84" s="106"/>
      <c r="SUO84" s="106"/>
      <c r="SUP84" s="106"/>
      <c r="SUQ84" s="106"/>
      <c r="SUR84" s="106"/>
      <c r="SUS84" s="106"/>
      <c r="SUT84" s="106"/>
      <c r="SUU84" s="106"/>
      <c r="SUV84" s="106"/>
      <c r="SUW84" s="106"/>
      <c r="SUX84" s="106"/>
      <c r="SUY84" s="106"/>
      <c r="SUZ84" s="106"/>
      <c r="SVA84" s="106"/>
      <c r="SVB84" s="106"/>
      <c r="SVC84" s="106"/>
      <c r="SVD84" s="106"/>
      <c r="SVE84" s="106"/>
      <c r="SVF84" s="106"/>
      <c r="SVG84" s="106"/>
      <c r="SVH84" s="106"/>
      <c r="SVI84" s="106"/>
      <c r="SVJ84" s="106"/>
      <c r="SVK84" s="106"/>
      <c r="SVL84" s="106"/>
      <c r="SVM84" s="106"/>
      <c r="SVN84" s="106"/>
      <c r="SVO84" s="106"/>
      <c r="SVP84" s="106"/>
      <c r="SVQ84" s="106"/>
      <c r="SVR84" s="106"/>
      <c r="SVS84" s="106"/>
      <c r="SVT84" s="106"/>
      <c r="SVU84" s="106"/>
      <c r="SVV84" s="106"/>
      <c r="SVW84" s="106"/>
      <c r="SVX84" s="106"/>
      <c r="SVY84" s="106"/>
      <c r="SVZ84" s="106"/>
      <c r="SWA84" s="106"/>
      <c r="SWB84" s="106"/>
      <c r="SWC84" s="106"/>
      <c r="SWD84" s="106"/>
      <c r="SWE84" s="106"/>
      <c r="SWF84" s="106"/>
      <c r="SWG84" s="106"/>
      <c r="SWH84" s="106"/>
      <c r="SWI84" s="106"/>
      <c r="SWJ84" s="106"/>
      <c r="SWK84" s="106"/>
      <c r="SWL84" s="106"/>
      <c r="SWM84" s="106"/>
      <c r="SWN84" s="106"/>
      <c r="SWO84" s="106"/>
      <c r="SWP84" s="106"/>
      <c r="SWQ84" s="106"/>
      <c r="SWR84" s="106"/>
      <c r="SWS84" s="106"/>
      <c r="SWT84" s="106"/>
      <c r="SWU84" s="106"/>
      <c r="SWV84" s="106"/>
      <c r="SWW84" s="106"/>
      <c r="SWX84" s="106"/>
      <c r="SWY84" s="106"/>
      <c r="SWZ84" s="106"/>
      <c r="SXA84" s="106"/>
      <c r="SXB84" s="106"/>
      <c r="SXC84" s="106"/>
      <c r="SXD84" s="106"/>
      <c r="SXE84" s="106"/>
      <c r="SXF84" s="106"/>
      <c r="SXG84" s="106"/>
      <c r="SXH84" s="106"/>
      <c r="SXI84" s="106"/>
      <c r="SXJ84" s="106"/>
      <c r="SXK84" s="106"/>
      <c r="SXL84" s="106"/>
      <c r="SXM84" s="106"/>
      <c r="SXN84" s="106"/>
      <c r="SXO84" s="106"/>
      <c r="SXP84" s="106"/>
      <c r="SXQ84" s="106"/>
      <c r="SXR84" s="106"/>
      <c r="SXS84" s="106"/>
      <c r="SXT84" s="106"/>
      <c r="SXU84" s="106"/>
      <c r="SXV84" s="106"/>
      <c r="SXW84" s="106"/>
      <c r="SXX84" s="106"/>
      <c r="SXY84" s="106"/>
      <c r="SXZ84" s="106"/>
      <c r="SYA84" s="106"/>
      <c r="SYB84" s="106"/>
      <c r="SYC84" s="106"/>
      <c r="SYD84" s="106"/>
      <c r="SYE84" s="106"/>
      <c r="SYF84" s="106"/>
      <c r="SYG84" s="106"/>
      <c r="SYH84" s="106"/>
      <c r="SYI84" s="106"/>
      <c r="SYJ84" s="106"/>
      <c r="SYK84" s="106"/>
      <c r="SYL84" s="106"/>
      <c r="SYM84" s="106"/>
      <c r="SYN84" s="106"/>
      <c r="SYO84" s="106"/>
      <c r="SYP84" s="106"/>
      <c r="SYQ84" s="106"/>
      <c r="SYR84" s="106"/>
      <c r="SYS84" s="106"/>
      <c r="SYT84" s="106"/>
      <c r="SYU84" s="106"/>
      <c r="SYV84" s="106"/>
      <c r="SYW84" s="106"/>
      <c r="SYX84" s="106"/>
      <c r="SYY84" s="106"/>
      <c r="SYZ84" s="106"/>
      <c r="SZA84" s="106"/>
      <c r="SZB84" s="106"/>
      <c r="SZC84" s="106"/>
      <c r="SZD84" s="106"/>
      <c r="SZE84" s="106"/>
      <c r="SZF84" s="106"/>
      <c r="SZG84" s="106"/>
      <c r="SZH84" s="106"/>
      <c r="SZI84" s="106"/>
      <c r="SZJ84" s="106"/>
      <c r="SZK84" s="106"/>
      <c r="SZL84" s="106"/>
      <c r="SZM84" s="106"/>
      <c r="SZN84" s="106"/>
      <c r="SZO84" s="106"/>
      <c r="SZP84" s="106"/>
      <c r="SZQ84" s="106"/>
      <c r="SZR84" s="106"/>
      <c r="SZS84" s="106"/>
      <c r="SZT84" s="106"/>
      <c r="SZU84" s="106"/>
      <c r="SZV84" s="106"/>
      <c r="SZW84" s="106"/>
      <c r="SZX84" s="106"/>
      <c r="SZY84" s="106"/>
      <c r="SZZ84" s="106"/>
      <c r="TAA84" s="106"/>
      <c r="TAB84" s="106"/>
      <c r="TAC84" s="106"/>
      <c r="TAD84" s="106"/>
      <c r="TAE84" s="106"/>
      <c r="TAF84" s="106"/>
      <c r="TAG84" s="106"/>
      <c r="TAH84" s="106"/>
      <c r="TAI84" s="106"/>
      <c r="TAJ84" s="106"/>
      <c r="TAK84" s="106"/>
      <c r="TAL84" s="106"/>
      <c r="TAM84" s="106"/>
      <c r="TAN84" s="106"/>
      <c r="TAO84" s="106"/>
      <c r="TAP84" s="106"/>
      <c r="TAQ84" s="106"/>
      <c r="TAR84" s="106"/>
      <c r="TAS84" s="106"/>
      <c r="TAT84" s="106"/>
      <c r="TAU84" s="106"/>
      <c r="TAV84" s="106"/>
      <c r="TAW84" s="106"/>
      <c r="TAX84" s="106"/>
      <c r="TAY84" s="106"/>
      <c r="TAZ84" s="106"/>
      <c r="TBA84" s="106"/>
      <c r="TBB84" s="106"/>
      <c r="TBC84" s="106"/>
      <c r="TBD84" s="106"/>
      <c r="TBE84" s="106"/>
      <c r="TBF84" s="106"/>
      <c r="TBG84" s="106"/>
      <c r="TBH84" s="106"/>
      <c r="TBI84" s="106"/>
      <c r="TBJ84" s="106"/>
      <c r="TBK84" s="106"/>
      <c r="TBL84" s="106"/>
      <c r="TBM84" s="106"/>
      <c r="TBN84" s="106"/>
      <c r="TBO84" s="106"/>
      <c r="TBP84" s="106"/>
      <c r="TBQ84" s="106"/>
      <c r="TBR84" s="106"/>
      <c r="TBS84" s="106"/>
      <c r="TBT84" s="106"/>
      <c r="TBU84" s="106"/>
      <c r="TBV84" s="106"/>
      <c r="TBW84" s="106"/>
      <c r="TBX84" s="106"/>
      <c r="TBY84" s="106"/>
      <c r="TBZ84" s="106"/>
      <c r="TCA84" s="106"/>
      <c r="TCB84" s="106"/>
      <c r="TCC84" s="106"/>
      <c r="TCD84" s="106"/>
      <c r="TCE84" s="106"/>
      <c r="TCF84" s="106"/>
      <c r="TCG84" s="106"/>
      <c r="TCH84" s="106"/>
      <c r="TCI84" s="106"/>
      <c r="TCJ84" s="106"/>
      <c r="TCK84" s="106"/>
      <c r="TCL84" s="106"/>
      <c r="TCM84" s="106"/>
      <c r="TCN84" s="106"/>
      <c r="TCO84" s="106"/>
      <c r="TCP84" s="106"/>
      <c r="TCQ84" s="106"/>
      <c r="TCR84" s="106"/>
      <c r="TCS84" s="106"/>
      <c r="TCT84" s="106"/>
      <c r="TCU84" s="106"/>
      <c r="TCV84" s="106"/>
      <c r="TCW84" s="106"/>
      <c r="TCX84" s="106"/>
      <c r="TCY84" s="106"/>
      <c r="TCZ84" s="106"/>
      <c r="TDA84" s="106"/>
      <c r="TDB84" s="106"/>
      <c r="TDC84" s="106"/>
      <c r="TDD84" s="106"/>
      <c r="TDE84" s="106"/>
      <c r="TDF84" s="106"/>
      <c r="TDG84" s="106"/>
      <c r="TDH84" s="106"/>
      <c r="TDI84" s="106"/>
      <c r="TDJ84" s="106"/>
      <c r="TDK84" s="106"/>
      <c r="TDL84" s="106"/>
      <c r="TDM84" s="106"/>
      <c r="TDN84" s="106"/>
      <c r="TDO84" s="106"/>
      <c r="TDP84" s="106"/>
      <c r="TDQ84" s="106"/>
      <c r="TDR84" s="106"/>
      <c r="TDS84" s="106"/>
      <c r="TDT84" s="106"/>
      <c r="TDU84" s="106"/>
      <c r="TDV84" s="106"/>
      <c r="TDW84" s="106"/>
      <c r="TDX84" s="106"/>
      <c r="TDY84" s="106"/>
      <c r="TDZ84" s="106"/>
      <c r="TEA84" s="106"/>
      <c r="TEB84" s="106"/>
      <c r="TEC84" s="106"/>
      <c r="TED84" s="106"/>
      <c r="TEE84" s="106"/>
      <c r="TEF84" s="106"/>
      <c r="TEG84" s="106"/>
      <c r="TEH84" s="106"/>
      <c r="TEI84" s="106"/>
      <c r="TEJ84" s="106"/>
      <c r="TEK84" s="106"/>
      <c r="TEL84" s="106"/>
      <c r="TEM84" s="106"/>
      <c r="TEN84" s="106"/>
      <c r="TEO84" s="106"/>
      <c r="TEP84" s="106"/>
      <c r="TEQ84" s="106"/>
      <c r="TER84" s="106"/>
      <c r="TES84" s="106"/>
      <c r="TET84" s="106"/>
      <c r="TEU84" s="106"/>
      <c r="TEV84" s="106"/>
      <c r="TEW84" s="106"/>
      <c r="TEX84" s="106"/>
      <c r="TEY84" s="106"/>
      <c r="TEZ84" s="106"/>
      <c r="TFA84" s="106"/>
      <c r="TFB84" s="106"/>
      <c r="TFC84" s="106"/>
      <c r="TFD84" s="106"/>
      <c r="TFE84" s="106"/>
      <c r="TFF84" s="106"/>
      <c r="TFG84" s="106"/>
      <c r="TFH84" s="106"/>
      <c r="TFI84" s="106"/>
      <c r="TFJ84" s="106"/>
      <c r="TFK84" s="106"/>
      <c r="TFL84" s="106"/>
      <c r="TFM84" s="106"/>
      <c r="TFN84" s="106"/>
      <c r="TFO84" s="106"/>
      <c r="TFP84" s="106"/>
      <c r="TFQ84" s="106"/>
      <c r="TFR84" s="106"/>
      <c r="TFS84" s="106"/>
      <c r="TFT84" s="106"/>
      <c r="TFU84" s="106"/>
      <c r="TFV84" s="106"/>
      <c r="TFW84" s="106"/>
      <c r="TFX84" s="106"/>
      <c r="TFY84" s="106"/>
      <c r="TFZ84" s="106"/>
      <c r="TGA84" s="106"/>
      <c r="TGB84" s="106"/>
      <c r="TGC84" s="106"/>
      <c r="TGD84" s="106"/>
      <c r="TGE84" s="106"/>
      <c r="TGF84" s="106"/>
      <c r="TGG84" s="106"/>
      <c r="TGH84" s="106"/>
      <c r="TGI84" s="106"/>
      <c r="TGJ84" s="106"/>
      <c r="TGK84" s="106"/>
      <c r="TGL84" s="106"/>
      <c r="TGM84" s="106"/>
      <c r="TGN84" s="106"/>
      <c r="TGO84" s="106"/>
      <c r="TGP84" s="106"/>
      <c r="TGQ84" s="106"/>
      <c r="TGR84" s="106"/>
      <c r="TGS84" s="106"/>
      <c r="TGT84" s="106"/>
      <c r="TGU84" s="106"/>
      <c r="TGV84" s="106"/>
      <c r="TGW84" s="106"/>
      <c r="TGX84" s="106"/>
      <c r="TGY84" s="106"/>
      <c r="TGZ84" s="106"/>
      <c r="THA84" s="106"/>
      <c r="THB84" s="106"/>
      <c r="THC84" s="106"/>
      <c r="THD84" s="106"/>
      <c r="THE84" s="106"/>
      <c r="THF84" s="106"/>
      <c r="THG84" s="106"/>
      <c r="THH84" s="106"/>
      <c r="THI84" s="106"/>
      <c r="THJ84" s="106"/>
      <c r="THK84" s="106"/>
      <c r="THL84" s="106"/>
      <c r="THM84" s="106"/>
      <c r="THN84" s="106"/>
      <c r="THO84" s="106"/>
      <c r="THP84" s="106"/>
      <c r="THQ84" s="106"/>
      <c r="THR84" s="106"/>
      <c r="THS84" s="106"/>
      <c r="THT84" s="106"/>
      <c r="THU84" s="106"/>
      <c r="THV84" s="106"/>
      <c r="THW84" s="106"/>
      <c r="THX84" s="106"/>
      <c r="THY84" s="106"/>
      <c r="THZ84" s="106"/>
      <c r="TIA84" s="106"/>
      <c r="TIB84" s="106"/>
      <c r="TIC84" s="106"/>
      <c r="TID84" s="106"/>
      <c r="TIE84" s="106"/>
      <c r="TIF84" s="106"/>
      <c r="TIG84" s="106"/>
      <c r="TIH84" s="106"/>
      <c r="TII84" s="106"/>
      <c r="TIJ84" s="106"/>
      <c r="TIK84" s="106"/>
      <c r="TIL84" s="106"/>
      <c r="TIM84" s="106"/>
      <c r="TIN84" s="106"/>
      <c r="TIO84" s="106"/>
      <c r="TIP84" s="106"/>
      <c r="TIQ84" s="106"/>
      <c r="TIR84" s="106"/>
      <c r="TIS84" s="106"/>
      <c r="TIT84" s="106"/>
      <c r="TIU84" s="106"/>
      <c r="TIV84" s="106"/>
      <c r="TIW84" s="106"/>
      <c r="TIX84" s="106"/>
      <c r="TIY84" s="106"/>
      <c r="TIZ84" s="106"/>
      <c r="TJA84" s="106"/>
      <c r="TJB84" s="106"/>
      <c r="TJC84" s="106"/>
      <c r="TJD84" s="106"/>
      <c r="TJE84" s="106"/>
      <c r="TJF84" s="106"/>
      <c r="TJG84" s="106"/>
      <c r="TJH84" s="106"/>
      <c r="TJI84" s="106"/>
      <c r="TJJ84" s="106"/>
      <c r="TJK84" s="106"/>
      <c r="TJL84" s="106"/>
      <c r="TJM84" s="106"/>
      <c r="TJN84" s="106"/>
      <c r="TJO84" s="106"/>
      <c r="TJP84" s="106"/>
      <c r="TJQ84" s="106"/>
      <c r="TJR84" s="106"/>
      <c r="TJS84" s="106"/>
      <c r="TJT84" s="106"/>
      <c r="TJU84" s="106"/>
      <c r="TJV84" s="106"/>
      <c r="TJW84" s="106"/>
      <c r="TJX84" s="106"/>
      <c r="TJY84" s="106"/>
      <c r="TJZ84" s="106"/>
      <c r="TKA84" s="106"/>
      <c r="TKB84" s="106"/>
      <c r="TKC84" s="106"/>
      <c r="TKD84" s="106"/>
      <c r="TKE84" s="106"/>
      <c r="TKF84" s="106"/>
      <c r="TKG84" s="106"/>
      <c r="TKH84" s="106"/>
      <c r="TKI84" s="106"/>
      <c r="TKJ84" s="106"/>
      <c r="TKK84" s="106"/>
      <c r="TKL84" s="106"/>
      <c r="TKM84" s="106"/>
      <c r="TKN84" s="106"/>
      <c r="TKO84" s="106"/>
      <c r="TKP84" s="106"/>
      <c r="TKQ84" s="106"/>
      <c r="TKR84" s="106"/>
      <c r="TKS84" s="106"/>
      <c r="TKT84" s="106"/>
      <c r="TKU84" s="106"/>
      <c r="TKV84" s="106"/>
      <c r="TKW84" s="106"/>
      <c r="TKX84" s="106"/>
      <c r="TKY84" s="106"/>
      <c r="TKZ84" s="106"/>
      <c r="TLA84" s="106"/>
      <c r="TLB84" s="106"/>
      <c r="TLC84" s="106"/>
      <c r="TLD84" s="106"/>
      <c r="TLE84" s="106"/>
      <c r="TLF84" s="106"/>
      <c r="TLG84" s="106"/>
      <c r="TLH84" s="106"/>
      <c r="TLI84" s="106"/>
      <c r="TLJ84" s="106"/>
      <c r="TLK84" s="106"/>
      <c r="TLL84" s="106"/>
      <c r="TLM84" s="106"/>
      <c r="TLN84" s="106"/>
      <c r="TLO84" s="106"/>
      <c r="TLP84" s="106"/>
      <c r="TLQ84" s="106"/>
      <c r="TLR84" s="106"/>
      <c r="TLS84" s="106"/>
      <c r="TLT84" s="106"/>
      <c r="TLU84" s="106"/>
      <c r="TLV84" s="106"/>
      <c r="TLW84" s="106"/>
      <c r="TLX84" s="106"/>
      <c r="TLY84" s="106"/>
      <c r="TLZ84" s="106"/>
      <c r="TMA84" s="106"/>
      <c r="TMB84" s="106"/>
      <c r="TMC84" s="106"/>
      <c r="TMD84" s="106"/>
      <c r="TME84" s="106"/>
      <c r="TMF84" s="106"/>
      <c r="TMG84" s="106"/>
      <c r="TMH84" s="106"/>
      <c r="TMI84" s="106"/>
      <c r="TMJ84" s="106"/>
      <c r="TMK84" s="106"/>
      <c r="TML84" s="106"/>
      <c r="TMM84" s="106"/>
      <c r="TMN84" s="106"/>
      <c r="TMO84" s="106"/>
      <c r="TMP84" s="106"/>
      <c r="TMQ84" s="106"/>
      <c r="TMR84" s="106"/>
      <c r="TMS84" s="106"/>
      <c r="TMT84" s="106"/>
      <c r="TMU84" s="106"/>
      <c r="TMV84" s="106"/>
      <c r="TMW84" s="106"/>
      <c r="TMX84" s="106"/>
      <c r="TMY84" s="106"/>
      <c r="TMZ84" s="106"/>
      <c r="TNA84" s="106"/>
      <c r="TNB84" s="106"/>
      <c r="TNC84" s="106"/>
      <c r="TND84" s="106"/>
      <c r="TNE84" s="106"/>
      <c r="TNF84" s="106"/>
      <c r="TNG84" s="106"/>
      <c r="TNH84" s="106"/>
      <c r="TNI84" s="106"/>
      <c r="TNJ84" s="106"/>
      <c r="TNK84" s="106"/>
      <c r="TNL84" s="106"/>
      <c r="TNM84" s="106"/>
      <c r="TNN84" s="106"/>
      <c r="TNO84" s="106"/>
      <c r="TNP84" s="106"/>
      <c r="TNQ84" s="106"/>
      <c r="TNR84" s="106"/>
      <c r="TNS84" s="106"/>
      <c r="TNT84" s="106"/>
      <c r="TNU84" s="106"/>
      <c r="TNV84" s="106"/>
      <c r="TNW84" s="106"/>
      <c r="TNX84" s="106"/>
      <c r="TNY84" s="106"/>
      <c r="TNZ84" s="106"/>
      <c r="TOA84" s="106"/>
      <c r="TOB84" s="106"/>
      <c r="TOC84" s="106"/>
      <c r="TOD84" s="106"/>
      <c r="TOE84" s="106"/>
      <c r="TOF84" s="106"/>
      <c r="TOG84" s="106"/>
      <c r="TOH84" s="106"/>
      <c r="TOI84" s="106"/>
      <c r="TOJ84" s="106"/>
      <c r="TOK84" s="106"/>
      <c r="TOL84" s="106"/>
      <c r="TOM84" s="106"/>
      <c r="TON84" s="106"/>
      <c r="TOO84" s="106"/>
      <c r="TOP84" s="106"/>
      <c r="TOQ84" s="106"/>
      <c r="TOR84" s="106"/>
      <c r="TOS84" s="106"/>
      <c r="TOT84" s="106"/>
      <c r="TOU84" s="106"/>
      <c r="TOV84" s="106"/>
      <c r="TOW84" s="106"/>
      <c r="TOX84" s="106"/>
      <c r="TOY84" s="106"/>
      <c r="TOZ84" s="106"/>
      <c r="TPA84" s="106"/>
      <c r="TPB84" s="106"/>
      <c r="TPC84" s="106"/>
      <c r="TPD84" s="106"/>
      <c r="TPE84" s="106"/>
      <c r="TPF84" s="106"/>
      <c r="TPG84" s="106"/>
      <c r="TPH84" s="106"/>
      <c r="TPI84" s="106"/>
      <c r="TPJ84" s="106"/>
      <c r="TPK84" s="106"/>
      <c r="TPL84" s="106"/>
      <c r="TPM84" s="106"/>
      <c r="TPN84" s="106"/>
      <c r="TPO84" s="106"/>
      <c r="TPP84" s="106"/>
      <c r="TPQ84" s="106"/>
      <c r="TPR84" s="106"/>
      <c r="TPS84" s="106"/>
      <c r="TPT84" s="106"/>
      <c r="TPU84" s="106"/>
      <c r="TPV84" s="106"/>
      <c r="TPW84" s="106"/>
      <c r="TPX84" s="106"/>
      <c r="TPY84" s="106"/>
      <c r="TPZ84" s="106"/>
      <c r="TQA84" s="106"/>
      <c r="TQB84" s="106"/>
      <c r="TQC84" s="106"/>
      <c r="TQD84" s="106"/>
      <c r="TQE84" s="106"/>
      <c r="TQF84" s="106"/>
      <c r="TQG84" s="106"/>
      <c r="TQH84" s="106"/>
      <c r="TQI84" s="106"/>
      <c r="TQJ84" s="106"/>
      <c r="TQK84" s="106"/>
      <c r="TQL84" s="106"/>
      <c r="TQM84" s="106"/>
      <c r="TQN84" s="106"/>
      <c r="TQO84" s="106"/>
      <c r="TQP84" s="106"/>
      <c r="TQQ84" s="106"/>
      <c r="TQR84" s="106"/>
      <c r="TQS84" s="106"/>
      <c r="TQT84" s="106"/>
      <c r="TQU84" s="106"/>
      <c r="TQV84" s="106"/>
      <c r="TQW84" s="106"/>
      <c r="TQX84" s="106"/>
      <c r="TQY84" s="106"/>
      <c r="TQZ84" s="106"/>
      <c r="TRA84" s="106"/>
      <c r="TRB84" s="106"/>
      <c r="TRC84" s="106"/>
      <c r="TRD84" s="106"/>
      <c r="TRE84" s="106"/>
      <c r="TRF84" s="106"/>
      <c r="TRG84" s="106"/>
      <c r="TRH84" s="106"/>
      <c r="TRI84" s="106"/>
      <c r="TRJ84" s="106"/>
      <c r="TRK84" s="106"/>
      <c r="TRL84" s="106"/>
      <c r="TRM84" s="106"/>
      <c r="TRN84" s="106"/>
      <c r="TRO84" s="106"/>
      <c r="TRP84" s="106"/>
      <c r="TRQ84" s="106"/>
      <c r="TRR84" s="106"/>
      <c r="TRS84" s="106"/>
      <c r="TRT84" s="106"/>
      <c r="TRU84" s="106"/>
      <c r="TRV84" s="106"/>
      <c r="TRW84" s="106"/>
      <c r="TRX84" s="106"/>
      <c r="TRY84" s="106"/>
      <c r="TRZ84" s="106"/>
      <c r="TSA84" s="106"/>
      <c r="TSB84" s="106"/>
      <c r="TSC84" s="106"/>
      <c r="TSD84" s="106"/>
      <c r="TSE84" s="106"/>
      <c r="TSF84" s="106"/>
      <c r="TSG84" s="106"/>
      <c r="TSH84" s="106"/>
      <c r="TSI84" s="106"/>
      <c r="TSJ84" s="106"/>
      <c r="TSK84" s="106"/>
      <c r="TSL84" s="106"/>
      <c r="TSM84" s="106"/>
      <c r="TSN84" s="106"/>
      <c r="TSO84" s="106"/>
      <c r="TSP84" s="106"/>
      <c r="TSQ84" s="106"/>
      <c r="TSR84" s="106"/>
      <c r="TSS84" s="106"/>
      <c r="TST84" s="106"/>
      <c r="TSU84" s="106"/>
      <c r="TSV84" s="106"/>
      <c r="TSW84" s="106"/>
      <c r="TSX84" s="106"/>
      <c r="TSY84" s="106"/>
      <c r="TSZ84" s="106"/>
      <c r="TTA84" s="106"/>
      <c r="TTB84" s="106"/>
      <c r="TTC84" s="106"/>
      <c r="TTD84" s="106"/>
      <c r="TTE84" s="106"/>
      <c r="TTF84" s="106"/>
      <c r="TTG84" s="106"/>
      <c r="TTH84" s="106"/>
      <c r="TTI84" s="106"/>
      <c r="TTJ84" s="106"/>
      <c r="TTK84" s="106"/>
      <c r="TTL84" s="106"/>
      <c r="TTM84" s="106"/>
      <c r="TTN84" s="106"/>
      <c r="TTO84" s="106"/>
      <c r="TTP84" s="106"/>
      <c r="TTQ84" s="106"/>
      <c r="TTR84" s="106"/>
      <c r="TTS84" s="106"/>
      <c r="TTT84" s="106"/>
      <c r="TTU84" s="106"/>
      <c r="TTV84" s="106"/>
      <c r="TTW84" s="106"/>
      <c r="TTX84" s="106"/>
      <c r="TTY84" s="106"/>
      <c r="TTZ84" s="106"/>
      <c r="TUA84" s="106"/>
      <c r="TUB84" s="106"/>
      <c r="TUC84" s="106"/>
      <c r="TUD84" s="106"/>
      <c r="TUE84" s="106"/>
      <c r="TUF84" s="106"/>
      <c r="TUG84" s="106"/>
      <c r="TUH84" s="106"/>
      <c r="TUI84" s="106"/>
      <c r="TUJ84" s="106"/>
      <c r="TUK84" s="106"/>
      <c r="TUL84" s="106"/>
      <c r="TUM84" s="106"/>
      <c r="TUN84" s="106"/>
      <c r="TUO84" s="106"/>
      <c r="TUP84" s="106"/>
      <c r="TUQ84" s="106"/>
      <c r="TUR84" s="106"/>
      <c r="TUS84" s="106"/>
      <c r="TUT84" s="106"/>
      <c r="TUU84" s="106"/>
      <c r="TUV84" s="106"/>
      <c r="TUW84" s="106"/>
      <c r="TUX84" s="106"/>
      <c r="TUY84" s="106"/>
      <c r="TUZ84" s="106"/>
      <c r="TVA84" s="106"/>
      <c r="TVB84" s="106"/>
      <c r="TVC84" s="106"/>
      <c r="TVD84" s="106"/>
      <c r="TVE84" s="106"/>
      <c r="TVF84" s="106"/>
      <c r="TVG84" s="106"/>
      <c r="TVH84" s="106"/>
      <c r="TVI84" s="106"/>
      <c r="TVJ84" s="106"/>
      <c r="TVK84" s="106"/>
      <c r="TVL84" s="106"/>
      <c r="TVM84" s="106"/>
      <c r="TVN84" s="106"/>
      <c r="TVO84" s="106"/>
      <c r="TVP84" s="106"/>
      <c r="TVQ84" s="106"/>
      <c r="TVR84" s="106"/>
      <c r="TVS84" s="106"/>
      <c r="TVT84" s="106"/>
      <c r="TVU84" s="106"/>
      <c r="TVV84" s="106"/>
      <c r="TVW84" s="106"/>
      <c r="TVX84" s="106"/>
      <c r="TVY84" s="106"/>
      <c r="TVZ84" s="106"/>
      <c r="TWA84" s="106"/>
      <c r="TWB84" s="106"/>
      <c r="TWC84" s="106"/>
      <c r="TWD84" s="106"/>
      <c r="TWE84" s="106"/>
      <c r="TWF84" s="106"/>
      <c r="TWG84" s="106"/>
      <c r="TWH84" s="106"/>
      <c r="TWI84" s="106"/>
      <c r="TWJ84" s="106"/>
      <c r="TWK84" s="106"/>
      <c r="TWL84" s="106"/>
      <c r="TWM84" s="106"/>
      <c r="TWN84" s="106"/>
      <c r="TWO84" s="106"/>
      <c r="TWP84" s="106"/>
      <c r="TWQ84" s="106"/>
      <c r="TWR84" s="106"/>
      <c r="TWS84" s="106"/>
      <c r="TWT84" s="106"/>
      <c r="TWU84" s="106"/>
      <c r="TWV84" s="106"/>
      <c r="TWW84" s="106"/>
      <c r="TWX84" s="106"/>
      <c r="TWY84" s="106"/>
      <c r="TWZ84" s="106"/>
      <c r="TXA84" s="106"/>
      <c r="TXB84" s="106"/>
      <c r="TXC84" s="106"/>
      <c r="TXD84" s="106"/>
      <c r="TXE84" s="106"/>
      <c r="TXF84" s="106"/>
      <c r="TXG84" s="106"/>
      <c r="TXH84" s="106"/>
      <c r="TXI84" s="106"/>
      <c r="TXJ84" s="106"/>
      <c r="TXK84" s="106"/>
      <c r="TXL84" s="106"/>
      <c r="TXM84" s="106"/>
      <c r="TXN84" s="106"/>
      <c r="TXO84" s="106"/>
      <c r="TXP84" s="106"/>
      <c r="TXQ84" s="106"/>
      <c r="TXR84" s="106"/>
      <c r="TXS84" s="106"/>
      <c r="TXT84" s="106"/>
      <c r="TXU84" s="106"/>
      <c r="TXV84" s="106"/>
      <c r="TXW84" s="106"/>
      <c r="TXX84" s="106"/>
      <c r="TXY84" s="106"/>
      <c r="TXZ84" s="106"/>
      <c r="TYA84" s="106"/>
      <c r="TYB84" s="106"/>
      <c r="TYC84" s="106"/>
      <c r="TYD84" s="106"/>
      <c r="TYE84" s="106"/>
      <c r="TYF84" s="106"/>
      <c r="TYG84" s="106"/>
      <c r="TYH84" s="106"/>
      <c r="TYI84" s="106"/>
      <c r="TYJ84" s="106"/>
      <c r="TYK84" s="106"/>
      <c r="TYL84" s="106"/>
      <c r="TYM84" s="106"/>
      <c r="TYN84" s="106"/>
      <c r="TYO84" s="106"/>
      <c r="TYP84" s="106"/>
      <c r="TYQ84" s="106"/>
      <c r="TYR84" s="106"/>
      <c r="TYS84" s="106"/>
      <c r="TYT84" s="106"/>
      <c r="TYU84" s="106"/>
      <c r="TYV84" s="106"/>
      <c r="TYW84" s="106"/>
      <c r="TYX84" s="106"/>
      <c r="TYY84" s="106"/>
      <c r="TYZ84" s="106"/>
      <c r="TZA84" s="106"/>
      <c r="TZB84" s="106"/>
      <c r="TZC84" s="106"/>
      <c r="TZD84" s="106"/>
      <c r="TZE84" s="106"/>
      <c r="TZF84" s="106"/>
      <c r="TZG84" s="106"/>
      <c r="TZH84" s="106"/>
      <c r="TZI84" s="106"/>
      <c r="TZJ84" s="106"/>
      <c r="TZK84" s="106"/>
      <c r="TZL84" s="106"/>
      <c r="TZM84" s="106"/>
      <c r="TZN84" s="106"/>
      <c r="TZO84" s="106"/>
      <c r="TZP84" s="106"/>
      <c r="TZQ84" s="106"/>
      <c r="TZR84" s="106"/>
      <c r="TZS84" s="106"/>
      <c r="TZT84" s="106"/>
      <c r="TZU84" s="106"/>
      <c r="TZV84" s="106"/>
      <c r="TZW84" s="106"/>
      <c r="TZX84" s="106"/>
      <c r="TZY84" s="106"/>
      <c r="TZZ84" s="106"/>
      <c r="UAA84" s="106"/>
      <c r="UAB84" s="106"/>
      <c r="UAC84" s="106"/>
      <c r="UAD84" s="106"/>
      <c r="UAE84" s="106"/>
      <c r="UAF84" s="106"/>
      <c r="UAG84" s="106"/>
      <c r="UAH84" s="106"/>
      <c r="UAI84" s="106"/>
      <c r="UAJ84" s="106"/>
      <c r="UAK84" s="106"/>
      <c r="UAL84" s="106"/>
      <c r="UAM84" s="106"/>
      <c r="UAN84" s="106"/>
      <c r="UAO84" s="106"/>
      <c r="UAP84" s="106"/>
      <c r="UAQ84" s="106"/>
      <c r="UAR84" s="106"/>
      <c r="UAS84" s="106"/>
      <c r="UAT84" s="106"/>
      <c r="UAU84" s="106"/>
      <c r="UAV84" s="106"/>
      <c r="UAW84" s="106"/>
      <c r="UAX84" s="106"/>
      <c r="UAY84" s="106"/>
      <c r="UAZ84" s="106"/>
      <c r="UBA84" s="106"/>
      <c r="UBB84" s="106"/>
      <c r="UBC84" s="106"/>
      <c r="UBD84" s="106"/>
      <c r="UBE84" s="106"/>
      <c r="UBF84" s="106"/>
      <c r="UBG84" s="106"/>
      <c r="UBH84" s="106"/>
      <c r="UBI84" s="106"/>
      <c r="UBJ84" s="106"/>
      <c r="UBK84" s="106"/>
      <c r="UBL84" s="106"/>
      <c r="UBM84" s="106"/>
      <c r="UBN84" s="106"/>
      <c r="UBO84" s="106"/>
      <c r="UBP84" s="106"/>
      <c r="UBQ84" s="106"/>
      <c r="UBR84" s="106"/>
      <c r="UBS84" s="106"/>
      <c r="UBT84" s="106"/>
      <c r="UBU84" s="106"/>
      <c r="UBV84" s="106"/>
      <c r="UBW84" s="106"/>
      <c r="UBX84" s="106"/>
      <c r="UBY84" s="106"/>
      <c r="UBZ84" s="106"/>
      <c r="UCA84" s="106"/>
      <c r="UCB84" s="106"/>
      <c r="UCC84" s="106"/>
      <c r="UCD84" s="106"/>
      <c r="UCE84" s="106"/>
      <c r="UCF84" s="106"/>
      <c r="UCG84" s="106"/>
      <c r="UCH84" s="106"/>
      <c r="UCI84" s="106"/>
      <c r="UCJ84" s="106"/>
      <c r="UCK84" s="106"/>
      <c r="UCL84" s="106"/>
      <c r="UCM84" s="106"/>
      <c r="UCN84" s="106"/>
      <c r="UCO84" s="106"/>
      <c r="UCP84" s="106"/>
      <c r="UCQ84" s="106"/>
      <c r="UCR84" s="106"/>
      <c r="UCS84" s="106"/>
      <c r="UCT84" s="106"/>
      <c r="UCU84" s="106"/>
      <c r="UCV84" s="106"/>
      <c r="UCW84" s="106"/>
      <c r="UCX84" s="106"/>
      <c r="UCY84" s="106"/>
      <c r="UCZ84" s="106"/>
      <c r="UDA84" s="106"/>
      <c r="UDB84" s="106"/>
      <c r="UDC84" s="106"/>
      <c r="UDD84" s="106"/>
      <c r="UDE84" s="106"/>
      <c r="UDF84" s="106"/>
      <c r="UDG84" s="106"/>
      <c r="UDH84" s="106"/>
      <c r="UDI84" s="106"/>
      <c r="UDJ84" s="106"/>
      <c r="UDK84" s="106"/>
      <c r="UDL84" s="106"/>
      <c r="UDM84" s="106"/>
      <c r="UDN84" s="106"/>
      <c r="UDO84" s="106"/>
      <c r="UDP84" s="106"/>
      <c r="UDQ84" s="106"/>
      <c r="UDR84" s="106"/>
      <c r="UDS84" s="106"/>
      <c r="UDT84" s="106"/>
      <c r="UDU84" s="106"/>
      <c r="UDV84" s="106"/>
      <c r="UDW84" s="106"/>
      <c r="UDX84" s="106"/>
      <c r="UDY84" s="106"/>
      <c r="UDZ84" s="106"/>
      <c r="UEA84" s="106"/>
      <c r="UEB84" s="106"/>
      <c r="UEC84" s="106"/>
      <c r="UED84" s="106"/>
      <c r="UEE84" s="106"/>
      <c r="UEF84" s="106"/>
      <c r="UEG84" s="106"/>
      <c r="UEH84" s="106"/>
      <c r="UEI84" s="106"/>
      <c r="UEJ84" s="106"/>
      <c r="UEK84" s="106"/>
      <c r="UEL84" s="106"/>
      <c r="UEM84" s="106"/>
      <c r="UEN84" s="106"/>
      <c r="UEO84" s="106"/>
      <c r="UEP84" s="106"/>
      <c r="UEQ84" s="106"/>
      <c r="UER84" s="106"/>
      <c r="UES84" s="106"/>
      <c r="UET84" s="106"/>
      <c r="UEU84" s="106"/>
      <c r="UEV84" s="106"/>
      <c r="UEW84" s="106"/>
      <c r="UEX84" s="106"/>
      <c r="UEY84" s="106"/>
      <c r="UEZ84" s="106"/>
      <c r="UFA84" s="106"/>
      <c r="UFB84" s="106"/>
      <c r="UFC84" s="106"/>
      <c r="UFD84" s="106"/>
      <c r="UFE84" s="106"/>
      <c r="UFF84" s="106"/>
      <c r="UFG84" s="106"/>
      <c r="UFH84" s="106"/>
      <c r="UFI84" s="106"/>
      <c r="UFJ84" s="106"/>
      <c r="UFK84" s="106"/>
      <c r="UFL84" s="106"/>
      <c r="UFM84" s="106"/>
      <c r="UFN84" s="106"/>
      <c r="UFO84" s="106"/>
      <c r="UFP84" s="106"/>
      <c r="UFQ84" s="106"/>
      <c r="UFR84" s="106"/>
      <c r="UFS84" s="106"/>
      <c r="UFT84" s="106"/>
      <c r="UFU84" s="106"/>
      <c r="UFV84" s="106"/>
      <c r="UFW84" s="106"/>
      <c r="UFX84" s="106"/>
      <c r="UFY84" s="106"/>
      <c r="UFZ84" s="106"/>
      <c r="UGA84" s="106"/>
      <c r="UGB84" s="106"/>
      <c r="UGC84" s="106"/>
      <c r="UGD84" s="106"/>
      <c r="UGE84" s="106"/>
      <c r="UGF84" s="106"/>
      <c r="UGG84" s="106"/>
      <c r="UGH84" s="106"/>
      <c r="UGI84" s="106"/>
      <c r="UGJ84" s="106"/>
      <c r="UGK84" s="106"/>
      <c r="UGL84" s="106"/>
      <c r="UGM84" s="106"/>
      <c r="UGN84" s="106"/>
      <c r="UGO84" s="106"/>
      <c r="UGP84" s="106"/>
      <c r="UGQ84" s="106"/>
      <c r="UGR84" s="106"/>
      <c r="UGS84" s="106"/>
      <c r="UGT84" s="106"/>
      <c r="UGU84" s="106"/>
      <c r="UGV84" s="106"/>
      <c r="UGW84" s="106"/>
      <c r="UGX84" s="106"/>
      <c r="UGY84" s="106"/>
      <c r="UGZ84" s="106"/>
      <c r="UHA84" s="106"/>
      <c r="UHB84" s="106"/>
      <c r="UHC84" s="106"/>
      <c r="UHD84" s="106"/>
      <c r="UHE84" s="106"/>
      <c r="UHF84" s="106"/>
      <c r="UHG84" s="106"/>
      <c r="UHH84" s="106"/>
      <c r="UHI84" s="106"/>
      <c r="UHJ84" s="106"/>
      <c r="UHK84" s="106"/>
      <c r="UHL84" s="106"/>
      <c r="UHM84" s="106"/>
      <c r="UHN84" s="106"/>
      <c r="UHO84" s="106"/>
      <c r="UHP84" s="106"/>
      <c r="UHQ84" s="106"/>
      <c r="UHR84" s="106"/>
      <c r="UHS84" s="106"/>
      <c r="UHT84" s="106"/>
      <c r="UHU84" s="106"/>
      <c r="UHV84" s="106"/>
      <c r="UHW84" s="106"/>
      <c r="UHX84" s="106"/>
      <c r="UHY84" s="106"/>
      <c r="UHZ84" s="106"/>
      <c r="UIA84" s="106"/>
      <c r="UIB84" s="106"/>
      <c r="UIC84" s="106"/>
      <c r="UID84" s="106"/>
      <c r="UIE84" s="106"/>
      <c r="UIF84" s="106"/>
      <c r="UIG84" s="106"/>
      <c r="UIH84" s="106"/>
      <c r="UII84" s="106"/>
      <c r="UIJ84" s="106"/>
      <c r="UIK84" s="106"/>
      <c r="UIL84" s="106"/>
      <c r="UIM84" s="106"/>
      <c r="UIN84" s="106"/>
      <c r="UIO84" s="106"/>
      <c r="UIP84" s="106"/>
      <c r="UIQ84" s="106"/>
      <c r="UIR84" s="106"/>
      <c r="UIS84" s="106"/>
      <c r="UIT84" s="106"/>
      <c r="UIU84" s="106"/>
      <c r="UIV84" s="106"/>
      <c r="UIW84" s="106"/>
      <c r="UIX84" s="106"/>
      <c r="UIY84" s="106"/>
      <c r="UIZ84" s="106"/>
      <c r="UJA84" s="106"/>
      <c r="UJB84" s="106"/>
      <c r="UJC84" s="106"/>
      <c r="UJD84" s="106"/>
      <c r="UJE84" s="106"/>
      <c r="UJF84" s="106"/>
      <c r="UJG84" s="106"/>
      <c r="UJH84" s="106"/>
      <c r="UJI84" s="106"/>
      <c r="UJJ84" s="106"/>
      <c r="UJK84" s="106"/>
      <c r="UJL84" s="106"/>
      <c r="UJM84" s="106"/>
      <c r="UJN84" s="106"/>
      <c r="UJO84" s="106"/>
      <c r="UJP84" s="106"/>
      <c r="UJQ84" s="106"/>
      <c r="UJR84" s="106"/>
      <c r="UJS84" s="106"/>
      <c r="UJT84" s="106"/>
      <c r="UJU84" s="106"/>
      <c r="UJV84" s="106"/>
      <c r="UJW84" s="106"/>
      <c r="UJX84" s="106"/>
      <c r="UJY84" s="106"/>
      <c r="UJZ84" s="106"/>
      <c r="UKA84" s="106"/>
      <c r="UKB84" s="106"/>
      <c r="UKC84" s="106"/>
      <c r="UKD84" s="106"/>
      <c r="UKE84" s="106"/>
      <c r="UKF84" s="106"/>
      <c r="UKG84" s="106"/>
      <c r="UKH84" s="106"/>
      <c r="UKI84" s="106"/>
      <c r="UKJ84" s="106"/>
      <c r="UKK84" s="106"/>
      <c r="UKL84" s="106"/>
      <c r="UKM84" s="106"/>
      <c r="UKN84" s="106"/>
      <c r="UKO84" s="106"/>
      <c r="UKP84" s="106"/>
      <c r="UKQ84" s="106"/>
      <c r="UKR84" s="106"/>
      <c r="UKS84" s="106"/>
      <c r="UKT84" s="106"/>
      <c r="UKU84" s="106"/>
      <c r="UKV84" s="106"/>
      <c r="UKW84" s="106"/>
      <c r="UKX84" s="106"/>
      <c r="UKY84" s="106"/>
      <c r="UKZ84" s="106"/>
      <c r="ULA84" s="106"/>
      <c r="ULB84" s="106"/>
      <c r="ULC84" s="106"/>
      <c r="ULD84" s="106"/>
      <c r="ULE84" s="106"/>
      <c r="ULF84" s="106"/>
      <c r="ULG84" s="106"/>
      <c r="ULH84" s="106"/>
      <c r="ULI84" s="106"/>
      <c r="ULJ84" s="106"/>
      <c r="ULK84" s="106"/>
      <c r="ULL84" s="106"/>
      <c r="ULM84" s="106"/>
      <c r="ULN84" s="106"/>
      <c r="ULO84" s="106"/>
      <c r="ULP84" s="106"/>
      <c r="ULQ84" s="106"/>
      <c r="ULR84" s="106"/>
      <c r="ULS84" s="106"/>
      <c r="ULT84" s="106"/>
      <c r="ULU84" s="106"/>
      <c r="ULV84" s="106"/>
      <c r="ULW84" s="106"/>
      <c r="ULX84" s="106"/>
      <c r="ULY84" s="106"/>
      <c r="ULZ84" s="106"/>
      <c r="UMA84" s="106"/>
      <c r="UMB84" s="106"/>
      <c r="UMC84" s="106"/>
      <c r="UMD84" s="106"/>
      <c r="UME84" s="106"/>
      <c r="UMF84" s="106"/>
      <c r="UMG84" s="106"/>
      <c r="UMH84" s="106"/>
      <c r="UMI84" s="106"/>
      <c r="UMJ84" s="106"/>
      <c r="UMK84" s="106"/>
      <c r="UML84" s="106"/>
      <c r="UMM84" s="106"/>
      <c r="UMN84" s="106"/>
      <c r="UMO84" s="106"/>
      <c r="UMP84" s="106"/>
      <c r="UMQ84" s="106"/>
      <c r="UMR84" s="106"/>
      <c r="UMS84" s="106"/>
      <c r="UMT84" s="106"/>
      <c r="UMU84" s="106"/>
      <c r="UMV84" s="106"/>
      <c r="UMW84" s="106"/>
      <c r="UMX84" s="106"/>
      <c r="UMY84" s="106"/>
      <c r="UMZ84" s="106"/>
      <c r="UNA84" s="106"/>
      <c r="UNB84" s="106"/>
      <c r="UNC84" s="106"/>
      <c r="UND84" s="106"/>
      <c r="UNE84" s="106"/>
      <c r="UNF84" s="106"/>
      <c r="UNG84" s="106"/>
      <c r="UNH84" s="106"/>
      <c r="UNI84" s="106"/>
      <c r="UNJ84" s="106"/>
      <c r="UNK84" s="106"/>
      <c r="UNL84" s="106"/>
      <c r="UNM84" s="106"/>
      <c r="UNN84" s="106"/>
      <c r="UNO84" s="106"/>
      <c r="UNP84" s="106"/>
      <c r="UNQ84" s="106"/>
      <c r="UNR84" s="106"/>
      <c r="UNS84" s="106"/>
      <c r="UNT84" s="106"/>
      <c r="UNU84" s="106"/>
      <c r="UNV84" s="106"/>
      <c r="UNW84" s="106"/>
      <c r="UNX84" s="106"/>
      <c r="UNY84" s="106"/>
      <c r="UNZ84" s="106"/>
      <c r="UOA84" s="106"/>
      <c r="UOB84" s="106"/>
      <c r="UOC84" s="106"/>
      <c r="UOD84" s="106"/>
      <c r="UOE84" s="106"/>
      <c r="UOF84" s="106"/>
      <c r="UOG84" s="106"/>
      <c r="UOH84" s="106"/>
      <c r="UOI84" s="106"/>
      <c r="UOJ84" s="106"/>
      <c r="UOK84" s="106"/>
      <c r="UOL84" s="106"/>
      <c r="UOM84" s="106"/>
      <c r="UON84" s="106"/>
      <c r="UOO84" s="106"/>
      <c r="UOP84" s="106"/>
      <c r="UOQ84" s="106"/>
      <c r="UOR84" s="106"/>
      <c r="UOS84" s="106"/>
      <c r="UOT84" s="106"/>
      <c r="UOU84" s="106"/>
      <c r="UOV84" s="106"/>
      <c r="UOW84" s="106"/>
      <c r="UOX84" s="106"/>
      <c r="UOY84" s="106"/>
      <c r="UOZ84" s="106"/>
      <c r="UPA84" s="106"/>
      <c r="UPB84" s="106"/>
      <c r="UPC84" s="106"/>
      <c r="UPD84" s="106"/>
      <c r="UPE84" s="106"/>
      <c r="UPF84" s="106"/>
      <c r="UPG84" s="106"/>
      <c r="UPH84" s="106"/>
      <c r="UPI84" s="106"/>
      <c r="UPJ84" s="106"/>
      <c r="UPK84" s="106"/>
      <c r="UPL84" s="106"/>
      <c r="UPM84" s="106"/>
      <c r="UPN84" s="106"/>
      <c r="UPO84" s="106"/>
      <c r="UPP84" s="106"/>
      <c r="UPQ84" s="106"/>
      <c r="UPR84" s="106"/>
      <c r="UPS84" s="106"/>
      <c r="UPT84" s="106"/>
      <c r="UPU84" s="106"/>
      <c r="UPV84" s="106"/>
      <c r="UPW84" s="106"/>
      <c r="UPX84" s="106"/>
      <c r="UPY84" s="106"/>
      <c r="UPZ84" s="106"/>
      <c r="UQA84" s="106"/>
      <c r="UQB84" s="106"/>
      <c r="UQC84" s="106"/>
      <c r="UQD84" s="106"/>
      <c r="UQE84" s="106"/>
      <c r="UQF84" s="106"/>
      <c r="UQG84" s="106"/>
      <c r="UQH84" s="106"/>
      <c r="UQI84" s="106"/>
      <c r="UQJ84" s="106"/>
      <c r="UQK84" s="106"/>
      <c r="UQL84" s="106"/>
      <c r="UQM84" s="106"/>
      <c r="UQN84" s="106"/>
      <c r="UQO84" s="106"/>
      <c r="UQP84" s="106"/>
      <c r="UQQ84" s="106"/>
      <c r="UQR84" s="106"/>
      <c r="UQS84" s="106"/>
      <c r="UQT84" s="106"/>
      <c r="UQU84" s="106"/>
      <c r="UQV84" s="106"/>
      <c r="UQW84" s="106"/>
      <c r="UQX84" s="106"/>
      <c r="UQY84" s="106"/>
      <c r="UQZ84" s="106"/>
      <c r="URA84" s="106"/>
      <c r="URB84" s="106"/>
      <c r="URC84" s="106"/>
      <c r="URD84" s="106"/>
      <c r="URE84" s="106"/>
      <c r="URF84" s="106"/>
      <c r="URG84" s="106"/>
      <c r="URH84" s="106"/>
      <c r="URI84" s="106"/>
      <c r="URJ84" s="106"/>
      <c r="URK84" s="106"/>
      <c r="URL84" s="106"/>
      <c r="URM84" s="106"/>
      <c r="URN84" s="106"/>
      <c r="URO84" s="106"/>
      <c r="URP84" s="106"/>
      <c r="URQ84" s="106"/>
      <c r="URR84" s="106"/>
      <c r="URS84" s="106"/>
      <c r="URT84" s="106"/>
      <c r="URU84" s="106"/>
      <c r="URV84" s="106"/>
      <c r="URW84" s="106"/>
      <c r="URX84" s="106"/>
      <c r="URY84" s="106"/>
      <c r="URZ84" s="106"/>
      <c r="USA84" s="106"/>
      <c r="USB84" s="106"/>
      <c r="USC84" s="106"/>
      <c r="USD84" s="106"/>
      <c r="USE84" s="106"/>
      <c r="USF84" s="106"/>
      <c r="USG84" s="106"/>
      <c r="USH84" s="106"/>
      <c r="USI84" s="106"/>
      <c r="USJ84" s="106"/>
      <c r="USK84" s="106"/>
      <c r="USL84" s="106"/>
      <c r="USM84" s="106"/>
      <c r="USN84" s="106"/>
      <c r="USO84" s="106"/>
      <c r="USP84" s="106"/>
      <c r="USQ84" s="106"/>
      <c r="USR84" s="106"/>
      <c r="USS84" s="106"/>
      <c r="UST84" s="106"/>
      <c r="USU84" s="106"/>
      <c r="USV84" s="106"/>
      <c r="USW84" s="106"/>
      <c r="USX84" s="106"/>
      <c r="USY84" s="106"/>
      <c r="USZ84" s="106"/>
      <c r="UTA84" s="106"/>
      <c r="UTB84" s="106"/>
      <c r="UTC84" s="106"/>
      <c r="UTD84" s="106"/>
      <c r="UTE84" s="106"/>
      <c r="UTF84" s="106"/>
      <c r="UTG84" s="106"/>
      <c r="UTH84" s="106"/>
      <c r="UTI84" s="106"/>
      <c r="UTJ84" s="106"/>
      <c r="UTK84" s="106"/>
      <c r="UTL84" s="106"/>
      <c r="UTM84" s="106"/>
      <c r="UTN84" s="106"/>
      <c r="UTO84" s="106"/>
      <c r="UTP84" s="106"/>
      <c r="UTQ84" s="106"/>
      <c r="UTR84" s="106"/>
      <c r="UTS84" s="106"/>
      <c r="UTT84" s="106"/>
      <c r="UTU84" s="106"/>
      <c r="UTV84" s="106"/>
      <c r="UTW84" s="106"/>
      <c r="UTX84" s="106"/>
      <c r="UTY84" s="106"/>
      <c r="UTZ84" s="106"/>
      <c r="UUA84" s="106"/>
      <c r="UUB84" s="106"/>
      <c r="UUC84" s="106"/>
      <c r="UUD84" s="106"/>
      <c r="UUE84" s="106"/>
      <c r="UUF84" s="106"/>
      <c r="UUG84" s="106"/>
      <c r="UUH84" s="106"/>
      <c r="UUI84" s="106"/>
      <c r="UUJ84" s="106"/>
      <c r="UUK84" s="106"/>
      <c r="UUL84" s="106"/>
      <c r="UUM84" s="106"/>
      <c r="UUN84" s="106"/>
      <c r="UUO84" s="106"/>
      <c r="UUP84" s="106"/>
      <c r="UUQ84" s="106"/>
      <c r="UUR84" s="106"/>
      <c r="UUS84" s="106"/>
      <c r="UUT84" s="106"/>
      <c r="UUU84" s="106"/>
      <c r="UUV84" s="106"/>
      <c r="UUW84" s="106"/>
      <c r="UUX84" s="106"/>
      <c r="UUY84" s="106"/>
      <c r="UUZ84" s="106"/>
      <c r="UVA84" s="106"/>
      <c r="UVB84" s="106"/>
      <c r="UVC84" s="106"/>
      <c r="UVD84" s="106"/>
      <c r="UVE84" s="106"/>
      <c r="UVF84" s="106"/>
      <c r="UVG84" s="106"/>
      <c r="UVH84" s="106"/>
      <c r="UVI84" s="106"/>
      <c r="UVJ84" s="106"/>
      <c r="UVK84" s="106"/>
      <c r="UVL84" s="106"/>
      <c r="UVM84" s="106"/>
      <c r="UVN84" s="106"/>
      <c r="UVO84" s="106"/>
      <c r="UVP84" s="106"/>
      <c r="UVQ84" s="106"/>
      <c r="UVR84" s="106"/>
      <c r="UVS84" s="106"/>
      <c r="UVT84" s="106"/>
      <c r="UVU84" s="106"/>
      <c r="UVV84" s="106"/>
      <c r="UVW84" s="106"/>
      <c r="UVX84" s="106"/>
      <c r="UVY84" s="106"/>
      <c r="UVZ84" s="106"/>
      <c r="UWA84" s="106"/>
      <c r="UWB84" s="106"/>
      <c r="UWC84" s="106"/>
      <c r="UWD84" s="106"/>
      <c r="UWE84" s="106"/>
      <c r="UWF84" s="106"/>
      <c r="UWG84" s="106"/>
      <c r="UWH84" s="106"/>
      <c r="UWI84" s="106"/>
      <c r="UWJ84" s="106"/>
      <c r="UWK84" s="106"/>
      <c r="UWL84" s="106"/>
      <c r="UWM84" s="106"/>
      <c r="UWN84" s="106"/>
      <c r="UWO84" s="106"/>
      <c r="UWP84" s="106"/>
      <c r="UWQ84" s="106"/>
      <c r="UWR84" s="106"/>
      <c r="UWS84" s="106"/>
      <c r="UWT84" s="106"/>
      <c r="UWU84" s="106"/>
      <c r="UWV84" s="106"/>
      <c r="UWW84" s="106"/>
      <c r="UWX84" s="106"/>
      <c r="UWY84" s="106"/>
      <c r="UWZ84" s="106"/>
      <c r="UXA84" s="106"/>
      <c r="UXB84" s="106"/>
      <c r="UXC84" s="106"/>
      <c r="UXD84" s="106"/>
      <c r="UXE84" s="106"/>
      <c r="UXF84" s="106"/>
      <c r="UXG84" s="106"/>
      <c r="UXH84" s="106"/>
      <c r="UXI84" s="106"/>
      <c r="UXJ84" s="106"/>
      <c r="UXK84" s="106"/>
      <c r="UXL84" s="106"/>
      <c r="UXM84" s="106"/>
      <c r="UXN84" s="106"/>
      <c r="UXO84" s="106"/>
      <c r="UXP84" s="106"/>
      <c r="UXQ84" s="106"/>
      <c r="UXR84" s="106"/>
      <c r="UXS84" s="106"/>
      <c r="UXT84" s="106"/>
      <c r="UXU84" s="106"/>
      <c r="UXV84" s="106"/>
      <c r="UXW84" s="106"/>
      <c r="UXX84" s="106"/>
      <c r="UXY84" s="106"/>
      <c r="UXZ84" s="106"/>
      <c r="UYA84" s="106"/>
      <c r="UYB84" s="106"/>
      <c r="UYC84" s="106"/>
      <c r="UYD84" s="106"/>
      <c r="UYE84" s="106"/>
      <c r="UYF84" s="106"/>
      <c r="UYG84" s="106"/>
      <c r="UYH84" s="106"/>
      <c r="UYI84" s="106"/>
      <c r="UYJ84" s="106"/>
      <c r="UYK84" s="106"/>
      <c r="UYL84" s="106"/>
      <c r="UYM84" s="106"/>
      <c r="UYN84" s="106"/>
      <c r="UYO84" s="106"/>
      <c r="UYP84" s="106"/>
      <c r="UYQ84" s="106"/>
      <c r="UYR84" s="106"/>
      <c r="UYS84" s="106"/>
      <c r="UYT84" s="106"/>
      <c r="UYU84" s="106"/>
      <c r="UYV84" s="106"/>
      <c r="UYW84" s="106"/>
      <c r="UYX84" s="106"/>
      <c r="UYY84" s="106"/>
      <c r="UYZ84" s="106"/>
      <c r="UZA84" s="106"/>
      <c r="UZB84" s="106"/>
      <c r="UZC84" s="106"/>
      <c r="UZD84" s="106"/>
      <c r="UZE84" s="106"/>
      <c r="UZF84" s="106"/>
      <c r="UZG84" s="106"/>
      <c r="UZH84" s="106"/>
      <c r="UZI84" s="106"/>
      <c r="UZJ84" s="106"/>
      <c r="UZK84" s="106"/>
      <c r="UZL84" s="106"/>
      <c r="UZM84" s="106"/>
      <c r="UZN84" s="106"/>
      <c r="UZO84" s="106"/>
      <c r="UZP84" s="106"/>
      <c r="UZQ84" s="106"/>
      <c r="UZR84" s="106"/>
      <c r="UZS84" s="106"/>
      <c r="UZT84" s="106"/>
      <c r="UZU84" s="106"/>
      <c r="UZV84" s="106"/>
      <c r="UZW84" s="106"/>
      <c r="UZX84" s="106"/>
      <c r="UZY84" s="106"/>
      <c r="UZZ84" s="106"/>
      <c r="VAA84" s="106"/>
      <c r="VAB84" s="106"/>
      <c r="VAC84" s="106"/>
      <c r="VAD84" s="106"/>
      <c r="VAE84" s="106"/>
      <c r="VAF84" s="106"/>
      <c r="VAG84" s="106"/>
      <c r="VAH84" s="106"/>
      <c r="VAI84" s="106"/>
      <c r="VAJ84" s="106"/>
      <c r="VAK84" s="106"/>
      <c r="VAL84" s="106"/>
      <c r="VAM84" s="106"/>
      <c r="VAN84" s="106"/>
      <c r="VAO84" s="106"/>
      <c r="VAP84" s="106"/>
      <c r="VAQ84" s="106"/>
      <c r="VAR84" s="106"/>
      <c r="VAS84" s="106"/>
      <c r="VAT84" s="106"/>
      <c r="VAU84" s="106"/>
      <c r="VAV84" s="106"/>
      <c r="VAW84" s="106"/>
      <c r="VAX84" s="106"/>
      <c r="VAY84" s="106"/>
      <c r="VAZ84" s="106"/>
      <c r="VBA84" s="106"/>
      <c r="VBB84" s="106"/>
      <c r="VBC84" s="106"/>
      <c r="VBD84" s="106"/>
      <c r="VBE84" s="106"/>
      <c r="VBF84" s="106"/>
      <c r="VBG84" s="106"/>
      <c r="VBH84" s="106"/>
      <c r="VBI84" s="106"/>
      <c r="VBJ84" s="106"/>
      <c r="VBK84" s="106"/>
      <c r="VBL84" s="106"/>
      <c r="VBM84" s="106"/>
      <c r="VBN84" s="106"/>
      <c r="VBO84" s="106"/>
      <c r="VBP84" s="106"/>
      <c r="VBQ84" s="106"/>
      <c r="VBR84" s="106"/>
      <c r="VBS84" s="106"/>
      <c r="VBT84" s="106"/>
      <c r="VBU84" s="106"/>
      <c r="VBV84" s="106"/>
      <c r="VBW84" s="106"/>
      <c r="VBX84" s="106"/>
      <c r="VBY84" s="106"/>
      <c r="VBZ84" s="106"/>
      <c r="VCA84" s="106"/>
      <c r="VCB84" s="106"/>
      <c r="VCC84" s="106"/>
      <c r="VCD84" s="106"/>
      <c r="VCE84" s="106"/>
      <c r="VCF84" s="106"/>
      <c r="VCG84" s="106"/>
      <c r="VCH84" s="106"/>
      <c r="VCI84" s="106"/>
      <c r="VCJ84" s="106"/>
      <c r="VCK84" s="106"/>
      <c r="VCL84" s="106"/>
      <c r="VCM84" s="106"/>
      <c r="VCN84" s="106"/>
      <c r="VCO84" s="106"/>
      <c r="VCP84" s="106"/>
      <c r="VCQ84" s="106"/>
      <c r="VCR84" s="106"/>
      <c r="VCS84" s="106"/>
      <c r="VCT84" s="106"/>
      <c r="VCU84" s="106"/>
      <c r="VCV84" s="106"/>
      <c r="VCW84" s="106"/>
      <c r="VCX84" s="106"/>
      <c r="VCY84" s="106"/>
      <c r="VCZ84" s="106"/>
      <c r="VDA84" s="106"/>
      <c r="VDB84" s="106"/>
      <c r="VDC84" s="106"/>
      <c r="VDD84" s="106"/>
      <c r="VDE84" s="106"/>
      <c r="VDF84" s="106"/>
      <c r="VDG84" s="106"/>
      <c r="VDH84" s="106"/>
      <c r="VDI84" s="106"/>
      <c r="VDJ84" s="106"/>
      <c r="VDK84" s="106"/>
      <c r="VDL84" s="106"/>
      <c r="VDM84" s="106"/>
      <c r="VDN84" s="106"/>
      <c r="VDO84" s="106"/>
      <c r="VDP84" s="106"/>
      <c r="VDQ84" s="106"/>
      <c r="VDR84" s="106"/>
      <c r="VDS84" s="106"/>
      <c r="VDT84" s="106"/>
      <c r="VDU84" s="106"/>
      <c r="VDV84" s="106"/>
      <c r="VDW84" s="106"/>
      <c r="VDX84" s="106"/>
      <c r="VDY84" s="106"/>
      <c r="VDZ84" s="106"/>
      <c r="VEA84" s="106"/>
      <c r="VEB84" s="106"/>
      <c r="VEC84" s="106"/>
      <c r="VED84" s="106"/>
      <c r="VEE84" s="106"/>
      <c r="VEF84" s="106"/>
      <c r="VEG84" s="106"/>
      <c r="VEH84" s="106"/>
      <c r="VEI84" s="106"/>
      <c r="VEJ84" s="106"/>
      <c r="VEK84" s="106"/>
      <c r="VEL84" s="106"/>
      <c r="VEM84" s="106"/>
      <c r="VEN84" s="106"/>
      <c r="VEO84" s="106"/>
      <c r="VEP84" s="106"/>
      <c r="VEQ84" s="106"/>
      <c r="VER84" s="106"/>
      <c r="VES84" s="106"/>
      <c r="VET84" s="106"/>
      <c r="VEU84" s="106"/>
      <c r="VEV84" s="106"/>
      <c r="VEW84" s="106"/>
      <c r="VEX84" s="106"/>
      <c r="VEY84" s="106"/>
      <c r="VEZ84" s="106"/>
      <c r="VFA84" s="106"/>
      <c r="VFB84" s="106"/>
      <c r="VFC84" s="106"/>
      <c r="VFD84" s="106"/>
      <c r="VFE84" s="106"/>
      <c r="VFF84" s="106"/>
      <c r="VFG84" s="106"/>
      <c r="VFH84" s="106"/>
      <c r="VFI84" s="106"/>
      <c r="VFJ84" s="106"/>
      <c r="VFK84" s="106"/>
      <c r="VFL84" s="106"/>
      <c r="VFM84" s="106"/>
      <c r="VFN84" s="106"/>
      <c r="VFO84" s="106"/>
      <c r="VFP84" s="106"/>
      <c r="VFQ84" s="106"/>
      <c r="VFR84" s="106"/>
      <c r="VFS84" s="106"/>
      <c r="VFT84" s="106"/>
      <c r="VFU84" s="106"/>
      <c r="VFV84" s="106"/>
      <c r="VFW84" s="106"/>
      <c r="VFX84" s="106"/>
      <c r="VFY84" s="106"/>
      <c r="VFZ84" s="106"/>
      <c r="VGA84" s="106"/>
      <c r="VGB84" s="106"/>
      <c r="VGC84" s="106"/>
      <c r="VGD84" s="106"/>
      <c r="VGE84" s="106"/>
      <c r="VGF84" s="106"/>
      <c r="VGG84" s="106"/>
      <c r="VGH84" s="106"/>
      <c r="VGI84" s="106"/>
      <c r="VGJ84" s="106"/>
      <c r="VGK84" s="106"/>
      <c r="VGL84" s="106"/>
      <c r="VGM84" s="106"/>
      <c r="VGN84" s="106"/>
      <c r="VGO84" s="106"/>
      <c r="VGP84" s="106"/>
      <c r="VGQ84" s="106"/>
      <c r="VGR84" s="106"/>
      <c r="VGS84" s="106"/>
      <c r="VGT84" s="106"/>
      <c r="VGU84" s="106"/>
      <c r="VGV84" s="106"/>
      <c r="VGW84" s="106"/>
      <c r="VGX84" s="106"/>
      <c r="VGY84" s="106"/>
      <c r="VGZ84" s="106"/>
      <c r="VHA84" s="106"/>
      <c r="VHB84" s="106"/>
      <c r="VHC84" s="106"/>
      <c r="VHD84" s="106"/>
      <c r="VHE84" s="106"/>
      <c r="VHF84" s="106"/>
      <c r="VHG84" s="106"/>
      <c r="VHH84" s="106"/>
      <c r="VHI84" s="106"/>
      <c r="VHJ84" s="106"/>
      <c r="VHK84" s="106"/>
      <c r="VHL84" s="106"/>
      <c r="VHM84" s="106"/>
      <c r="VHN84" s="106"/>
      <c r="VHO84" s="106"/>
      <c r="VHP84" s="106"/>
      <c r="VHQ84" s="106"/>
      <c r="VHR84" s="106"/>
      <c r="VHS84" s="106"/>
      <c r="VHT84" s="106"/>
      <c r="VHU84" s="106"/>
      <c r="VHV84" s="106"/>
      <c r="VHW84" s="106"/>
      <c r="VHX84" s="106"/>
      <c r="VHY84" s="106"/>
      <c r="VHZ84" s="106"/>
      <c r="VIA84" s="106"/>
      <c r="VIB84" s="106"/>
      <c r="VIC84" s="106"/>
      <c r="VID84" s="106"/>
      <c r="VIE84" s="106"/>
      <c r="VIF84" s="106"/>
      <c r="VIG84" s="106"/>
      <c r="VIH84" s="106"/>
      <c r="VII84" s="106"/>
      <c r="VIJ84" s="106"/>
      <c r="VIK84" s="106"/>
      <c r="VIL84" s="106"/>
      <c r="VIM84" s="106"/>
      <c r="VIN84" s="106"/>
      <c r="VIO84" s="106"/>
      <c r="VIP84" s="106"/>
      <c r="VIQ84" s="106"/>
      <c r="VIR84" s="106"/>
      <c r="VIS84" s="106"/>
      <c r="VIT84" s="106"/>
      <c r="VIU84" s="106"/>
      <c r="VIV84" s="106"/>
      <c r="VIW84" s="106"/>
      <c r="VIX84" s="106"/>
      <c r="VIY84" s="106"/>
      <c r="VIZ84" s="106"/>
      <c r="VJA84" s="106"/>
      <c r="VJB84" s="106"/>
      <c r="VJC84" s="106"/>
      <c r="VJD84" s="106"/>
      <c r="VJE84" s="106"/>
      <c r="VJF84" s="106"/>
      <c r="VJG84" s="106"/>
      <c r="VJH84" s="106"/>
      <c r="VJI84" s="106"/>
      <c r="VJJ84" s="106"/>
      <c r="VJK84" s="106"/>
      <c r="VJL84" s="106"/>
      <c r="VJM84" s="106"/>
      <c r="VJN84" s="106"/>
      <c r="VJO84" s="106"/>
      <c r="VJP84" s="106"/>
      <c r="VJQ84" s="106"/>
      <c r="VJR84" s="106"/>
      <c r="VJS84" s="106"/>
      <c r="VJT84" s="106"/>
      <c r="VJU84" s="106"/>
      <c r="VJV84" s="106"/>
      <c r="VJW84" s="106"/>
      <c r="VJX84" s="106"/>
      <c r="VJY84" s="106"/>
      <c r="VJZ84" s="106"/>
      <c r="VKA84" s="106"/>
      <c r="VKB84" s="106"/>
      <c r="VKC84" s="106"/>
      <c r="VKD84" s="106"/>
      <c r="VKE84" s="106"/>
      <c r="VKF84" s="106"/>
      <c r="VKG84" s="106"/>
      <c r="VKH84" s="106"/>
      <c r="VKI84" s="106"/>
      <c r="VKJ84" s="106"/>
      <c r="VKK84" s="106"/>
      <c r="VKL84" s="106"/>
      <c r="VKM84" s="106"/>
      <c r="VKN84" s="106"/>
      <c r="VKO84" s="106"/>
      <c r="VKP84" s="106"/>
      <c r="VKQ84" s="106"/>
      <c r="VKR84" s="106"/>
      <c r="VKS84" s="106"/>
      <c r="VKT84" s="106"/>
      <c r="VKU84" s="106"/>
      <c r="VKV84" s="106"/>
      <c r="VKW84" s="106"/>
      <c r="VKX84" s="106"/>
      <c r="VKY84" s="106"/>
      <c r="VKZ84" s="106"/>
      <c r="VLA84" s="106"/>
      <c r="VLB84" s="106"/>
      <c r="VLC84" s="106"/>
      <c r="VLD84" s="106"/>
      <c r="VLE84" s="106"/>
      <c r="VLF84" s="106"/>
      <c r="VLG84" s="106"/>
      <c r="VLH84" s="106"/>
      <c r="VLI84" s="106"/>
      <c r="VLJ84" s="106"/>
      <c r="VLK84" s="106"/>
      <c r="VLL84" s="106"/>
      <c r="VLM84" s="106"/>
      <c r="VLN84" s="106"/>
      <c r="VLO84" s="106"/>
      <c r="VLP84" s="106"/>
      <c r="VLQ84" s="106"/>
      <c r="VLR84" s="106"/>
      <c r="VLS84" s="106"/>
      <c r="VLT84" s="106"/>
      <c r="VLU84" s="106"/>
      <c r="VLV84" s="106"/>
      <c r="VLW84" s="106"/>
      <c r="VLX84" s="106"/>
      <c r="VLY84" s="106"/>
      <c r="VLZ84" s="106"/>
      <c r="VMA84" s="106"/>
      <c r="VMB84" s="106"/>
      <c r="VMC84" s="106"/>
      <c r="VMD84" s="106"/>
      <c r="VME84" s="106"/>
      <c r="VMF84" s="106"/>
      <c r="VMG84" s="106"/>
      <c r="VMH84" s="106"/>
      <c r="VMI84" s="106"/>
      <c r="VMJ84" s="106"/>
      <c r="VMK84" s="106"/>
      <c r="VML84" s="106"/>
      <c r="VMM84" s="106"/>
      <c r="VMN84" s="106"/>
      <c r="VMO84" s="106"/>
      <c r="VMP84" s="106"/>
      <c r="VMQ84" s="106"/>
      <c r="VMR84" s="106"/>
      <c r="VMS84" s="106"/>
      <c r="VMT84" s="106"/>
      <c r="VMU84" s="106"/>
      <c r="VMV84" s="106"/>
      <c r="VMW84" s="106"/>
      <c r="VMX84" s="106"/>
      <c r="VMY84" s="106"/>
      <c r="VMZ84" s="106"/>
      <c r="VNA84" s="106"/>
      <c r="VNB84" s="106"/>
      <c r="VNC84" s="106"/>
      <c r="VND84" s="106"/>
      <c r="VNE84" s="106"/>
      <c r="VNF84" s="106"/>
      <c r="VNG84" s="106"/>
      <c r="VNH84" s="106"/>
      <c r="VNI84" s="106"/>
      <c r="VNJ84" s="106"/>
      <c r="VNK84" s="106"/>
      <c r="VNL84" s="106"/>
      <c r="VNM84" s="106"/>
      <c r="VNN84" s="106"/>
      <c r="VNO84" s="106"/>
      <c r="VNP84" s="106"/>
      <c r="VNQ84" s="106"/>
      <c r="VNR84" s="106"/>
      <c r="VNS84" s="106"/>
      <c r="VNT84" s="106"/>
      <c r="VNU84" s="106"/>
      <c r="VNV84" s="106"/>
      <c r="VNW84" s="106"/>
      <c r="VNX84" s="106"/>
      <c r="VNY84" s="106"/>
      <c r="VNZ84" s="106"/>
      <c r="VOA84" s="106"/>
      <c r="VOB84" s="106"/>
      <c r="VOC84" s="106"/>
      <c r="VOD84" s="106"/>
      <c r="VOE84" s="106"/>
      <c r="VOF84" s="106"/>
      <c r="VOG84" s="106"/>
      <c r="VOH84" s="106"/>
      <c r="VOI84" s="106"/>
      <c r="VOJ84" s="106"/>
      <c r="VOK84" s="106"/>
      <c r="VOL84" s="106"/>
      <c r="VOM84" s="106"/>
      <c r="VON84" s="106"/>
      <c r="VOO84" s="106"/>
      <c r="VOP84" s="106"/>
      <c r="VOQ84" s="106"/>
      <c r="VOR84" s="106"/>
      <c r="VOS84" s="106"/>
      <c r="VOT84" s="106"/>
      <c r="VOU84" s="106"/>
      <c r="VOV84" s="106"/>
      <c r="VOW84" s="106"/>
      <c r="VOX84" s="106"/>
      <c r="VOY84" s="106"/>
      <c r="VOZ84" s="106"/>
      <c r="VPA84" s="106"/>
      <c r="VPB84" s="106"/>
      <c r="VPC84" s="106"/>
      <c r="VPD84" s="106"/>
      <c r="VPE84" s="106"/>
      <c r="VPF84" s="106"/>
      <c r="VPG84" s="106"/>
      <c r="VPH84" s="106"/>
      <c r="VPI84" s="106"/>
      <c r="VPJ84" s="106"/>
      <c r="VPK84" s="106"/>
      <c r="VPL84" s="106"/>
      <c r="VPM84" s="106"/>
      <c r="VPN84" s="106"/>
      <c r="VPO84" s="106"/>
      <c r="VPP84" s="106"/>
      <c r="VPQ84" s="106"/>
      <c r="VPR84" s="106"/>
      <c r="VPS84" s="106"/>
      <c r="VPT84" s="106"/>
      <c r="VPU84" s="106"/>
      <c r="VPV84" s="106"/>
      <c r="VPW84" s="106"/>
      <c r="VPX84" s="106"/>
      <c r="VPY84" s="106"/>
      <c r="VPZ84" s="106"/>
      <c r="VQA84" s="106"/>
      <c r="VQB84" s="106"/>
      <c r="VQC84" s="106"/>
      <c r="VQD84" s="106"/>
      <c r="VQE84" s="106"/>
      <c r="VQF84" s="106"/>
      <c r="VQG84" s="106"/>
      <c r="VQH84" s="106"/>
      <c r="VQI84" s="106"/>
      <c r="VQJ84" s="106"/>
      <c r="VQK84" s="106"/>
      <c r="VQL84" s="106"/>
      <c r="VQM84" s="106"/>
      <c r="VQN84" s="106"/>
      <c r="VQO84" s="106"/>
      <c r="VQP84" s="106"/>
      <c r="VQQ84" s="106"/>
      <c r="VQR84" s="106"/>
      <c r="VQS84" s="106"/>
      <c r="VQT84" s="106"/>
      <c r="VQU84" s="106"/>
      <c r="VQV84" s="106"/>
      <c r="VQW84" s="106"/>
      <c r="VQX84" s="106"/>
      <c r="VQY84" s="106"/>
      <c r="VQZ84" s="106"/>
      <c r="VRA84" s="106"/>
      <c r="VRB84" s="106"/>
      <c r="VRC84" s="106"/>
      <c r="VRD84" s="106"/>
      <c r="VRE84" s="106"/>
      <c r="VRF84" s="106"/>
      <c r="VRG84" s="106"/>
      <c r="VRH84" s="106"/>
      <c r="VRI84" s="106"/>
      <c r="VRJ84" s="106"/>
      <c r="VRK84" s="106"/>
      <c r="VRL84" s="106"/>
      <c r="VRM84" s="106"/>
      <c r="VRN84" s="106"/>
      <c r="VRO84" s="106"/>
      <c r="VRP84" s="106"/>
      <c r="VRQ84" s="106"/>
      <c r="VRR84" s="106"/>
      <c r="VRS84" s="106"/>
      <c r="VRT84" s="106"/>
      <c r="VRU84" s="106"/>
      <c r="VRV84" s="106"/>
      <c r="VRW84" s="106"/>
      <c r="VRX84" s="106"/>
      <c r="VRY84" s="106"/>
      <c r="VRZ84" s="106"/>
      <c r="VSA84" s="106"/>
      <c r="VSB84" s="106"/>
      <c r="VSC84" s="106"/>
      <c r="VSD84" s="106"/>
      <c r="VSE84" s="106"/>
      <c r="VSF84" s="106"/>
      <c r="VSG84" s="106"/>
      <c r="VSH84" s="106"/>
      <c r="VSI84" s="106"/>
      <c r="VSJ84" s="106"/>
      <c r="VSK84" s="106"/>
      <c r="VSL84" s="106"/>
      <c r="VSM84" s="106"/>
      <c r="VSN84" s="106"/>
      <c r="VSO84" s="106"/>
      <c r="VSP84" s="106"/>
      <c r="VSQ84" s="106"/>
      <c r="VSR84" s="106"/>
      <c r="VSS84" s="106"/>
      <c r="VST84" s="106"/>
      <c r="VSU84" s="106"/>
      <c r="VSV84" s="106"/>
      <c r="VSW84" s="106"/>
      <c r="VSX84" s="106"/>
      <c r="VSY84" s="106"/>
      <c r="VSZ84" s="106"/>
      <c r="VTA84" s="106"/>
      <c r="VTB84" s="106"/>
      <c r="VTC84" s="106"/>
      <c r="VTD84" s="106"/>
      <c r="VTE84" s="106"/>
      <c r="VTF84" s="106"/>
      <c r="VTG84" s="106"/>
      <c r="VTH84" s="106"/>
      <c r="VTI84" s="106"/>
      <c r="VTJ84" s="106"/>
      <c r="VTK84" s="106"/>
      <c r="VTL84" s="106"/>
      <c r="VTM84" s="106"/>
      <c r="VTN84" s="106"/>
      <c r="VTO84" s="106"/>
      <c r="VTP84" s="106"/>
      <c r="VTQ84" s="106"/>
      <c r="VTR84" s="106"/>
      <c r="VTS84" s="106"/>
      <c r="VTT84" s="106"/>
      <c r="VTU84" s="106"/>
      <c r="VTV84" s="106"/>
      <c r="VTW84" s="106"/>
      <c r="VTX84" s="106"/>
      <c r="VTY84" s="106"/>
      <c r="VTZ84" s="106"/>
      <c r="VUA84" s="106"/>
      <c r="VUB84" s="106"/>
      <c r="VUC84" s="106"/>
      <c r="VUD84" s="106"/>
      <c r="VUE84" s="106"/>
      <c r="VUF84" s="106"/>
      <c r="VUG84" s="106"/>
      <c r="VUH84" s="106"/>
      <c r="VUI84" s="106"/>
      <c r="VUJ84" s="106"/>
      <c r="VUK84" s="106"/>
      <c r="VUL84" s="106"/>
      <c r="VUM84" s="106"/>
      <c r="VUN84" s="106"/>
      <c r="VUO84" s="106"/>
      <c r="VUP84" s="106"/>
      <c r="VUQ84" s="106"/>
      <c r="VUR84" s="106"/>
      <c r="VUS84" s="106"/>
      <c r="VUT84" s="106"/>
      <c r="VUU84" s="106"/>
      <c r="VUV84" s="106"/>
      <c r="VUW84" s="106"/>
      <c r="VUX84" s="106"/>
      <c r="VUY84" s="106"/>
      <c r="VUZ84" s="106"/>
      <c r="VVA84" s="106"/>
      <c r="VVB84" s="106"/>
      <c r="VVC84" s="106"/>
      <c r="VVD84" s="106"/>
      <c r="VVE84" s="106"/>
      <c r="VVF84" s="106"/>
      <c r="VVG84" s="106"/>
      <c r="VVH84" s="106"/>
      <c r="VVI84" s="106"/>
      <c r="VVJ84" s="106"/>
      <c r="VVK84" s="106"/>
      <c r="VVL84" s="106"/>
      <c r="VVM84" s="106"/>
      <c r="VVN84" s="106"/>
      <c r="VVO84" s="106"/>
      <c r="VVP84" s="106"/>
      <c r="VVQ84" s="106"/>
      <c r="VVR84" s="106"/>
      <c r="VVS84" s="106"/>
      <c r="VVT84" s="106"/>
      <c r="VVU84" s="106"/>
      <c r="VVV84" s="106"/>
      <c r="VVW84" s="106"/>
      <c r="VVX84" s="106"/>
      <c r="VVY84" s="106"/>
      <c r="VVZ84" s="106"/>
      <c r="VWA84" s="106"/>
      <c r="VWB84" s="106"/>
      <c r="VWC84" s="106"/>
      <c r="VWD84" s="106"/>
      <c r="VWE84" s="106"/>
      <c r="VWF84" s="106"/>
      <c r="VWG84" s="106"/>
      <c r="VWH84" s="106"/>
      <c r="VWI84" s="106"/>
      <c r="VWJ84" s="106"/>
      <c r="VWK84" s="106"/>
      <c r="VWL84" s="106"/>
      <c r="VWM84" s="106"/>
      <c r="VWN84" s="106"/>
      <c r="VWO84" s="106"/>
      <c r="VWP84" s="106"/>
      <c r="VWQ84" s="106"/>
      <c r="VWR84" s="106"/>
      <c r="VWS84" s="106"/>
      <c r="VWT84" s="106"/>
      <c r="VWU84" s="106"/>
      <c r="VWV84" s="106"/>
      <c r="VWW84" s="106"/>
      <c r="VWX84" s="106"/>
      <c r="VWY84" s="106"/>
      <c r="VWZ84" s="106"/>
      <c r="VXA84" s="106"/>
      <c r="VXB84" s="106"/>
      <c r="VXC84" s="106"/>
      <c r="VXD84" s="106"/>
      <c r="VXE84" s="106"/>
      <c r="VXF84" s="106"/>
      <c r="VXG84" s="106"/>
      <c r="VXH84" s="106"/>
      <c r="VXI84" s="106"/>
      <c r="VXJ84" s="106"/>
      <c r="VXK84" s="106"/>
      <c r="VXL84" s="106"/>
      <c r="VXM84" s="106"/>
      <c r="VXN84" s="106"/>
      <c r="VXO84" s="106"/>
      <c r="VXP84" s="106"/>
      <c r="VXQ84" s="106"/>
      <c r="VXR84" s="106"/>
      <c r="VXS84" s="106"/>
      <c r="VXT84" s="106"/>
      <c r="VXU84" s="106"/>
      <c r="VXV84" s="106"/>
      <c r="VXW84" s="106"/>
      <c r="VXX84" s="106"/>
      <c r="VXY84" s="106"/>
      <c r="VXZ84" s="106"/>
      <c r="VYA84" s="106"/>
      <c r="VYB84" s="106"/>
      <c r="VYC84" s="106"/>
      <c r="VYD84" s="106"/>
      <c r="VYE84" s="106"/>
      <c r="VYF84" s="106"/>
      <c r="VYG84" s="106"/>
      <c r="VYH84" s="106"/>
      <c r="VYI84" s="106"/>
      <c r="VYJ84" s="106"/>
      <c r="VYK84" s="106"/>
      <c r="VYL84" s="106"/>
      <c r="VYM84" s="106"/>
      <c r="VYN84" s="106"/>
      <c r="VYO84" s="106"/>
      <c r="VYP84" s="106"/>
      <c r="VYQ84" s="106"/>
      <c r="VYR84" s="106"/>
      <c r="VYS84" s="106"/>
      <c r="VYT84" s="106"/>
      <c r="VYU84" s="106"/>
      <c r="VYV84" s="106"/>
      <c r="VYW84" s="106"/>
      <c r="VYX84" s="106"/>
      <c r="VYY84" s="106"/>
      <c r="VYZ84" s="106"/>
      <c r="VZA84" s="106"/>
      <c r="VZB84" s="106"/>
      <c r="VZC84" s="106"/>
      <c r="VZD84" s="106"/>
      <c r="VZE84" s="106"/>
      <c r="VZF84" s="106"/>
      <c r="VZG84" s="106"/>
      <c r="VZH84" s="106"/>
      <c r="VZI84" s="106"/>
      <c r="VZJ84" s="106"/>
      <c r="VZK84" s="106"/>
      <c r="VZL84" s="106"/>
      <c r="VZM84" s="106"/>
      <c r="VZN84" s="106"/>
      <c r="VZO84" s="106"/>
      <c r="VZP84" s="106"/>
      <c r="VZQ84" s="106"/>
      <c r="VZR84" s="106"/>
      <c r="VZS84" s="106"/>
      <c r="VZT84" s="106"/>
      <c r="VZU84" s="106"/>
      <c r="VZV84" s="106"/>
      <c r="VZW84" s="106"/>
      <c r="VZX84" s="106"/>
      <c r="VZY84" s="106"/>
      <c r="VZZ84" s="106"/>
      <c r="WAA84" s="106"/>
      <c r="WAB84" s="106"/>
      <c r="WAC84" s="106"/>
      <c r="WAD84" s="106"/>
      <c r="WAE84" s="106"/>
      <c r="WAF84" s="106"/>
      <c r="WAG84" s="106"/>
      <c r="WAH84" s="106"/>
      <c r="WAI84" s="106"/>
      <c r="WAJ84" s="106"/>
      <c r="WAK84" s="106"/>
      <c r="WAL84" s="106"/>
      <c r="WAM84" s="106"/>
      <c r="WAN84" s="106"/>
      <c r="WAO84" s="106"/>
      <c r="WAP84" s="106"/>
      <c r="WAQ84" s="106"/>
      <c r="WAR84" s="106"/>
      <c r="WAS84" s="106"/>
      <c r="WAT84" s="106"/>
      <c r="WAU84" s="106"/>
      <c r="WAV84" s="106"/>
      <c r="WAW84" s="106"/>
      <c r="WAX84" s="106"/>
      <c r="WAY84" s="106"/>
      <c r="WAZ84" s="106"/>
      <c r="WBA84" s="106"/>
      <c r="WBB84" s="106"/>
      <c r="WBC84" s="106"/>
      <c r="WBD84" s="106"/>
      <c r="WBE84" s="106"/>
      <c r="WBF84" s="106"/>
      <c r="WBG84" s="106"/>
      <c r="WBH84" s="106"/>
      <c r="WBI84" s="106"/>
      <c r="WBJ84" s="106"/>
      <c r="WBK84" s="106"/>
      <c r="WBL84" s="106"/>
      <c r="WBM84" s="106"/>
      <c r="WBN84" s="106"/>
      <c r="WBO84" s="106"/>
      <c r="WBP84" s="106"/>
      <c r="WBQ84" s="106"/>
      <c r="WBR84" s="106"/>
      <c r="WBS84" s="106"/>
      <c r="WBT84" s="106"/>
      <c r="WBU84" s="106"/>
      <c r="WBV84" s="106"/>
      <c r="WBW84" s="106"/>
      <c r="WBX84" s="106"/>
      <c r="WBY84" s="106"/>
      <c r="WBZ84" s="106"/>
      <c r="WCA84" s="106"/>
      <c r="WCB84" s="106"/>
      <c r="WCC84" s="106"/>
      <c r="WCD84" s="106"/>
      <c r="WCE84" s="106"/>
      <c r="WCF84" s="106"/>
      <c r="WCG84" s="106"/>
      <c r="WCH84" s="106"/>
      <c r="WCI84" s="106"/>
      <c r="WCJ84" s="106"/>
      <c r="WCK84" s="106"/>
      <c r="WCL84" s="106"/>
      <c r="WCM84" s="106"/>
      <c r="WCN84" s="106"/>
      <c r="WCO84" s="106"/>
      <c r="WCP84" s="106"/>
      <c r="WCQ84" s="106"/>
      <c r="WCR84" s="106"/>
      <c r="WCS84" s="106"/>
      <c r="WCT84" s="106"/>
      <c r="WCU84" s="106"/>
      <c r="WCV84" s="106"/>
      <c r="WCW84" s="106"/>
      <c r="WCX84" s="106"/>
      <c r="WCY84" s="106"/>
      <c r="WCZ84" s="106"/>
      <c r="WDA84" s="106"/>
      <c r="WDB84" s="106"/>
      <c r="WDC84" s="106"/>
      <c r="WDD84" s="106"/>
      <c r="WDE84" s="106"/>
      <c r="WDF84" s="106"/>
      <c r="WDG84" s="106"/>
      <c r="WDH84" s="106"/>
      <c r="WDI84" s="106"/>
      <c r="WDJ84" s="106"/>
      <c r="WDK84" s="106"/>
      <c r="WDL84" s="106"/>
      <c r="WDM84" s="106"/>
      <c r="WDN84" s="106"/>
      <c r="WDO84" s="106"/>
      <c r="WDP84" s="106"/>
      <c r="WDQ84" s="106"/>
      <c r="WDR84" s="106"/>
      <c r="WDS84" s="106"/>
      <c r="WDT84" s="106"/>
      <c r="WDU84" s="106"/>
      <c r="WDV84" s="106"/>
      <c r="WDW84" s="106"/>
      <c r="WDX84" s="106"/>
      <c r="WDY84" s="106"/>
      <c r="WDZ84" s="106"/>
      <c r="WEA84" s="106"/>
      <c r="WEB84" s="106"/>
      <c r="WEC84" s="106"/>
      <c r="WED84" s="106"/>
      <c r="WEE84" s="106"/>
      <c r="WEF84" s="106"/>
      <c r="WEG84" s="106"/>
      <c r="WEH84" s="106"/>
      <c r="WEI84" s="106"/>
      <c r="WEJ84" s="106"/>
      <c r="WEK84" s="106"/>
      <c r="WEL84" s="106"/>
      <c r="WEM84" s="106"/>
      <c r="WEN84" s="106"/>
      <c r="WEO84" s="106"/>
      <c r="WEP84" s="106"/>
      <c r="WEQ84" s="106"/>
      <c r="WER84" s="106"/>
      <c r="WES84" s="106"/>
      <c r="WET84" s="106"/>
      <c r="WEU84" s="106"/>
      <c r="WEV84" s="106"/>
      <c r="WEW84" s="106"/>
      <c r="WEX84" s="106"/>
      <c r="WEY84" s="106"/>
      <c r="WEZ84" s="106"/>
      <c r="WFA84" s="106"/>
      <c r="WFB84" s="106"/>
      <c r="WFC84" s="106"/>
      <c r="WFD84" s="106"/>
      <c r="WFE84" s="106"/>
      <c r="WFF84" s="106"/>
      <c r="WFG84" s="106"/>
      <c r="WFH84" s="106"/>
      <c r="WFI84" s="106"/>
      <c r="WFJ84" s="106"/>
      <c r="WFK84" s="106"/>
      <c r="WFL84" s="106"/>
      <c r="WFM84" s="106"/>
      <c r="WFN84" s="106"/>
      <c r="WFO84" s="106"/>
      <c r="WFP84" s="106"/>
      <c r="WFQ84" s="106"/>
      <c r="WFR84" s="106"/>
      <c r="WFS84" s="106"/>
      <c r="WFT84" s="106"/>
      <c r="WFU84" s="106"/>
      <c r="WFV84" s="106"/>
      <c r="WFW84" s="106"/>
      <c r="WFX84" s="106"/>
      <c r="WFY84" s="106"/>
      <c r="WFZ84" s="106"/>
      <c r="WGA84" s="106"/>
      <c r="WGB84" s="106"/>
      <c r="WGC84" s="106"/>
      <c r="WGD84" s="106"/>
      <c r="WGE84" s="106"/>
      <c r="WGF84" s="106"/>
      <c r="WGG84" s="106"/>
      <c r="WGH84" s="106"/>
      <c r="WGI84" s="106"/>
      <c r="WGJ84" s="106"/>
      <c r="WGK84" s="106"/>
      <c r="WGL84" s="106"/>
      <c r="WGM84" s="106"/>
      <c r="WGN84" s="106"/>
      <c r="WGO84" s="106"/>
      <c r="WGP84" s="106"/>
      <c r="WGQ84" s="106"/>
      <c r="WGR84" s="106"/>
      <c r="WGS84" s="106"/>
      <c r="WGT84" s="106"/>
      <c r="WGU84" s="106"/>
      <c r="WGV84" s="106"/>
      <c r="WGW84" s="106"/>
      <c r="WGX84" s="106"/>
      <c r="WGY84" s="106"/>
      <c r="WGZ84" s="106"/>
      <c r="WHA84" s="106"/>
      <c r="WHB84" s="106"/>
      <c r="WHC84" s="106"/>
      <c r="WHD84" s="106"/>
      <c r="WHE84" s="106"/>
      <c r="WHF84" s="106"/>
      <c r="WHG84" s="106"/>
      <c r="WHH84" s="106"/>
      <c r="WHI84" s="106"/>
      <c r="WHJ84" s="106"/>
      <c r="WHK84" s="106"/>
      <c r="WHL84" s="106"/>
      <c r="WHM84" s="106"/>
      <c r="WHN84" s="106"/>
      <c r="WHO84" s="106"/>
      <c r="WHP84" s="106"/>
      <c r="WHQ84" s="106"/>
      <c r="WHR84" s="106"/>
      <c r="WHS84" s="106"/>
      <c r="WHT84" s="106"/>
      <c r="WHU84" s="106"/>
      <c r="WHV84" s="106"/>
      <c r="WHW84" s="106"/>
      <c r="WHX84" s="106"/>
      <c r="WHY84" s="106"/>
      <c r="WHZ84" s="106"/>
      <c r="WIA84" s="106"/>
      <c r="WIB84" s="106"/>
      <c r="WIC84" s="106"/>
      <c r="WID84" s="106"/>
      <c r="WIE84" s="106"/>
      <c r="WIF84" s="106"/>
      <c r="WIG84" s="106"/>
      <c r="WIH84" s="106"/>
      <c r="WII84" s="106"/>
      <c r="WIJ84" s="106"/>
      <c r="WIK84" s="106"/>
      <c r="WIL84" s="106"/>
      <c r="WIM84" s="106"/>
      <c r="WIN84" s="106"/>
      <c r="WIO84" s="106"/>
      <c r="WIP84" s="106"/>
      <c r="WIQ84" s="106"/>
      <c r="WIR84" s="106"/>
      <c r="WIS84" s="106"/>
      <c r="WIT84" s="106"/>
      <c r="WIU84" s="106"/>
      <c r="WIV84" s="106"/>
      <c r="WIW84" s="106"/>
      <c r="WIX84" s="106"/>
      <c r="WIY84" s="106"/>
      <c r="WIZ84" s="106"/>
      <c r="WJA84" s="106"/>
      <c r="WJB84" s="106"/>
      <c r="WJC84" s="106"/>
      <c r="WJD84" s="106"/>
      <c r="WJE84" s="106"/>
      <c r="WJF84" s="106"/>
      <c r="WJG84" s="106"/>
      <c r="WJH84" s="106"/>
      <c r="WJI84" s="106"/>
      <c r="WJJ84" s="106"/>
      <c r="WJK84" s="106"/>
      <c r="WJL84" s="106"/>
      <c r="WJM84" s="106"/>
      <c r="WJN84" s="106"/>
      <c r="WJO84" s="106"/>
      <c r="WJP84" s="106"/>
      <c r="WJQ84" s="106"/>
      <c r="WJR84" s="106"/>
      <c r="WJS84" s="106"/>
      <c r="WJT84" s="106"/>
      <c r="WJU84" s="106"/>
      <c r="WJV84" s="106"/>
      <c r="WJW84" s="106"/>
      <c r="WJX84" s="106"/>
      <c r="WJY84" s="106"/>
      <c r="WJZ84" s="106"/>
      <c r="WKA84" s="106"/>
      <c r="WKB84" s="106"/>
      <c r="WKC84" s="106"/>
      <c r="WKD84" s="106"/>
      <c r="WKE84" s="106"/>
      <c r="WKF84" s="106"/>
      <c r="WKG84" s="106"/>
      <c r="WKH84" s="106"/>
      <c r="WKI84" s="106"/>
      <c r="WKJ84" s="106"/>
      <c r="WKK84" s="106"/>
      <c r="WKL84" s="106"/>
      <c r="WKM84" s="106"/>
      <c r="WKN84" s="106"/>
      <c r="WKO84" s="106"/>
      <c r="WKP84" s="106"/>
      <c r="WKQ84" s="106"/>
      <c r="WKR84" s="106"/>
      <c r="WKS84" s="106"/>
      <c r="WKT84" s="106"/>
      <c r="WKU84" s="106"/>
      <c r="WKV84" s="106"/>
      <c r="WKW84" s="106"/>
      <c r="WKX84" s="106"/>
      <c r="WKY84" s="106"/>
      <c r="WKZ84" s="106"/>
      <c r="WLA84" s="106"/>
      <c r="WLB84" s="106"/>
      <c r="WLC84" s="106"/>
      <c r="WLD84" s="106"/>
      <c r="WLE84" s="106"/>
      <c r="WLF84" s="106"/>
      <c r="WLG84" s="106"/>
      <c r="WLH84" s="106"/>
      <c r="WLI84" s="106"/>
      <c r="WLJ84" s="106"/>
      <c r="WLK84" s="106"/>
      <c r="WLL84" s="106"/>
      <c r="WLM84" s="106"/>
      <c r="WLN84" s="106"/>
      <c r="WLO84" s="106"/>
      <c r="WLP84" s="106"/>
      <c r="WLQ84" s="106"/>
      <c r="WLR84" s="106"/>
      <c r="WLS84" s="106"/>
      <c r="WLT84" s="106"/>
      <c r="WLU84" s="106"/>
      <c r="WLV84" s="106"/>
      <c r="WLW84" s="106"/>
      <c r="WLX84" s="106"/>
      <c r="WLY84" s="106"/>
      <c r="WLZ84" s="106"/>
      <c r="WMA84" s="106"/>
      <c r="WMB84" s="106"/>
      <c r="WMC84" s="106"/>
      <c r="WMD84" s="106"/>
      <c r="WME84" s="106"/>
      <c r="WMF84" s="106"/>
      <c r="WMG84" s="106"/>
      <c r="WMH84" s="106"/>
      <c r="WMI84" s="106"/>
      <c r="WMJ84" s="106"/>
      <c r="WMK84" s="106"/>
      <c r="WML84" s="106"/>
      <c r="WMM84" s="106"/>
      <c r="WMN84" s="106"/>
      <c r="WMO84" s="106"/>
      <c r="WMP84" s="106"/>
      <c r="WMQ84" s="106"/>
      <c r="WMR84" s="106"/>
      <c r="WMS84" s="106"/>
      <c r="WMT84" s="106"/>
      <c r="WMU84" s="106"/>
      <c r="WMV84" s="106"/>
      <c r="WMW84" s="106"/>
      <c r="WMX84" s="106"/>
      <c r="WMY84" s="106"/>
      <c r="WMZ84" s="106"/>
      <c r="WNA84" s="106"/>
      <c r="WNB84" s="106"/>
      <c r="WNC84" s="106"/>
      <c r="WND84" s="106"/>
      <c r="WNE84" s="106"/>
      <c r="WNF84" s="106"/>
      <c r="WNG84" s="106"/>
      <c r="WNH84" s="106"/>
      <c r="WNI84" s="106"/>
      <c r="WNJ84" s="106"/>
      <c r="WNK84" s="106"/>
      <c r="WNL84" s="106"/>
      <c r="WNM84" s="106"/>
      <c r="WNN84" s="106"/>
      <c r="WNO84" s="106"/>
      <c r="WNP84" s="106"/>
      <c r="WNQ84" s="106"/>
      <c r="WNR84" s="106"/>
      <c r="WNS84" s="106"/>
      <c r="WNT84" s="106"/>
      <c r="WNU84" s="106"/>
      <c r="WNV84" s="106"/>
      <c r="WNW84" s="106"/>
      <c r="WNX84" s="106"/>
      <c r="WNY84" s="106"/>
      <c r="WNZ84" s="106"/>
      <c r="WOA84" s="106"/>
      <c r="WOB84" s="106"/>
      <c r="WOC84" s="106"/>
      <c r="WOD84" s="106"/>
      <c r="WOE84" s="106"/>
      <c r="WOF84" s="106"/>
      <c r="WOG84" s="106"/>
      <c r="WOH84" s="106"/>
      <c r="WOI84" s="106"/>
      <c r="WOJ84" s="106"/>
      <c r="WOK84" s="106"/>
      <c r="WOL84" s="106"/>
      <c r="WOM84" s="106"/>
      <c r="WON84" s="106"/>
      <c r="WOO84" s="106"/>
      <c r="WOP84" s="106"/>
      <c r="WOQ84" s="106"/>
      <c r="WOR84" s="106"/>
      <c r="WOS84" s="106"/>
      <c r="WOT84" s="106"/>
      <c r="WOU84" s="106"/>
      <c r="WOV84" s="106"/>
      <c r="WOW84" s="106"/>
      <c r="WOX84" s="106"/>
      <c r="WOY84" s="106"/>
      <c r="WOZ84" s="106"/>
      <c r="WPA84" s="106"/>
      <c r="WPB84" s="106"/>
      <c r="WPC84" s="106"/>
      <c r="WPD84" s="106"/>
      <c r="WPE84" s="106"/>
      <c r="WPF84" s="106"/>
      <c r="WPG84" s="106"/>
      <c r="WPH84" s="106"/>
      <c r="WPI84" s="106"/>
      <c r="WPJ84" s="106"/>
      <c r="WPK84" s="106"/>
      <c r="WPL84" s="106"/>
      <c r="WPM84" s="106"/>
      <c r="WPN84" s="106"/>
      <c r="WPO84" s="106"/>
      <c r="WPP84" s="106"/>
      <c r="WPQ84" s="106"/>
      <c r="WPR84" s="106"/>
      <c r="WPS84" s="106"/>
      <c r="WPT84" s="106"/>
      <c r="WPU84" s="106"/>
      <c r="WPV84" s="106"/>
      <c r="WPW84" s="106"/>
      <c r="WPX84" s="106"/>
      <c r="WPY84" s="106"/>
      <c r="WPZ84" s="106"/>
      <c r="WQA84" s="106"/>
      <c r="WQB84" s="106"/>
      <c r="WQC84" s="106"/>
      <c r="WQD84" s="106"/>
      <c r="WQE84" s="106"/>
      <c r="WQF84" s="106"/>
      <c r="WQG84" s="106"/>
      <c r="WQH84" s="106"/>
      <c r="WQI84" s="106"/>
      <c r="WQJ84" s="106"/>
      <c r="WQK84" s="106"/>
      <c r="WQL84" s="106"/>
      <c r="WQM84" s="106"/>
      <c r="WQN84" s="106"/>
      <c r="WQO84" s="106"/>
      <c r="WQP84" s="106"/>
      <c r="WQQ84" s="106"/>
      <c r="WQR84" s="106"/>
      <c r="WQS84" s="106"/>
      <c r="WQT84" s="106"/>
      <c r="WQU84" s="106"/>
      <c r="WQV84" s="106"/>
      <c r="WQW84" s="106"/>
      <c r="WQX84" s="106"/>
      <c r="WQY84" s="106"/>
      <c r="WQZ84" s="106"/>
      <c r="WRA84" s="106"/>
      <c r="WRB84" s="106"/>
      <c r="WRC84" s="106"/>
      <c r="WRD84" s="106"/>
      <c r="WRE84" s="106"/>
      <c r="WRF84" s="106"/>
      <c r="WRG84" s="106"/>
      <c r="WRH84" s="106"/>
      <c r="WRI84" s="106"/>
      <c r="WRJ84" s="106"/>
      <c r="WRK84" s="106"/>
      <c r="WRL84" s="106"/>
      <c r="WRM84" s="106"/>
      <c r="WRN84" s="106"/>
      <c r="WRO84" s="106"/>
      <c r="WRP84" s="106"/>
      <c r="WRQ84" s="106"/>
      <c r="WRR84" s="106"/>
      <c r="WRS84" s="106"/>
      <c r="WRT84" s="106"/>
      <c r="WRU84" s="106"/>
      <c r="WRV84" s="106"/>
      <c r="WRW84" s="106"/>
      <c r="WRX84" s="106"/>
      <c r="WRY84" s="106"/>
      <c r="WRZ84" s="106"/>
      <c r="WSA84" s="106"/>
      <c r="WSB84" s="106"/>
      <c r="WSC84" s="106"/>
      <c r="WSD84" s="106"/>
      <c r="WSE84" s="106"/>
      <c r="WSF84" s="106"/>
      <c r="WSG84" s="106"/>
      <c r="WSH84" s="106"/>
      <c r="WSI84" s="106"/>
      <c r="WSJ84" s="106"/>
      <c r="WSK84" s="106"/>
      <c r="WSL84" s="106"/>
      <c r="WSM84" s="106"/>
      <c r="WSN84" s="106"/>
      <c r="WSO84" s="106"/>
      <c r="WSP84" s="106"/>
      <c r="WSQ84" s="106"/>
      <c r="WSR84" s="106"/>
      <c r="WSS84" s="106"/>
      <c r="WST84" s="106"/>
      <c r="WSU84" s="106"/>
      <c r="WSV84" s="106"/>
      <c r="WSW84" s="106"/>
      <c r="WSX84" s="106"/>
      <c r="WSY84" s="106"/>
      <c r="WSZ84" s="106"/>
      <c r="WTA84" s="106"/>
      <c r="WTB84" s="106"/>
      <c r="WTC84" s="106"/>
      <c r="WTD84" s="106"/>
      <c r="WTE84" s="106"/>
      <c r="WTF84" s="106"/>
      <c r="WTG84" s="106"/>
      <c r="WTH84" s="106"/>
      <c r="WTI84" s="106"/>
      <c r="WTJ84" s="106"/>
      <c r="WTK84" s="106"/>
      <c r="WTL84" s="106"/>
      <c r="WTM84" s="106"/>
      <c r="WTN84" s="106"/>
      <c r="WTO84" s="106"/>
      <c r="WTP84" s="106"/>
      <c r="WTQ84" s="106"/>
      <c r="WTR84" s="106"/>
      <c r="WTS84" s="106"/>
      <c r="WTT84" s="106"/>
      <c r="WTU84" s="106"/>
      <c r="WTV84" s="106"/>
      <c r="WTW84" s="106"/>
      <c r="WTX84" s="106"/>
      <c r="WTY84" s="106"/>
      <c r="WTZ84" s="106"/>
      <c r="WUA84" s="106"/>
      <c r="WUB84" s="106"/>
      <c r="WUC84" s="106"/>
      <c r="WUD84" s="106"/>
      <c r="WUE84" s="106"/>
      <c r="WUF84" s="106"/>
      <c r="WUG84" s="106"/>
      <c r="WUH84" s="106"/>
      <c r="WUI84" s="106"/>
      <c r="WUJ84" s="106"/>
      <c r="WUK84" s="106"/>
      <c r="WUL84" s="106"/>
      <c r="WUM84" s="106"/>
      <c r="WUN84" s="106"/>
      <c r="WUO84" s="106"/>
      <c r="WUP84" s="106"/>
      <c r="WUQ84" s="106"/>
      <c r="WUR84" s="106"/>
      <c r="WUS84" s="106"/>
      <c r="WUT84" s="106"/>
      <c r="WUU84" s="106"/>
      <c r="WUV84" s="106"/>
      <c r="WUW84" s="106"/>
      <c r="WUX84" s="106"/>
      <c r="WUY84" s="106"/>
      <c r="WUZ84" s="106"/>
      <c r="WVA84" s="106"/>
      <c r="WVB84" s="106"/>
      <c r="WVC84" s="106"/>
      <c r="WVD84" s="106"/>
      <c r="WVE84" s="106"/>
      <c r="WVF84" s="106"/>
      <c r="WVG84" s="106"/>
      <c r="WVH84" s="106"/>
      <c r="WVI84" s="106"/>
      <c r="WVJ84" s="106"/>
      <c r="WVK84" s="106"/>
      <c r="WVL84" s="106"/>
      <c r="WVM84" s="106"/>
      <c r="WVN84" s="106"/>
      <c r="WVO84" s="106"/>
      <c r="WVP84" s="106"/>
      <c r="WVQ84" s="106"/>
      <c r="WVR84" s="106"/>
      <c r="WVS84" s="106"/>
      <c r="WVT84" s="106"/>
      <c r="WVU84" s="106"/>
      <c r="WVV84" s="106"/>
      <c r="WVW84" s="106"/>
      <c r="WVX84" s="106"/>
      <c r="WVY84" s="106"/>
      <c r="WVZ84" s="106"/>
      <c r="WWA84" s="106"/>
      <c r="WWB84" s="106"/>
      <c r="WWC84" s="106"/>
      <c r="WWD84" s="106"/>
      <c r="WWE84" s="106"/>
      <c r="WWF84" s="106"/>
      <c r="WWG84" s="106"/>
      <c r="WWH84" s="106"/>
      <c r="WWI84" s="106"/>
      <c r="WWJ84" s="106"/>
      <c r="WWK84" s="106"/>
      <c r="WWL84" s="106"/>
      <c r="WWM84" s="106"/>
      <c r="WWN84" s="106"/>
      <c r="WWO84" s="106"/>
      <c r="WWP84" s="106"/>
      <c r="WWQ84" s="106"/>
      <c r="WWR84" s="106"/>
      <c r="WWS84" s="106"/>
      <c r="WWT84" s="106"/>
      <c r="WWU84" s="106"/>
      <c r="WWV84" s="106"/>
      <c r="WWW84" s="106"/>
      <c r="WWX84" s="106"/>
      <c r="WWY84" s="106"/>
      <c r="WWZ84" s="106"/>
      <c r="WXA84" s="106"/>
      <c r="WXB84" s="106"/>
      <c r="WXC84" s="106"/>
      <c r="WXD84" s="106"/>
      <c r="WXE84" s="106"/>
      <c r="WXF84" s="106"/>
      <c r="WXG84" s="106"/>
      <c r="WXH84" s="106"/>
      <c r="WXI84" s="106"/>
      <c r="WXJ84" s="106"/>
      <c r="WXK84" s="106"/>
      <c r="WXL84" s="106"/>
      <c r="WXM84" s="106"/>
      <c r="WXN84" s="106"/>
      <c r="WXO84" s="106"/>
      <c r="WXP84" s="106"/>
      <c r="WXQ84" s="106"/>
      <c r="WXR84" s="106"/>
      <c r="WXS84" s="106"/>
      <c r="WXT84" s="106"/>
      <c r="WXU84" s="106"/>
      <c r="WXV84" s="106"/>
      <c r="WXW84" s="106"/>
      <c r="WXX84" s="106"/>
      <c r="WXY84" s="106"/>
      <c r="WXZ84" s="106"/>
      <c r="WYA84" s="106"/>
      <c r="WYB84" s="106"/>
      <c r="WYC84" s="106"/>
      <c r="WYD84" s="106"/>
      <c r="WYE84" s="106"/>
      <c r="WYF84" s="106"/>
      <c r="WYG84" s="106"/>
      <c r="WYH84" s="106"/>
      <c r="WYI84" s="106"/>
      <c r="WYJ84" s="106"/>
      <c r="WYK84" s="106"/>
      <c r="WYL84" s="106"/>
      <c r="WYM84" s="106"/>
      <c r="WYN84" s="106"/>
      <c r="WYO84" s="106"/>
      <c r="WYP84" s="106"/>
      <c r="WYQ84" s="106"/>
      <c r="WYR84" s="106"/>
      <c r="WYS84" s="106"/>
      <c r="WYT84" s="106"/>
      <c r="WYU84" s="106"/>
      <c r="WYV84" s="106"/>
      <c r="WYW84" s="106"/>
      <c r="WYX84" s="106"/>
      <c r="WYY84" s="106"/>
      <c r="WYZ84" s="106"/>
      <c r="WZA84" s="106"/>
      <c r="WZB84" s="106"/>
      <c r="WZC84" s="106"/>
      <c r="WZD84" s="106"/>
      <c r="WZE84" s="106"/>
      <c r="WZF84" s="106"/>
      <c r="WZG84" s="106"/>
      <c r="WZH84" s="106"/>
      <c r="WZI84" s="106"/>
      <c r="WZJ84" s="106"/>
      <c r="WZK84" s="106"/>
      <c r="WZL84" s="106"/>
      <c r="WZM84" s="106"/>
      <c r="WZN84" s="106"/>
      <c r="WZO84" s="106"/>
      <c r="WZP84" s="106"/>
      <c r="WZQ84" s="106"/>
      <c r="WZR84" s="106"/>
      <c r="WZS84" s="106"/>
      <c r="WZT84" s="106"/>
      <c r="WZU84" s="106"/>
      <c r="WZV84" s="106"/>
      <c r="WZW84" s="106"/>
      <c r="WZX84" s="106"/>
      <c r="WZY84" s="106"/>
      <c r="WZZ84" s="106"/>
      <c r="XAA84" s="106"/>
      <c r="XAB84" s="106"/>
      <c r="XAC84" s="106"/>
      <c r="XAD84" s="106"/>
      <c r="XAE84" s="106"/>
      <c r="XAF84" s="106"/>
      <c r="XAG84" s="106"/>
      <c r="XAH84" s="106"/>
      <c r="XAI84" s="106"/>
      <c r="XAJ84" s="106"/>
      <c r="XAK84" s="106"/>
      <c r="XAL84" s="106"/>
      <c r="XAM84" s="106"/>
      <c r="XAN84" s="106"/>
      <c r="XAO84" s="106"/>
      <c r="XAP84" s="106"/>
      <c r="XAQ84" s="106"/>
      <c r="XAR84" s="106"/>
      <c r="XAS84" s="106"/>
      <c r="XAT84" s="106"/>
      <c r="XAU84" s="106"/>
      <c r="XAV84" s="106"/>
      <c r="XAW84" s="106"/>
      <c r="XAX84" s="106"/>
      <c r="XAY84" s="106"/>
      <c r="XAZ84" s="106"/>
      <c r="XBA84" s="106"/>
      <c r="XBB84" s="106"/>
      <c r="XBC84" s="106"/>
      <c r="XBD84" s="106"/>
      <c r="XBE84" s="106"/>
      <c r="XBF84" s="106"/>
      <c r="XBG84" s="106"/>
      <c r="XBH84" s="106"/>
      <c r="XBI84" s="106"/>
      <c r="XBJ84" s="106"/>
      <c r="XBK84" s="106"/>
      <c r="XBL84" s="106"/>
      <c r="XBM84" s="106"/>
      <c r="XBN84" s="106"/>
      <c r="XBO84" s="106"/>
      <c r="XBP84" s="106"/>
      <c r="XBQ84" s="106"/>
      <c r="XBR84" s="106"/>
      <c r="XBS84" s="106"/>
      <c r="XBT84" s="106"/>
      <c r="XBU84" s="106"/>
      <c r="XBV84" s="106"/>
      <c r="XBW84" s="106"/>
      <c r="XBX84" s="106"/>
      <c r="XBY84" s="106"/>
      <c r="XBZ84" s="106"/>
      <c r="XCA84" s="106"/>
      <c r="XCB84" s="106"/>
      <c r="XCC84" s="106"/>
      <c r="XCD84" s="106"/>
      <c r="XCE84" s="106"/>
      <c r="XCF84" s="106"/>
      <c r="XCG84" s="106"/>
      <c r="XCH84" s="106"/>
      <c r="XCI84" s="106"/>
      <c r="XCJ84" s="106"/>
      <c r="XCK84" s="106"/>
      <c r="XCL84" s="106"/>
      <c r="XCM84" s="106"/>
      <c r="XCN84" s="106"/>
      <c r="XCO84" s="106"/>
      <c r="XCP84" s="106"/>
      <c r="XCQ84" s="106"/>
      <c r="XCR84" s="106"/>
      <c r="XCS84" s="106"/>
      <c r="XCT84" s="106"/>
      <c r="XCU84" s="106"/>
      <c r="XCV84" s="106"/>
      <c r="XCW84" s="106"/>
      <c r="XCX84" s="106"/>
      <c r="XCY84" s="106"/>
      <c r="XCZ84" s="106"/>
      <c r="XDA84" s="106"/>
      <c r="XDB84" s="106"/>
      <c r="XDC84" s="106"/>
      <c r="XDD84" s="106"/>
      <c r="XDE84" s="106"/>
      <c r="XDF84" s="106"/>
      <c r="XDG84" s="106"/>
      <c r="XDH84" s="106"/>
      <c r="XDI84" s="106"/>
      <c r="XDJ84" s="106"/>
      <c r="XDK84" s="106"/>
      <c r="XDL84" s="106"/>
      <c r="XDM84" s="106"/>
      <c r="XDN84" s="106"/>
      <c r="XDO84" s="106"/>
      <c r="XDP84" s="106"/>
      <c r="XDQ84" s="106"/>
      <c r="XDR84" s="106"/>
      <c r="XDS84" s="106"/>
      <c r="XDT84" s="106"/>
      <c r="XDU84" s="106"/>
      <c r="XDV84" s="106"/>
      <c r="XDW84" s="106"/>
      <c r="XDX84" s="106"/>
      <c r="XDY84" s="106"/>
      <c r="XDZ84" s="106"/>
      <c r="XEA84" s="106"/>
      <c r="XEB84" s="106"/>
      <c r="XEC84" s="106"/>
      <c r="XED84" s="106"/>
      <c r="XEE84" s="106"/>
      <c r="XEF84" s="106"/>
      <c r="XEG84" s="106"/>
      <c r="XEH84" s="106"/>
      <c r="XEI84" s="106"/>
      <c r="XEJ84" s="106"/>
      <c r="XEK84" s="106"/>
      <c r="XEL84" s="106"/>
      <c r="XEM84" s="106"/>
      <c r="XEN84" s="106"/>
      <c r="XEO84" s="106"/>
      <c r="XEP84" s="106"/>
      <c r="XEQ84" s="106"/>
      <c r="XER84" s="106"/>
      <c r="XES84" s="106"/>
      <c r="XET84" s="106"/>
      <c r="XEU84" s="106"/>
      <c r="XEV84" s="106"/>
      <c r="XEW84" s="106"/>
      <c r="XEX84" s="106"/>
      <c r="XEY84" s="106"/>
      <c r="XEZ84" s="106"/>
      <c r="XFA84" s="106"/>
      <c r="XFB84" s="106"/>
      <c r="XFC84" s="106"/>
      <c r="XFD84" s="106"/>
    </row>
    <row r="85" spans="1:16384" ht="18" customHeight="1" thickBot="1">
      <c r="B85" s="724" t="s">
        <v>176</v>
      </c>
      <c r="C85" s="725"/>
      <c r="D85" s="732" t="s">
        <v>172</v>
      </c>
      <c r="E85" s="732"/>
      <c r="F85" s="732"/>
      <c r="G85" s="733"/>
      <c r="I85" s="116"/>
      <c r="L85" s="75"/>
    </row>
    <row r="86" spans="1:16384" ht="18" customHeight="1">
      <c r="B86" s="726"/>
      <c r="C86" s="727"/>
      <c r="D86" s="745"/>
      <c r="E86" s="745"/>
      <c r="F86" s="745"/>
      <c r="G86" s="746"/>
      <c r="L86" s="75"/>
      <c r="U86" s="75"/>
    </row>
    <row r="87" spans="1:16384" ht="18" customHeight="1">
      <c r="B87" s="728" t="s">
        <v>170</v>
      </c>
      <c r="C87" s="729"/>
      <c r="D87" s="747" t="s">
        <v>438</v>
      </c>
      <c r="E87" s="747"/>
      <c r="F87" s="747"/>
      <c r="G87" s="748"/>
      <c r="L87" s="75"/>
    </row>
    <row r="88" spans="1:16384" ht="18" customHeight="1">
      <c r="B88" s="728"/>
      <c r="C88" s="729"/>
      <c r="D88" s="747"/>
      <c r="E88" s="747"/>
      <c r="F88" s="747"/>
      <c r="G88" s="748"/>
    </row>
    <row r="89" spans="1:16384" ht="18" customHeight="1">
      <c r="B89" s="730" t="s">
        <v>387</v>
      </c>
      <c r="C89" s="731"/>
      <c r="D89" s="749" t="s">
        <v>438</v>
      </c>
      <c r="E89" s="749"/>
      <c r="F89" s="749"/>
      <c r="G89" s="750"/>
    </row>
    <row r="90" spans="1:16384" ht="18" customHeight="1">
      <c r="B90" s="730"/>
      <c r="C90" s="731"/>
      <c r="D90" s="751" t="s">
        <v>439</v>
      </c>
      <c r="E90" s="751"/>
      <c r="F90" s="751"/>
      <c r="G90" s="752"/>
    </row>
    <row r="91" spans="1:16384" ht="18" customHeight="1">
      <c r="B91" s="728" t="s">
        <v>171</v>
      </c>
      <c r="C91" s="729"/>
      <c r="D91" s="749" t="s">
        <v>440</v>
      </c>
      <c r="E91" s="749"/>
      <c r="F91" s="749"/>
      <c r="G91" s="750"/>
    </row>
    <row r="92" spans="1:16384" ht="18" customHeight="1" thickBot="1">
      <c r="B92" s="756"/>
      <c r="C92" s="757"/>
      <c r="D92" s="753" t="s">
        <v>439</v>
      </c>
      <c r="E92" s="753"/>
      <c r="F92" s="753"/>
      <c r="G92" s="754"/>
    </row>
    <row r="93" spans="1:16384" ht="20.100000000000001" customHeight="1"/>
    <row r="94" spans="1:16384" ht="20.100000000000001" customHeight="1">
      <c r="B94" s="156" t="s">
        <v>269</v>
      </c>
    </row>
    <row r="95" spans="1:16384" ht="2.1" customHeight="1" thickBot="1">
      <c r="K95" s="109"/>
      <c r="L95" s="106"/>
      <c r="M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c r="BS95" s="106"/>
      <c r="BT95" s="106"/>
      <c r="BU95" s="106"/>
      <c r="BV95" s="106"/>
      <c r="BW95" s="106"/>
      <c r="BX95" s="106"/>
      <c r="BY95" s="106"/>
      <c r="BZ95" s="106"/>
      <c r="CA95" s="106"/>
      <c r="CB95" s="106"/>
      <c r="CC95" s="106"/>
      <c r="CD95" s="106"/>
      <c r="CE95" s="106"/>
      <c r="CF95" s="106"/>
      <c r="CG95" s="106"/>
      <c r="CH95" s="106"/>
      <c r="CI95" s="106"/>
      <c r="CJ95" s="106"/>
      <c r="CK95" s="106"/>
      <c r="CL95" s="106"/>
      <c r="CM95" s="106"/>
      <c r="CN95" s="106"/>
      <c r="CO95" s="106"/>
      <c r="CP95" s="106"/>
      <c r="CQ95" s="106"/>
      <c r="CR95" s="106"/>
      <c r="CS95" s="106"/>
      <c r="CT95" s="106"/>
      <c r="CU95" s="106"/>
      <c r="CV95" s="106"/>
      <c r="CW95" s="106"/>
      <c r="CX95" s="106"/>
      <c r="CY95" s="106"/>
      <c r="CZ95" s="106"/>
      <c r="DA95" s="106"/>
      <c r="DB95" s="106"/>
      <c r="DC95" s="106"/>
      <c r="DD95" s="106"/>
      <c r="DE95" s="106"/>
      <c r="DF95" s="106"/>
      <c r="DG95" s="106"/>
      <c r="DH95" s="106"/>
      <c r="DI95" s="106"/>
      <c r="DJ95" s="106"/>
      <c r="DK95" s="106"/>
      <c r="DL95" s="106"/>
      <c r="DM95" s="106"/>
      <c r="DN95" s="106"/>
      <c r="DO95" s="106"/>
      <c r="DP95" s="106"/>
      <c r="DQ95" s="106"/>
      <c r="DR95" s="106"/>
      <c r="DS95" s="106"/>
      <c r="DT95" s="106"/>
      <c r="DU95" s="106"/>
      <c r="DV95" s="106"/>
      <c r="DW95" s="106"/>
      <c r="DX95" s="106"/>
      <c r="DY95" s="106"/>
      <c r="DZ95" s="106"/>
      <c r="EA95" s="106"/>
      <c r="EB95" s="106"/>
      <c r="EC95" s="106"/>
      <c r="ED95" s="106"/>
      <c r="EE95" s="106"/>
      <c r="EF95" s="106"/>
      <c r="EG95" s="106"/>
      <c r="EH95" s="106"/>
      <c r="EI95" s="106"/>
      <c r="EJ95" s="106"/>
      <c r="EK95" s="106"/>
      <c r="EL95" s="106"/>
      <c r="EM95" s="106"/>
      <c r="EN95" s="106"/>
      <c r="EO95" s="106"/>
      <c r="EP95" s="106"/>
      <c r="EQ95" s="106"/>
      <c r="ER95" s="106"/>
      <c r="ES95" s="106"/>
      <c r="ET95" s="106"/>
      <c r="EU95" s="106"/>
      <c r="EV95" s="106"/>
      <c r="EW95" s="106"/>
      <c r="EX95" s="106"/>
      <c r="EY95" s="106"/>
      <c r="EZ95" s="106"/>
      <c r="FA95" s="106"/>
      <c r="FB95" s="106"/>
      <c r="FC95" s="106"/>
      <c r="FD95" s="106"/>
      <c r="FE95" s="106"/>
      <c r="FF95" s="106"/>
      <c r="FG95" s="106"/>
      <c r="FH95" s="106"/>
      <c r="FI95" s="106"/>
      <c r="FJ95" s="106"/>
      <c r="FK95" s="106"/>
      <c r="FL95" s="106"/>
      <c r="FM95" s="106"/>
      <c r="FN95" s="106"/>
      <c r="FO95" s="106"/>
      <c r="FP95" s="106"/>
      <c r="FQ95" s="106"/>
      <c r="FR95" s="106"/>
      <c r="FS95" s="106"/>
      <c r="FT95" s="106"/>
      <c r="FU95" s="106"/>
      <c r="FV95" s="106"/>
      <c r="FW95" s="106"/>
      <c r="FX95" s="106"/>
      <c r="FY95" s="106"/>
      <c r="FZ95" s="106"/>
      <c r="GA95" s="106"/>
      <c r="GB95" s="106"/>
      <c r="GC95" s="106"/>
      <c r="GD95" s="106"/>
      <c r="GE95" s="106"/>
      <c r="GF95" s="106"/>
      <c r="GG95" s="106"/>
      <c r="GH95" s="106"/>
      <c r="GI95" s="106"/>
      <c r="GJ95" s="106"/>
      <c r="GK95" s="106"/>
      <c r="GL95" s="106"/>
      <c r="GM95" s="106"/>
      <c r="GN95" s="106"/>
      <c r="GO95" s="106"/>
      <c r="GP95" s="106"/>
      <c r="GQ95" s="106"/>
      <c r="GR95" s="106"/>
      <c r="GS95" s="106"/>
      <c r="GT95" s="106"/>
      <c r="GU95" s="106"/>
      <c r="GV95" s="106"/>
      <c r="GW95" s="106"/>
      <c r="GX95" s="106"/>
      <c r="GY95" s="106"/>
      <c r="GZ95" s="106"/>
      <c r="HA95" s="106"/>
      <c r="HB95" s="106"/>
      <c r="HC95" s="106"/>
      <c r="HD95" s="106"/>
      <c r="HE95" s="106"/>
      <c r="HF95" s="106"/>
      <c r="HG95" s="106"/>
      <c r="HH95" s="106"/>
      <c r="HI95" s="106"/>
      <c r="HJ95" s="106"/>
      <c r="HK95" s="106"/>
      <c r="HL95" s="106"/>
      <c r="HM95" s="106"/>
      <c r="HN95" s="106"/>
      <c r="HO95" s="106"/>
      <c r="HP95" s="106"/>
      <c r="HQ95" s="106"/>
      <c r="HR95" s="106"/>
      <c r="HS95" s="106"/>
      <c r="HT95" s="106"/>
      <c r="HU95" s="106"/>
      <c r="HV95" s="106"/>
      <c r="HW95" s="106"/>
      <c r="HX95" s="106"/>
      <c r="HY95" s="106"/>
      <c r="HZ95" s="106"/>
      <c r="IA95" s="106"/>
      <c r="IB95" s="106"/>
      <c r="IC95" s="106"/>
      <c r="ID95" s="106"/>
      <c r="IE95" s="106"/>
      <c r="IF95" s="106"/>
      <c r="IG95" s="106"/>
      <c r="IH95" s="106"/>
      <c r="II95" s="106"/>
      <c r="IJ95" s="106"/>
      <c r="IK95" s="106"/>
      <c r="IL95" s="106"/>
      <c r="IM95" s="106"/>
      <c r="IN95" s="106"/>
      <c r="IO95" s="106"/>
      <c r="IP95" s="106"/>
      <c r="IQ95" s="106"/>
      <c r="IR95" s="106"/>
      <c r="IS95" s="106"/>
      <c r="IT95" s="106"/>
      <c r="IU95" s="106"/>
      <c r="IV95" s="106"/>
      <c r="IW95" s="106"/>
      <c r="IX95" s="106"/>
      <c r="IY95" s="106"/>
      <c r="IZ95" s="106"/>
      <c r="JA95" s="106"/>
      <c r="JB95" s="106"/>
      <c r="JC95" s="106"/>
      <c r="JD95" s="106"/>
      <c r="JE95" s="106"/>
      <c r="JF95" s="106"/>
      <c r="JG95" s="106"/>
      <c r="JH95" s="106"/>
      <c r="JI95" s="106"/>
      <c r="JJ95" s="106"/>
      <c r="JK95" s="106"/>
      <c r="JL95" s="106"/>
      <c r="JM95" s="106"/>
      <c r="JN95" s="106"/>
      <c r="JO95" s="106"/>
      <c r="JP95" s="106"/>
      <c r="JQ95" s="106"/>
      <c r="JR95" s="106"/>
      <c r="JS95" s="106"/>
      <c r="JT95" s="106"/>
      <c r="JU95" s="106"/>
      <c r="JV95" s="106"/>
      <c r="JW95" s="106"/>
      <c r="JX95" s="106"/>
      <c r="JY95" s="106"/>
      <c r="JZ95" s="106"/>
      <c r="KA95" s="106"/>
      <c r="KB95" s="106"/>
      <c r="KC95" s="106"/>
      <c r="KD95" s="106"/>
      <c r="KE95" s="106"/>
      <c r="KF95" s="106"/>
      <c r="KG95" s="106"/>
      <c r="KH95" s="106"/>
      <c r="KI95" s="106"/>
      <c r="KJ95" s="106"/>
      <c r="KK95" s="106"/>
      <c r="KL95" s="106"/>
      <c r="KM95" s="106"/>
      <c r="KN95" s="106"/>
      <c r="KO95" s="106"/>
      <c r="KP95" s="106"/>
      <c r="KQ95" s="106"/>
      <c r="KR95" s="106"/>
      <c r="KS95" s="106"/>
      <c r="KT95" s="106"/>
      <c r="KU95" s="106"/>
      <c r="KV95" s="106"/>
      <c r="KW95" s="106"/>
      <c r="KX95" s="106"/>
      <c r="KY95" s="106"/>
      <c r="KZ95" s="106"/>
      <c r="LA95" s="106"/>
      <c r="LB95" s="106"/>
      <c r="LC95" s="106"/>
      <c r="LD95" s="106"/>
      <c r="LE95" s="106"/>
      <c r="LF95" s="106"/>
      <c r="LG95" s="106"/>
      <c r="LH95" s="106"/>
      <c r="LI95" s="106"/>
      <c r="LJ95" s="106"/>
      <c r="LK95" s="106"/>
      <c r="LL95" s="106"/>
      <c r="LM95" s="106"/>
      <c r="LN95" s="106"/>
      <c r="LO95" s="106"/>
      <c r="LP95" s="106"/>
      <c r="LQ95" s="106"/>
      <c r="LR95" s="106"/>
      <c r="LS95" s="106"/>
      <c r="LT95" s="106"/>
      <c r="LU95" s="106"/>
      <c r="LV95" s="106"/>
      <c r="LW95" s="106"/>
      <c r="LX95" s="106"/>
      <c r="LY95" s="106"/>
      <c r="LZ95" s="106"/>
      <c r="MA95" s="106"/>
      <c r="MB95" s="106"/>
      <c r="MC95" s="106"/>
      <c r="MD95" s="106"/>
      <c r="ME95" s="106"/>
      <c r="MF95" s="106"/>
      <c r="MG95" s="106"/>
      <c r="MH95" s="106"/>
      <c r="MI95" s="106"/>
      <c r="MJ95" s="106"/>
      <c r="MK95" s="106"/>
      <c r="ML95" s="106"/>
      <c r="MM95" s="106"/>
      <c r="MN95" s="106"/>
      <c r="MO95" s="106"/>
      <c r="MP95" s="106"/>
      <c r="MQ95" s="106"/>
      <c r="MR95" s="106"/>
      <c r="MS95" s="106"/>
      <c r="MT95" s="106"/>
      <c r="MU95" s="106"/>
      <c r="MV95" s="106"/>
      <c r="MW95" s="106"/>
      <c r="MX95" s="106"/>
      <c r="MY95" s="106"/>
      <c r="MZ95" s="106"/>
      <c r="NA95" s="106"/>
      <c r="NB95" s="106"/>
      <c r="NC95" s="106"/>
      <c r="ND95" s="106"/>
      <c r="NE95" s="106"/>
      <c r="NF95" s="106"/>
      <c r="NG95" s="106"/>
      <c r="NH95" s="106"/>
      <c r="NI95" s="106"/>
      <c r="NJ95" s="106"/>
      <c r="NK95" s="106"/>
      <c r="NL95" s="106"/>
      <c r="NM95" s="106"/>
      <c r="NN95" s="106"/>
      <c r="NO95" s="106"/>
      <c r="NP95" s="106"/>
      <c r="NQ95" s="106"/>
      <c r="NR95" s="106"/>
      <c r="NS95" s="106"/>
      <c r="NT95" s="106"/>
      <c r="NU95" s="106"/>
      <c r="NV95" s="106"/>
      <c r="NW95" s="106"/>
      <c r="NX95" s="106"/>
      <c r="NY95" s="106"/>
      <c r="NZ95" s="106"/>
      <c r="OA95" s="106"/>
      <c r="OB95" s="106"/>
      <c r="OC95" s="106"/>
      <c r="OD95" s="106"/>
      <c r="OE95" s="106"/>
      <c r="OF95" s="106"/>
      <c r="OG95" s="106"/>
      <c r="OH95" s="106"/>
      <c r="OI95" s="106"/>
      <c r="OJ95" s="106"/>
      <c r="OK95" s="106"/>
      <c r="OL95" s="106"/>
      <c r="OM95" s="106"/>
      <c r="ON95" s="106"/>
      <c r="OO95" s="106"/>
      <c r="OP95" s="106"/>
      <c r="OQ95" s="106"/>
      <c r="OR95" s="106"/>
      <c r="OS95" s="106"/>
      <c r="OT95" s="106"/>
      <c r="OU95" s="106"/>
      <c r="OV95" s="106"/>
      <c r="OW95" s="106"/>
      <c r="OX95" s="106"/>
      <c r="OY95" s="106"/>
      <c r="OZ95" s="106"/>
      <c r="PA95" s="106"/>
      <c r="PB95" s="106"/>
      <c r="PC95" s="106"/>
      <c r="PD95" s="106"/>
      <c r="PE95" s="106"/>
      <c r="PF95" s="106"/>
      <c r="PG95" s="106"/>
      <c r="PH95" s="106"/>
      <c r="PI95" s="106"/>
      <c r="PJ95" s="106"/>
      <c r="PK95" s="106"/>
      <c r="PL95" s="106"/>
      <c r="PM95" s="106"/>
      <c r="PN95" s="106"/>
      <c r="PO95" s="106"/>
      <c r="PP95" s="106"/>
      <c r="PQ95" s="106"/>
      <c r="PR95" s="106"/>
      <c r="PS95" s="106"/>
      <c r="PT95" s="106"/>
      <c r="PU95" s="106"/>
      <c r="PV95" s="106"/>
      <c r="PW95" s="106"/>
      <c r="PX95" s="106"/>
      <c r="PY95" s="106"/>
      <c r="PZ95" s="106"/>
      <c r="QA95" s="106"/>
      <c r="QB95" s="106"/>
      <c r="QC95" s="106"/>
      <c r="QD95" s="106"/>
      <c r="QE95" s="106"/>
      <c r="QF95" s="106"/>
      <c r="QG95" s="106"/>
      <c r="QH95" s="106"/>
      <c r="QI95" s="106"/>
      <c r="QJ95" s="106"/>
      <c r="QK95" s="106"/>
      <c r="QL95" s="106"/>
      <c r="QM95" s="106"/>
      <c r="QN95" s="106"/>
      <c r="QO95" s="106"/>
      <c r="QP95" s="106"/>
      <c r="QQ95" s="106"/>
      <c r="QR95" s="106"/>
      <c r="QS95" s="106"/>
      <c r="QT95" s="106"/>
      <c r="QU95" s="106"/>
      <c r="QV95" s="106"/>
      <c r="QW95" s="106"/>
      <c r="QX95" s="106"/>
      <c r="QY95" s="106"/>
      <c r="QZ95" s="106"/>
      <c r="RA95" s="106"/>
      <c r="RB95" s="106"/>
      <c r="RC95" s="106"/>
      <c r="RD95" s="106"/>
      <c r="RE95" s="106"/>
      <c r="RF95" s="106"/>
      <c r="RG95" s="106"/>
      <c r="RH95" s="106"/>
      <c r="RI95" s="106"/>
      <c r="RJ95" s="106"/>
      <c r="RK95" s="106"/>
      <c r="RL95" s="106"/>
      <c r="RM95" s="106"/>
      <c r="RN95" s="106"/>
      <c r="RO95" s="106"/>
      <c r="RP95" s="106"/>
      <c r="RQ95" s="106"/>
      <c r="RR95" s="106"/>
      <c r="RS95" s="106"/>
      <c r="RT95" s="106"/>
      <c r="RU95" s="106"/>
      <c r="RV95" s="106"/>
      <c r="RW95" s="106"/>
      <c r="RX95" s="106"/>
      <c r="RY95" s="106"/>
      <c r="RZ95" s="106"/>
      <c r="SA95" s="106"/>
      <c r="SB95" s="106"/>
      <c r="SC95" s="106"/>
      <c r="SD95" s="106"/>
      <c r="SE95" s="106"/>
      <c r="SF95" s="106"/>
      <c r="SG95" s="106"/>
      <c r="SH95" s="106"/>
      <c r="SI95" s="106"/>
      <c r="SJ95" s="106"/>
      <c r="SK95" s="106"/>
      <c r="SL95" s="106"/>
      <c r="SM95" s="106"/>
      <c r="SN95" s="106"/>
      <c r="SO95" s="106"/>
      <c r="SP95" s="106"/>
      <c r="SQ95" s="106"/>
      <c r="SR95" s="106"/>
      <c r="SS95" s="106"/>
      <c r="ST95" s="106"/>
      <c r="SU95" s="106"/>
      <c r="SV95" s="106"/>
      <c r="SW95" s="106"/>
      <c r="SX95" s="106"/>
      <c r="SY95" s="106"/>
      <c r="SZ95" s="106"/>
      <c r="TA95" s="106"/>
      <c r="TB95" s="106"/>
      <c r="TC95" s="106"/>
      <c r="TD95" s="106"/>
      <c r="TE95" s="106"/>
      <c r="TF95" s="106"/>
      <c r="TG95" s="106"/>
      <c r="TH95" s="106"/>
      <c r="TI95" s="106"/>
      <c r="TJ95" s="106"/>
      <c r="TK95" s="106"/>
      <c r="TL95" s="106"/>
      <c r="TM95" s="106"/>
      <c r="TN95" s="106"/>
      <c r="TO95" s="106"/>
      <c r="TP95" s="106"/>
      <c r="TQ95" s="106"/>
      <c r="TR95" s="106"/>
      <c r="TS95" s="106"/>
      <c r="TT95" s="106"/>
      <c r="TU95" s="106"/>
      <c r="TV95" s="106"/>
      <c r="TW95" s="106"/>
      <c r="TX95" s="106"/>
      <c r="TY95" s="106"/>
      <c r="TZ95" s="106"/>
      <c r="UA95" s="106"/>
      <c r="UB95" s="106"/>
      <c r="UC95" s="106"/>
      <c r="UD95" s="106"/>
      <c r="UE95" s="106"/>
      <c r="UF95" s="106"/>
      <c r="UG95" s="106"/>
      <c r="UH95" s="106"/>
      <c r="UI95" s="106"/>
      <c r="UJ95" s="106"/>
      <c r="UK95" s="106"/>
      <c r="UL95" s="106"/>
      <c r="UM95" s="106"/>
      <c r="UN95" s="106"/>
      <c r="UO95" s="106"/>
      <c r="UP95" s="106"/>
      <c r="UQ95" s="106"/>
      <c r="UR95" s="106"/>
      <c r="US95" s="106"/>
      <c r="UT95" s="106"/>
      <c r="UU95" s="106"/>
      <c r="UV95" s="106"/>
      <c r="UW95" s="106"/>
      <c r="UX95" s="106"/>
      <c r="UY95" s="106"/>
      <c r="UZ95" s="106"/>
      <c r="VA95" s="106"/>
      <c r="VB95" s="106"/>
      <c r="VC95" s="106"/>
      <c r="VD95" s="106"/>
      <c r="VE95" s="106"/>
      <c r="VF95" s="106"/>
      <c r="VG95" s="106"/>
      <c r="VH95" s="106"/>
      <c r="VI95" s="106"/>
      <c r="VJ95" s="106"/>
      <c r="VK95" s="106"/>
      <c r="VL95" s="106"/>
      <c r="VM95" s="106"/>
      <c r="VN95" s="106"/>
      <c r="VO95" s="106"/>
      <c r="VP95" s="106"/>
      <c r="VQ95" s="106"/>
      <c r="VR95" s="106"/>
      <c r="VS95" s="106"/>
      <c r="VT95" s="106"/>
      <c r="VU95" s="106"/>
      <c r="VV95" s="106"/>
      <c r="VW95" s="106"/>
      <c r="VX95" s="106"/>
      <c r="VY95" s="106"/>
      <c r="VZ95" s="106"/>
      <c r="WA95" s="106"/>
      <c r="WB95" s="106"/>
      <c r="WC95" s="106"/>
      <c r="WD95" s="106"/>
      <c r="WE95" s="106"/>
      <c r="WF95" s="106"/>
      <c r="WG95" s="106"/>
      <c r="WH95" s="106"/>
      <c r="WI95" s="106"/>
      <c r="WJ95" s="106"/>
      <c r="WK95" s="106"/>
      <c r="WL95" s="106"/>
      <c r="WM95" s="106"/>
      <c r="WN95" s="106"/>
      <c r="WO95" s="106"/>
      <c r="WP95" s="106"/>
      <c r="WQ95" s="106"/>
      <c r="WR95" s="106"/>
      <c r="WS95" s="106"/>
      <c r="WT95" s="106"/>
      <c r="WU95" s="106"/>
      <c r="WV95" s="106"/>
      <c r="WW95" s="106"/>
      <c r="WX95" s="106"/>
      <c r="WY95" s="106"/>
      <c r="WZ95" s="106"/>
      <c r="XA95" s="106"/>
      <c r="XB95" s="106"/>
      <c r="XC95" s="106"/>
      <c r="XD95" s="106"/>
      <c r="XE95" s="106"/>
      <c r="XF95" s="106"/>
      <c r="XG95" s="106"/>
      <c r="XH95" s="106"/>
      <c r="XI95" s="106"/>
      <c r="XJ95" s="106"/>
      <c r="XK95" s="106"/>
      <c r="XL95" s="106"/>
      <c r="XM95" s="106"/>
      <c r="XN95" s="106"/>
      <c r="XO95" s="106"/>
      <c r="XP95" s="106"/>
      <c r="XQ95" s="106"/>
      <c r="XR95" s="106"/>
      <c r="XS95" s="106"/>
      <c r="XT95" s="106"/>
      <c r="XU95" s="106"/>
      <c r="XV95" s="106"/>
      <c r="XW95" s="106"/>
      <c r="XX95" s="106"/>
      <c r="XY95" s="106"/>
      <c r="XZ95" s="106"/>
      <c r="YA95" s="106"/>
      <c r="YB95" s="106"/>
      <c r="YC95" s="106"/>
      <c r="YD95" s="106"/>
      <c r="YE95" s="106"/>
      <c r="YF95" s="106"/>
      <c r="YG95" s="106"/>
      <c r="YH95" s="106"/>
      <c r="YI95" s="106"/>
      <c r="YJ95" s="106"/>
      <c r="YK95" s="106"/>
      <c r="YL95" s="106"/>
      <c r="YM95" s="106"/>
      <c r="YN95" s="106"/>
      <c r="YO95" s="106"/>
      <c r="YP95" s="106"/>
      <c r="YQ95" s="106"/>
      <c r="YR95" s="106"/>
      <c r="YS95" s="106"/>
      <c r="YT95" s="106"/>
      <c r="YU95" s="106"/>
      <c r="YV95" s="106"/>
      <c r="YW95" s="106"/>
      <c r="YX95" s="106"/>
      <c r="YY95" s="106"/>
      <c r="YZ95" s="106"/>
      <c r="ZA95" s="106"/>
      <c r="ZB95" s="106"/>
      <c r="ZC95" s="106"/>
      <c r="ZD95" s="106"/>
      <c r="ZE95" s="106"/>
      <c r="ZF95" s="106"/>
      <c r="ZG95" s="106"/>
      <c r="ZH95" s="106"/>
      <c r="ZI95" s="106"/>
      <c r="ZJ95" s="106"/>
      <c r="ZK95" s="106"/>
      <c r="ZL95" s="106"/>
      <c r="ZM95" s="106"/>
      <c r="ZN95" s="106"/>
      <c r="ZO95" s="106"/>
      <c r="ZP95" s="106"/>
      <c r="ZQ95" s="106"/>
      <c r="ZR95" s="106"/>
      <c r="ZS95" s="106"/>
      <c r="ZT95" s="106"/>
      <c r="ZU95" s="106"/>
      <c r="ZV95" s="106"/>
      <c r="ZW95" s="106"/>
      <c r="ZX95" s="106"/>
      <c r="ZY95" s="106"/>
      <c r="ZZ95" s="106"/>
      <c r="AAA95" s="106"/>
      <c r="AAB95" s="106"/>
      <c r="AAC95" s="106"/>
      <c r="AAD95" s="106"/>
      <c r="AAE95" s="106"/>
      <c r="AAF95" s="106"/>
      <c r="AAG95" s="106"/>
      <c r="AAH95" s="106"/>
      <c r="AAI95" s="106"/>
      <c r="AAJ95" s="106"/>
      <c r="AAK95" s="106"/>
      <c r="AAL95" s="106"/>
      <c r="AAM95" s="106"/>
      <c r="AAN95" s="106"/>
      <c r="AAO95" s="106"/>
      <c r="AAP95" s="106"/>
      <c r="AAQ95" s="106"/>
      <c r="AAR95" s="106"/>
      <c r="AAS95" s="106"/>
      <c r="AAT95" s="106"/>
      <c r="AAU95" s="106"/>
      <c r="AAV95" s="106"/>
      <c r="AAW95" s="106"/>
      <c r="AAX95" s="106"/>
      <c r="AAY95" s="106"/>
      <c r="AAZ95" s="106"/>
      <c r="ABA95" s="106"/>
      <c r="ABB95" s="106"/>
      <c r="ABC95" s="106"/>
      <c r="ABD95" s="106"/>
      <c r="ABE95" s="106"/>
      <c r="ABF95" s="106"/>
      <c r="ABG95" s="106"/>
      <c r="ABH95" s="106"/>
      <c r="ABI95" s="106"/>
      <c r="ABJ95" s="106"/>
      <c r="ABK95" s="106"/>
      <c r="ABL95" s="106"/>
      <c r="ABM95" s="106"/>
      <c r="ABN95" s="106"/>
      <c r="ABO95" s="106"/>
      <c r="ABP95" s="106"/>
      <c r="ABQ95" s="106"/>
      <c r="ABR95" s="106"/>
      <c r="ABS95" s="106"/>
      <c r="ABT95" s="106"/>
      <c r="ABU95" s="106"/>
      <c r="ABV95" s="106"/>
      <c r="ABW95" s="106"/>
      <c r="ABX95" s="106"/>
      <c r="ABY95" s="106"/>
      <c r="ABZ95" s="106"/>
      <c r="ACA95" s="106"/>
      <c r="ACB95" s="106"/>
      <c r="ACC95" s="106"/>
      <c r="ACD95" s="106"/>
      <c r="ACE95" s="106"/>
      <c r="ACF95" s="106"/>
      <c r="ACG95" s="106"/>
      <c r="ACH95" s="106"/>
      <c r="ACI95" s="106"/>
      <c r="ACJ95" s="106"/>
      <c r="ACK95" s="106"/>
      <c r="ACL95" s="106"/>
      <c r="ACM95" s="106"/>
      <c r="ACN95" s="106"/>
      <c r="ACO95" s="106"/>
      <c r="ACP95" s="106"/>
      <c r="ACQ95" s="106"/>
      <c r="ACR95" s="106"/>
      <c r="ACS95" s="106"/>
      <c r="ACT95" s="106"/>
      <c r="ACU95" s="106"/>
      <c r="ACV95" s="106"/>
      <c r="ACW95" s="106"/>
      <c r="ACX95" s="106"/>
      <c r="ACY95" s="106"/>
      <c r="ACZ95" s="106"/>
      <c r="ADA95" s="106"/>
      <c r="ADB95" s="106"/>
      <c r="ADC95" s="106"/>
      <c r="ADD95" s="106"/>
      <c r="ADE95" s="106"/>
      <c r="ADF95" s="106"/>
      <c r="ADG95" s="106"/>
      <c r="ADH95" s="106"/>
      <c r="ADI95" s="106"/>
      <c r="ADJ95" s="106"/>
      <c r="ADK95" s="106"/>
      <c r="ADL95" s="106"/>
      <c r="ADM95" s="106"/>
      <c r="ADN95" s="106"/>
      <c r="ADO95" s="106"/>
      <c r="ADP95" s="106"/>
      <c r="ADQ95" s="106"/>
      <c r="ADR95" s="106"/>
      <c r="ADS95" s="106"/>
      <c r="ADT95" s="106"/>
      <c r="ADU95" s="106"/>
      <c r="ADV95" s="106"/>
      <c r="ADW95" s="106"/>
      <c r="ADX95" s="106"/>
      <c r="ADY95" s="106"/>
      <c r="ADZ95" s="106"/>
      <c r="AEA95" s="106"/>
      <c r="AEB95" s="106"/>
      <c r="AEC95" s="106"/>
      <c r="AED95" s="106"/>
      <c r="AEE95" s="106"/>
      <c r="AEF95" s="106"/>
      <c r="AEG95" s="106"/>
      <c r="AEH95" s="106"/>
      <c r="AEI95" s="106"/>
      <c r="AEJ95" s="106"/>
      <c r="AEK95" s="106"/>
      <c r="AEL95" s="106"/>
      <c r="AEM95" s="106"/>
      <c r="AEN95" s="106"/>
      <c r="AEO95" s="106"/>
      <c r="AEP95" s="106"/>
      <c r="AEQ95" s="106"/>
      <c r="AER95" s="106"/>
      <c r="AES95" s="106"/>
      <c r="AET95" s="106"/>
      <c r="AEU95" s="106"/>
      <c r="AEV95" s="106"/>
      <c r="AEW95" s="106"/>
      <c r="AEX95" s="106"/>
      <c r="AEY95" s="106"/>
      <c r="AEZ95" s="106"/>
      <c r="AFA95" s="106"/>
      <c r="AFB95" s="106"/>
      <c r="AFC95" s="106"/>
      <c r="AFD95" s="106"/>
      <c r="AFE95" s="106"/>
      <c r="AFF95" s="106"/>
      <c r="AFG95" s="106"/>
      <c r="AFH95" s="106"/>
      <c r="AFI95" s="106"/>
      <c r="AFJ95" s="106"/>
      <c r="AFK95" s="106"/>
      <c r="AFL95" s="106"/>
      <c r="AFM95" s="106"/>
      <c r="AFN95" s="106"/>
      <c r="AFO95" s="106"/>
      <c r="AFP95" s="106"/>
      <c r="AFQ95" s="106"/>
      <c r="AFR95" s="106"/>
      <c r="AFS95" s="106"/>
      <c r="AFT95" s="106"/>
      <c r="AFU95" s="106"/>
      <c r="AFV95" s="106"/>
      <c r="AFW95" s="106"/>
      <c r="AFX95" s="106"/>
      <c r="AFY95" s="106"/>
      <c r="AFZ95" s="106"/>
      <c r="AGA95" s="106"/>
      <c r="AGB95" s="106"/>
      <c r="AGC95" s="106"/>
      <c r="AGD95" s="106"/>
      <c r="AGE95" s="106"/>
      <c r="AGF95" s="106"/>
      <c r="AGG95" s="106"/>
      <c r="AGH95" s="106"/>
      <c r="AGI95" s="106"/>
      <c r="AGJ95" s="106"/>
      <c r="AGK95" s="106"/>
      <c r="AGL95" s="106"/>
      <c r="AGM95" s="106"/>
      <c r="AGN95" s="106"/>
      <c r="AGO95" s="106"/>
      <c r="AGP95" s="106"/>
      <c r="AGQ95" s="106"/>
      <c r="AGR95" s="106"/>
      <c r="AGS95" s="106"/>
      <c r="AGT95" s="106"/>
      <c r="AGU95" s="106"/>
      <c r="AGV95" s="106"/>
      <c r="AGW95" s="106"/>
      <c r="AGX95" s="106"/>
      <c r="AGY95" s="106"/>
      <c r="AGZ95" s="106"/>
      <c r="AHA95" s="106"/>
      <c r="AHB95" s="106"/>
      <c r="AHC95" s="106"/>
      <c r="AHD95" s="106"/>
      <c r="AHE95" s="106"/>
      <c r="AHF95" s="106"/>
      <c r="AHG95" s="106"/>
      <c r="AHH95" s="106"/>
      <c r="AHI95" s="106"/>
      <c r="AHJ95" s="106"/>
      <c r="AHK95" s="106"/>
      <c r="AHL95" s="106"/>
      <c r="AHM95" s="106"/>
      <c r="AHN95" s="106"/>
      <c r="AHO95" s="106"/>
      <c r="AHP95" s="106"/>
      <c r="AHQ95" s="106"/>
      <c r="AHR95" s="106"/>
      <c r="AHS95" s="106"/>
      <c r="AHT95" s="106"/>
      <c r="AHU95" s="106"/>
      <c r="AHV95" s="106"/>
      <c r="AHW95" s="106"/>
      <c r="AHX95" s="106"/>
      <c r="AHY95" s="106"/>
      <c r="AHZ95" s="106"/>
      <c r="AIA95" s="106"/>
      <c r="AIB95" s="106"/>
      <c r="AIC95" s="106"/>
      <c r="AID95" s="106"/>
      <c r="AIE95" s="106"/>
      <c r="AIF95" s="106"/>
      <c r="AIG95" s="106"/>
      <c r="AIH95" s="106"/>
      <c r="AII95" s="106"/>
      <c r="AIJ95" s="106"/>
      <c r="AIK95" s="106"/>
      <c r="AIL95" s="106"/>
      <c r="AIM95" s="106"/>
      <c r="AIN95" s="106"/>
      <c r="AIO95" s="106"/>
      <c r="AIP95" s="106"/>
      <c r="AIQ95" s="106"/>
      <c r="AIR95" s="106"/>
      <c r="AIS95" s="106"/>
      <c r="AIT95" s="106"/>
      <c r="AIU95" s="106"/>
      <c r="AIV95" s="106"/>
      <c r="AIW95" s="106"/>
      <c r="AIX95" s="106"/>
      <c r="AIY95" s="106"/>
      <c r="AIZ95" s="106"/>
      <c r="AJA95" s="106"/>
      <c r="AJB95" s="106"/>
      <c r="AJC95" s="106"/>
      <c r="AJD95" s="106"/>
      <c r="AJE95" s="106"/>
      <c r="AJF95" s="106"/>
      <c r="AJG95" s="106"/>
      <c r="AJH95" s="106"/>
      <c r="AJI95" s="106"/>
      <c r="AJJ95" s="106"/>
      <c r="AJK95" s="106"/>
      <c r="AJL95" s="106"/>
      <c r="AJM95" s="106"/>
      <c r="AJN95" s="106"/>
      <c r="AJO95" s="106"/>
      <c r="AJP95" s="106"/>
      <c r="AJQ95" s="106"/>
      <c r="AJR95" s="106"/>
      <c r="AJS95" s="106"/>
      <c r="AJT95" s="106"/>
      <c r="AJU95" s="106"/>
      <c r="AJV95" s="106"/>
      <c r="AJW95" s="106"/>
      <c r="AJX95" s="106"/>
      <c r="AJY95" s="106"/>
      <c r="AJZ95" s="106"/>
      <c r="AKA95" s="106"/>
      <c r="AKB95" s="106"/>
      <c r="AKC95" s="106"/>
      <c r="AKD95" s="106"/>
      <c r="AKE95" s="106"/>
      <c r="AKF95" s="106"/>
      <c r="AKG95" s="106"/>
      <c r="AKH95" s="106"/>
      <c r="AKI95" s="106"/>
      <c r="AKJ95" s="106"/>
      <c r="AKK95" s="106"/>
      <c r="AKL95" s="106"/>
      <c r="AKM95" s="106"/>
      <c r="AKN95" s="106"/>
      <c r="AKO95" s="106"/>
      <c r="AKP95" s="106"/>
      <c r="AKQ95" s="106"/>
      <c r="AKR95" s="106"/>
      <c r="AKS95" s="106"/>
      <c r="AKT95" s="106"/>
      <c r="AKU95" s="106"/>
      <c r="AKV95" s="106"/>
      <c r="AKW95" s="106"/>
      <c r="AKX95" s="106"/>
      <c r="AKY95" s="106"/>
      <c r="AKZ95" s="106"/>
      <c r="ALA95" s="106"/>
      <c r="ALB95" s="106"/>
      <c r="ALC95" s="106"/>
      <c r="ALD95" s="106"/>
      <c r="ALE95" s="106"/>
      <c r="ALF95" s="106"/>
      <c r="ALG95" s="106"/>
      <c r="ALH95" s="106"/>
      <c r="ALI95" s="106"/>
      <c r="ALJ95" s="106"/>
      <c r="ALK95" s="106"/>
      <c r="ALL95" s="106"/>
      <c r="ALM95" s="106"/>
      <c r="ALN95" s="106"/>
      <c r="ALO95" s="106"/>
      <c r="ALP95" s="106"/>
      <c r="ALQ95" s="106"/>
      <c r="ALR95" s="106"/>
      <c r="ALS95" s="106"/>
      <c r="ALT95" s="106"/>
      <c r="ALU95" s="106"/>
      <c r="ALV95" s="106"/>
      <c r="ALW95" s="106"/>
      <c r="ALX95" s="106"/>
      <c r="ALY95" s="106"/>
      <c r="ALZ95" s="106"/>
      <c r="AMA95" s="106"/>
      <c r="AMB95" s="106"/>
      <c r="AMC95" s="106"/>
      <c r="AMD95" s="106"/>
      <c r="AME95" s="106"/>
      <c r="AMF95" s="106"/>
      <c r="AMG95" s="106"/>
      <c r="AMH95" s="106"/>
      <c r="AMI95" s="106"/>
      <c r="AMJ95" s="106"/>
      <c r="AMK95" s="106"/>
      <c r="AML95" s="106"/>
      <c r="AMM95" s="106"/>
      <c r="AMN95" s="106"/>
      <c r="AMO95" s="106"/>
      <c r="AMP95" s="106"/>
      <c r="AMQ95" s="106"/>
      <c r="AMR95" s="106"/>
      <c r="AMS95" s="106"/>
      <c r="AMT95" s="106"/>
      <c r="AMU95" s="106"/>
      <c r="AMV95" s="106"/>
      <c r="AMW95" s="106"/>
      <c r="AMX95" s="106"/>
      <c r="AMY95" s="106"/>
      <c r="AMZ95" s="106"/>
      <c r="ANA95" s="106"/>
      <c r="ANB95" s="106"/>
      <c r="ANC95" s="106"/>
      <c r="AND95" s="106"/>
      <c r="ANE95" s="106"/>
      <c r="ANF95" s="106"/>
      <c r="ANG95" s="106"/>
      <c r="ANH95" s="106"/>
      <c r="ANI95" s="106"/>
      <c r="ANJ95" s="106"/>
      <c r="ANK95" s="106"/>
      <c r="ANL95" s="106"/>
      <c r="ANM95" s="106"/>
      <c r="ANN95" s="106"/>
      <c r="ANO95" s="106"/>
      <c r="ANP95" s="106"/>
      <c r="ANQ95" s="106"/>
      <c r="ANR95" s="106"/>
      <c r="ANS95" s="106"/>
      <c r="ANT95" s="106"/>
      <c r="ANU95" s="106"/>
      <c r="ANV95" s="106"/>
      <c r="ANW95" s="106"/>
      <c r="ANX95" s="106"/>
      <c r="ANY95" s="106"/>
      <c r="ANZ95" s="106"/>
      <c r="AOA95" s="106"/>
      <c r="AOB95" s="106"/>
      <c r="AOC95" s="106"/>
      <c r="AOD95" s="106"/>
      <c r="AOE95" s="106"/>
      <c r="AOF95" s="106"/>
      <c r="AOG95" s="106"/>
      <c r="AOH95" s="106"/>
      <c r="AOI95" s="106"/>
      <c r="AOJ95" s="106"/>
      <c r="AOK95" s="106"/>
      <c r="AOL95" s="106"/>
      <c r="AOM95" s="106"/>
      <c r="AON95" s="106"/>
      <c r="AOO95" s="106"/>
      <c r="AOP95" s="106"/>
      <c r="AOQ95" s="106"/>
      <c r="AOR95" s="106"/>
      <c r="AOS95" s="106"/>
      <c r="AOT95" s="106"/>
      <c r="AOU95" s="106"/>
      <c r="AOV95" s="106"/>
      <c r="AOW95" s="106"/>
      <c r="AOX95" s="106"/>
      <c r="AOY95" s="106"/>
      <c r="AOZ95" s="106"/>
      <c r="APA95" s="106"/>
      <c r="APB95" s="106"/>
      <c r="APC95" s="106"/>
      <c r="APD95" s="106"/>
      <c r="APE95" s="106"/>
      <c r="APF95" s="106"/>
      <c r="APG95" s="106"/>
      <c r="APH95" s="106"/>
      <c r="API95" s="106"/>
      <c r="APJ95" s="106"/>
      <c r="APK95" s="106"/>
      <c r="APL95" s="106"/>
      <c r="APM95" s="106"/>
      <c r="APN95" s="106"/>
      <c r="APO95" s="106"/>
      <c r="APP95" s="106"/>
      <c r="APQ95" s="106"/>
      <c r="APR95" s="106"/>
      <c r="APS95" s="106"/>
      <c r="APT95" s="106"/>
      <c r="APU95" s="106"/>
      <c r="APV95" s="106"/>
      <c r="APW95" s="106"/>
      <c r="APX95" s="106"/>
      <c r="APY95" s="106"/>
      <c r="APZ95" s="106"/>
      <c r="AQA95" s="106"/>
      <c r="AQB95" s="106"/>
      <c r="AQC95" s="106"/>
      <c r="AQD95" s="106"/>
      <c r="AQE95" s="106"/>
      <c r="AQF95" s="106"/>
      <c r="AQG95" s="106"/>
      <c r="AQH95" s="106"/>
      <c r="AQI95" s="106"/>
      <c r="AQJ95" s="106"/>
      <c r="AQK95" s="106"/>
      <c r="AQL95" s="106"/>
      <c r="AQM95" s="106"/>
      <c r="AQN95" s="106"/>
      <c r="AQO95" s="106"/>
      <c r="AQP95" s="106"/>
      <c r="AQQ95" s="106"/>
      <c r="AQR95" s="106"/>
      <c r="AQS95" s="106"/>
      <c r="AQT95" s="106"/>
      <c r="AQU95" s="106"/>
      <c r="AQV95" s="106"/>
      <c r="AQW95" s="106"/>
      <c r="AQX95" s="106"/>
      <c r="AQY95" s="106"/>
      <c r="AQZ95" s="106"/>
      <c r="ARA95" s="106"/>
      <c r="ARB95" s="106"/>
      <c r="ARC95" s="106"/>
      <c r="ARD95" s="106"/>
      <c r="ARE95" s="106"/>
      <c r="ARF95" s="106"/>
      <c r="ARG95" s="106"/>
      <c r="ARH95" s="106"/>
      <c r="ARI95" s="106"/>
      <c r="ARJ95" s="106"/>
      <c r="ARK95" s="106"/>
      <c r="ARL95" s="106"/>
      <c r="ARM95" s="106"/>
      <c r="ARN95" s="106"/>
      <c r="ARO95" s="106"/>
      <c r="ARP95" s="106"/>
      <c r="ARQ95" s="106"/>
      <c r="ARR95" s="106"/>
      <c r="ARS95" s="106"/>
      <c r="ART95" s="106"/>
      <c r="ARU95" s="106"/>
      <c r="ARV95" s="106"/>
      <c r="ARW95" s="106"/>
      <c r="ARX95" s="106"/>
      <c r="ARY95" s="106"/>
      <c r="ARZ95" s="106"/>
      <c r="ASA95" s="106"/>
      <c r="ASB95" s="106"/>
      <c r="ASC95" s="106"/>
      <c r="ASD95" s="106"/>
      <c r="ASE95" s="106"/>
      <c r="ASF95" s="106"/>
      <c r="ASG95" s="106"/>
      <c r="ASH95" s="106"/>
      <c r="ASI95" s="106"/>
      <c r="ASJ95" s="106"/>
      <c r="ASK95" s="106"/>
      <c r="ASL95" s="106"/>
      <c r="ASM95" s="106"/>
      <c r="ASN95" s="106"/>
      <c r="ASO95" s="106"/>
      <c r="ASP95" s="106"/>
      <c r="ASQ95" s="106"/>
      <c r="ASR95" s="106"/>
      <c r="ASS95" s="106"/>
      <c r="AST95" s="106"/>
      <c r="ASU95" s="106"/>
      <c r="ASV95" s="106"/>
      <c r="ASW95" s="106"/>
      <c r="ASX95" s="106"/>
      <c r="ASY95" s="106"/>
      <c r="ASZ95" s="106"/>
      <c r="ATA95" s="106"/>
      <c r="ATB95" s="106"/>
      <c r="ATC95" s="106"/>
      <c r="ATD95" s="106"/>
      <c r="ATE95" s="106"/>
      <c r="ATF95" s="106"/>
      <c r="ATG95" s="106"/>
      <c r="ATH95" s="106"/>
      <c r="ATI95" s="106"/>
      <c r="ATJ95" s="106"/>
      <c r="ATK95" s="106"/>
      <c r="ATL95" s="106"/>
      <c r="ATM95" s="106"/>
      <c r="ATN95" s="106"/>
      <c r="ATO95" s="106"/>
      <c r="ATP95" s="106"/>
      <c r="ATQ95" s="106"/>
      <c r="ATR95" s="106"/>
      <c r="ATS95" s="106"/>
      <c r="ATT95" s="106"/>
      <c r="ATU95" s="106"/>
      <c r="ATV95" s="106"/>
      <c r="ATW95" s="106"/>
      <c r="ATX95" s="106"/>
      <c r="ATY95" s="106"/>
      <c r="ATZ95" s="106"/>
      <c r="AUA95" s="106"/>
      <c r="AUB95" s="106"/>
      <c r="AUC95" s="106"/>
      <c r="AUD95" s="106"/>
      <c r="AUE95" s="106"/>
      <c r="AUF95" s="106"/>
      <c r="AUG95" s="106"/>
      <c r="AUH95" s="106"/>
      <c r="AUI95" s="106"/>
      <c r="AUJ95" s="106"/>
      <c r="AUK95" s="106"/>
      <c r="AUL95" s="106"/>
      <c r="AUM95" s="106"/>
      <c r="AUN95" s="106"/>
      <c r="AUO95" s="106"/>
      <c r="AUP95" s="106"/>
      <c r="AUQ95" s="106"/>
      <c r="AUR95" s="106"/>
      <c r="AUS95" s="106"/>
      <c r="AUT95" s="106"/>
      <c r="AUU95" s="106"/>
      <c r="AUV95" s="106"/>
      <c r="AUW95" s="106"/>
      <c r="AUX95" s="106"/>
      <c r="AUY95" s="106"/>
      <c r="AUZ95" s="106"/>
      <c r="AVA95" s="106"/>
      <c r="AVB95" s="106"/>
      <c r="AVC95" s="106"/>
      <c r="AVD95" s="106"/>
      <c r="AVE95" s="106"/>
      <c r="AVF95" s="106"/>
      <c r="AVG95" s="106"/>
      <c r="AVH95" s="106"/>
      <c r="AVI95" s="106"/>
      <c r="AVJ95" s="106"/>
      <c r="AVK95" s="106"/>
      <c r="AVL95" s="106"/>
      <c r="AVM95" s="106"/>
      <c r="AVN95" s="106"/>
      <c r="AVO95" s="106"/>
      <c r="AVP95" s="106"/>
      <c r="AVQ95" s="106"/>
      <c r="AVR95" s="106"/>
      <c r="AVS95" s="106"/>
      <c r="AVT95" s="106"/>
      <c r="AVU95" s="106"/>
      <c r="AVV95" s="106"/>
      <c r="AVW95" s="106"/>
      <c r="AVX95" s="106"/>
      <c r="AVY95" s="106"/>
      <c r="AVZ95" s="106"/>
      <c r="AWA95" s="106"/>
      <c r="AWB95" s="106"/>
      <c r="AWC95" s="106"/>
      <c r="AWD95" s="106"/>
      <c r="AWE95" s="106"/>
      <c r="AWF95" s="106"/>
      <c r="AWG95" s="106"/>
      <c r="AWH95" s="106"/>
      <c r="AWI95" s="106"/>
      <c r="AWJ95" s="106"/>
      <c r="AWK95" s="106"/>
      <c r="AWL95" s="106"/>
      <c r="AWM95" s="106"/>
      <c r="AWN95" s="106"/>
      <c r="AWO95" s="106"/>
      <c r="AWP95" s="106"/>
      <c r="AWQ95" s="106"/>
      <c r="AWR95" s="106"/>
      <c r="AWS95" s="106"/>
      <c r="AWT95" s="106"/>
      <c r="AWU95" s="106"/>
      <c r="AWV95" s="106"/>
      <c r="AWW95" s="106"/>
      <c r="AWX95" s="106"/>
      <c r="AWY95" s="106"/>
      <c r="AWZ95" s="106"/>
      <c r="AXA95" s="106"/>
      <c r="AXB95" s="106"/>
      <c r="AXC95" s="106"/>
      <c r="AXD95" s="106"/>
      <c r="AXE95" s="106"/>
      <c r="AXF95" s="106"/>
      <c r="AXG95" s="106"/>
      <c r="AXH95" s="106"/>
      <c r="AXI95" s="106"/>
      <c r="AXJ95" s="106"/>
      <c r="AXK95" s="106"/>
      <c r="AXL95" s="106"/>
      <c r="AXM95" s="106"/>
      <c r="AXN95" s="106"/>
      <c r="AXO95" s="106"/>
      <c r="AXP95" s="106"/>
      <c r="AXQ95" s="106"/>
      <c r="AXR95" s="106"/>
      <c r="AXS95" s="106"/>
      <c r="AXT95" s="106"/>
      <c r="AXU95" s="106"/>
      <c r="AXV95" s="106"/>
      <c r="AXW95" s="106"/>
      <c r="AXX95" s="106"/>
      <c r="AXY95" s="106"/>
      <c r="AXZ95" s="106"/>
      <c r="AYA95" s="106"/>
      <c r="AYB95" s="106"/>
      <c r="AYC95" s="106"/>
      <c r="AYD95" s="106"/>
      <c r="AYE95" s="106"/>
      <c r="AYF95" s="106"/>
      <c r="AYG95" s="106"/>
      <c r="AYH95" s="106"/>
      <c r="AYI95" s="106"/>
      <c r="AYJ95" s="106"/>
      <c r="AYK95" s="106"/>
      <c r="AYL95" s="106"/>
      <c r="AYM95" s="106"/>
      <c r="AYN95" s="106"/>
      <c r="AYO95" s="106"/>
      <c r="AYP95" s="106"/>
      <c r="AYQ95" s="106"/>
      <c r="AYR95" s="106"/>
      <c r="AYS95" s="106"/>
      <c r="AYT95" s="106"/>
      <c r="AYU95" s="106"/>
      <c r="AYV95" s="106"/>
      <c r="AYW95" s="106"/>
      <c r="AYX95" s="106"/>
      <c r="AYY95" s="106"/>
      <c r="AYZ95" s="106"/>
      <c r="AZA95" s="106"/>
      <c r="AZB95" s="106"/>
      <c r="AZC95" s="106"/>
      <c r="AZD95" s="106"/>
      <c r="AZE95" s="106"/>
      <c r="AZF95" s="106"/>
      <c r="AZG95" s="106"/>
      <c r="AZH95" s="106"/>
      <c r="AZI95" s="106"/>
      <c r="AZJ95" s="106"/>
      <c r="AZK95" s="106"/>
      <c r="AZL95" s="106"/>
      <c r="AZM95" s="106"/>
      <c r="AZN95" s="106"/>
      <c r="AZO95" s="106"/>
      <c r="AZP95" s="106"/>
      <c r="AZQ95" s="106"/>
      <c r="AZR95" s="106"/>
      <c r="AZS95" s="106"/>
      <c r="AZT95" s="106"/>
      <c r="AZU95" s="106"/>
      <c r="AZV95" s="106"/>
      <c r="AZW95" s="106"/>
      <c r="AZX95" s="106"/>
      <c r="AZY95" s="106"/>
      <c r="AZZ95" s="106"/>
      <c r="BAA95" s="106"/>
      <c r="BAB95" s="106"/>
      <c r="BAC95" s="106"/>
      <c r="BAD95" s="106"/>
      <c r="BAE95" s="106"/>
      <c r="BAF95" s="106"/>
      <c r="BAG95" s="106"/>
      <c r="BAH95" s="106"/>
      <c r="BAI95" s="106"/>
      <c r="BAJ95" s="106"/>
      <c r="BAK95" s="106"/>
      <c r="BAL95" s="106"/>
      <c r="BAM95" s="106"/>
      <c r="BAN95" s="106"/>
      <c r="BAO95" s="106"/>
      <c r="BAP95" s="106"/>
      <c r="BAQ95" s="106"/>
      <c r="BAR95" s="106"/>
      <c r="BAS95" s="106"/>
      <c r="BAT95" s="106"/>
      <c r="BAU95" s="106"/>
      <c r="BAV95" s="106"/>
      <c r="BAW95" s="106"/>
      <c r="BAX95" s="106"/>
      <c r="BAY95" s="106"/>
      <c r="BAZ95" s="106"/>
      <c r="BBA95" s="106"/>
      <c r="BBB95" s="106"/>
      <c r="BBC95" s="106"/>
      <c r="BBD95" s="106"/>
      <c r="BBE95" s="106"/>
      <c r="BBF95" s="106"/>
      <c r="BBG95" s="106"/>
      <c r="BBH95" s="106"/>
      <c r="BBI95" s="106"/>
      <c r="BBJ95" s="106"/>
      <c r="BBK95" s="106"/>
      <c r="BBL95" s="106"/>
      <c r="BBM95" s="106"/>
      <c r="BBN95" s="106"/>
      <c r="BBO95" s="106"/>
      <c r="BBP95" s="106"/>
      <c r="BBQ95" s="106"/>
      <c r="BBR95" s="106"/>
      <c r="BBS95" s="106"/>
      <c r="BBT95" s="106"/>
      <c r="BBU95" s="106"/>
      <c r="BBV95" s="106"/>
      <c r="BBW95" s="106"/>
      <c r="BBX95" s="106"/>
      <c r="BBY95" s="106"/>
      <c r="BBZ95" s="106"/>
      <c r="BCA95" s="106"/>
      <c r="BCB95" s="106"/>
      <c r="BCC95" s="106"/>
      <c r="BCD95" s="106"/>
      <c r="BCE95" s="106"/>
      <c r="BCF95" s="106"/>
      <c r="BCG95" s="106"/>
      <c r="BCH95" s="106"/>
      <c r="BCI95" s="106"/>
      <c r="BCJ95" s="106"/>
      <c r="BCK95" s="106"/>
      <c r="BCL95" s="106"/>
      <c r="BCM95" s="106"/>
      <c r="BCN95" s="106"/>
      <c r="BCO95" s="106"/>
      <c r="BCP95" s="106"/>
      <c r="BCQ95" s="106"/>
      <c r="BCR95" s="106"/>
      <c r="BCS95" s="106"/>
      <c r="BCT95" s="106"/>
      <c r="BCU95" s="106"/>
      <c r="BCV95" s="106"/>
      <c r="BCW95" s="106"/>
      <c r="BCX95" s="106"/>
      <c r="BCY95" s="106"/>
      <c r="BCZ95" s="106"/>
      <c r="BDA95" s="106"/>
      <c r="BDB95" s="106"/>
      <c r="BDC95" s="106"/>
      <c r="BDD95" s="106"/>
      <c r="BDE95" s="106"/>
      <c r="BDF95" s="106"/>
      <c r="BDG95" s="106"/>
      <c r="BDH95" s="106"/>
      <c r="BDI95" s="106"/>
      <c r="BDJ95" s="106"/>
      <c r="BDK95" s="106"/>
      <c r="BDL95" s="106"/>
      <c r="BDM95" s="106"/>
      <c r="BDN95" s="106"/>
      <c r="BDO95" s="106"/>
      <c r="BDP95" s="106"/>
      <c r="BDQ95" s="106"/>
      <c r="BDR95" s="106"/>
      <c r="BDS95" s="106"/>
      <c r="BDT95" s="106"/>
      <c r="BDU95" s="106"/>
      <c r="BDV95" s="106"/>
      <c r="BDW95" s="106"/>
      <c r="BDX95" s="106"/>
      <c r="BDY95" s="106"/>
      <c r="BDZ95" s="106"/>
      <c r="BEA95" s="106"/>
      <c r="BEB95" s="106"/>
      <c r="BEC95" s="106"/>
      <c r="BED95" s="106"/>
      <c r="BEE95" s="106"/>
      <c r="BEF95" s="106"/>
      <c r="BEG95" s="106"/>
      <c r="BEH95" s="106"/>
      <c r="BEI95" s="106"/>
      <c r="BEJ95" s="106"/>
      <c r="BEK95" s="106"/>
      <c r="BEL95" s="106"/>
      <c r="BEM95" s="106"/>
      <c r="BEN95" s="106"/>
      <c r="BEO95" s="106"/>
      <c r="BEP95" s="106"/>
      <c r="BEQ95" s="106"/>
      <c r="BER95" s="106"/>
      <c r="BES95" s="106"/>
      <c r="BET95" s="106"/>
      <c r="BEU95" s="106"/>
      <c r="BEV95" s="106"/>
      <c r="BEW95" s="106"/>
      <c r="BEX95" s="106"/>
      <c r="BEY95" s="106"/>
      <c r="BEZ95" s="106"/>
      <c r="BFA95" s="106"/>
      <c r="BFB95" s="106"/>
      <c r="BFC95" s="106"/>
      <c r="BFD95" s="106"/>
      <c r="BFE95" s="106"/>
      <c r="BFF95" s="106"/>
      <c r="BFG95" s="106"/>
      <c r="BFH95" s="106"/>
      <c r="BFI95" s="106"/>
      <c r="BFJ95" s="106"/>
      <c r="BFK95" s="106"/>
      <c r="BFL95" s="106"/>
      <c r="BFM95" s="106"/>
      <c r="BFN95" s="106"/>
      <c r="BFO95" s="106"/>
      <c r="BFP95" s="106"/>
      <c r="BFQ95" s="106"/>
      <c r="BFR95" s="106"/>
      <c r="BFS95" s="106"/>
      <c r="BFT95" s="106"/>
      <c r="BFU95" s="106"/>
      <c r="BFV95" s="106"/>
      <c r="BFW95" s="106"/>
      <c r="BFX95" s="106"/>
      <c r="BFY95" s="106"/>
      <c r="BFZ95" s="106"/>
      <c r="BGA95" s="106"/>
      <c r="BGB95" s="106"/>
      <c r="BGC95" s="106"/>
      <c r="BGD95" s="106"/>
      <c r="BGE95" s="106"/>
      <c r="BGF95" s="106"/>
      <c r="BGG95" s="106"/>
      <c r="BGH95" s="106"/>
      <c r="BGI95" s="106"/>
      <c r="BGJ95" s="106"/>
      <c r="BGK95" s="106"/>
      <c r="BGL95" s="106"/>
      <c r="BGM95" s="106"/>
      <c r="BGN95" s="106"/>
      <c r="BGO95" s="106"/>
      <c r="BGP95" s="106"/>
      <c r="BGQ95" s="106"/>
      <c r="BGR95" s="106"/>
      <c r="BGS95" s="106"/>
      <c r="BGT95" s="106"/>
      <c r="BGU95" s="106"/>
      <c r="BGV95" s="106"/>
      <c r="BGW95" s="106"/>
      <c r="BGX95" s="106"/>
      <c r="BGY95" s="106"/>
      <c r="BGZ95" s="106"/>
      <c r="BHA95" s="106"/>
      <c r="BHB95" s="106"/>
      <c r="BHC95" s="106"/>
      <c r="BHD95" s="106"/>
      <c r="BHE95" s="106"/>
      <c r="BHF95" s="106"/>
      <c r="BHG95" s="106"/>
      <c r="BHH95" s="106"/>
      <c r="BHI95" s="106"/>
      <c r="BHJ95" s="106"/>
      <c r="BHK95" s="106"/>
      <c r="BHL95" s="106"/>
      <c r="BHM95" s="106"/>
      <c r="BHN95" s="106"/>
      <c r="BHO95" s="106"/>
      <c r="BHP95" s="106"/>
      <c r="BHQ95" s="106"/>
      <c r="BHR95" s="106"/>
      <c r="BHS95" s="106"/>
      <c r="BHT95" s="106"/>
      <c r="BHU95" s="106"/>
      <c r="BHV95" s="106"/>
      <c r="BHW95" s="106"/>
      <c r="BHX95" s="106"/>
      <c r="BHY95" s="106"/>
      <c r="BHZ95" s="106"/>
      <c r="BIA95" s="106"/>
      <c r="BIB95" s="106"/>
      <c r="BIC95" s="106"/>
      <c r="BID95" s="106"/>
      <c r="BIE95" s="106"/>
      <c r="BIF95" s="106"/>
      <c r="BIG95" s="106"/>
      <c r="BIH95" s="106"/>
      <c r="BII95" s="106"/>
      <c r="BIJ95" s="106"/>
      <c r="BIK95" s="106"/>
      <c r="BIL95" s="106"/>
      <c r="BIM95" s="106"/>
      <c r="BIN95" s="106"/>
      <c r="BIO95" s="106"/>
      <c r="BIP95" s="106"/>
      <c r="BIQ95" s="106"/>
      <c r="BIR95" s="106"/>
      <c r="BIS95" s="106"/>
      <c r="BIT95" s="106"/>
      <c r="BIU95" s="106"/>
      <c r="BIV95" s="106"/>
      <c r="BIW95" s="106"/>
      <c r="BIX95" s="106"/>
      <c r="BIY95" s="106"/>
      <c r="BIZ95" s="106"/>
      <c r="BJA95" s="106"/>
      <c r="BJB95" s="106"/>
      <c r="BJC95" s="106"/>
      <c r="BJD95" s="106"/>
      <c r="BJE95" s="106"/>
      <c r="BJF95" s="106"/>
      <c r="BJG95" s="106"/>
      <c r="BJH95" s="106"/>
      <c r="BJI95" s="106"/>
      <c r="BJJ95" s="106"/>
      <c r="BJK95" s="106"/>
      <c r="BJL95" s="106"/>
      <c r="BJM95" s="106"/>
      <c r="BJN95" s="106"/>
      <c r="BJO95" s="106"/>
      <c r="BJP95" s="106"/>
      <c r="BJQ95" s="106"/>
      <c r="BJR95" s="106"/>
      <c r="BJS95" s="106"/>
      <c r="BJT95" s="106"/>
      <c r="BJU95" s="106"/>
      <c r="BJV95" s="106"/>
      <c r="BJW95" s="106"/>
      <c r="BJX95" s="106"/>
      <c r="BJY95" s="106"/>
      <c r="BJZ95" s="106"/>
      <c r="BKA95" s="106"/>
      <c r="BKB95" s="106"/>
      <c r="BKC95" s="106"/>
      <c r="BKD95" s="106"/>
      <c r="BKE95" s="106"/>
      <c r="BKF95" s="106"/>
      <c r="BKG95" s="106"/>
      <c r="BKH95" s="106"/>
      <c r="BKI95" s="106"/>
      <c r="BKJ95" s="106"/>
      <c r="BKK95" s="106"/>
      <c r="BKL95" s="106"/>
      <c r="BKM95" s="106"/>
      <c r="BKN95" s="106"/>
      <c r="BKO95" s="106"/>
      <c r="BKP95" s="106"/>
      <c r="BKQ95" s="106"/>
      <c r="BKR95" s="106"/>
      <c r="BKS95" s="106"/>
      <c r="BKT95" s="106"/>
      <c r="BKU95" s="106"/>
      <c r="BKV95" s="106"/>
      <c r="BKW95" s="106"/>
      <c r="BKX95" s="106"/>
      <c r="BKY95" s="106"/>
      <c r="BKZ95" s="106"/>
      <c r="BLA95" s="106"/>
      <c r="BLB95" s="106"/>
      <c r="BLC95" s="106"/>
      <c r="BLD95" s="106"/>
      <c r="BLE95" s="106"/>
      <c r="BLF95" s="106"/>
      <c r="BLG95" s="106"/>
      <c r="BLH95" s="106"/>
      <c r="BLI95" s="106"/>
      <c r="BLJ95" s="106"/>
      <c r="BLK95" s="106"/>
      <c r="BLL95" s="106"/>
      <c r="BLM95" s="106"/>
      <c r="BLN95" s="106"/>
      <c r="BLO95" s="106"/>
      <c r="BLP95" s="106"/>
      <c r="BLQ95" s="106"/>
      <c r="BLR95" s="106"/>
      <c r="BLS95" s="106"/>
      <c r="BLT95" s="106"/>
      <c r="BLU95" s="106"/>
      <c r="BLV95" s="106"/>
      <c r="BLW95" s="106"/>
      <c r="BLX95" s="106"/>
      <c r="BLY95" s="106"/>
      <c r="BLZ95" s="106"/>
      <c r="BMA95" s="106"/>
      <c r="BMB95" s="106"/>
      <c r="BMC95" s="106"/>
      <c r="BMD95" s="106"/>
      <c r="BME95" s="106"/>
      <c r="BMF95" s="106"/>
      <c r="BMG95" s="106"/>
      <c r="BMH95" s="106"/>
      <c r="BMI95" s="106"/>
      <c r="BMJ95" s="106"/>
      <c r="BMK95" s="106"/>
      <c r="BML95" s="106"/>
      <c r="BMM95" s="106"/>
      <c r="BMN95" s="106"/>
      <c r="BMO95" s="106"/>
      <c r="BMP95" s="106"/>
      <c r="BMQ95" s="106"/>
      <c r="BMR95" s="106"/>
      <c r="BMS95" s="106"/>
      <c r="BMT95" s="106"/>
      <c r="BMU95" s="106"/>
      <c r="BMV95" s="106"/>
      <c r="BMW95" s="106"/>
      <c r="BMX95" s="106"/>
      <c r="BMY95" s="106"/>
      <c r="BMZ95" s="106"/>
      <c r="BNA95" s="106"/>
      <c r="BNB95" s="106"/>
      <c r="BNC95" s="106"/>
      <c r="BND95" s="106"/>
      <c r="BNE95" s="106"/>
      <c r="BNF95" s="106"/>
      <c r="BNG95" s="106"/>
      <c r="BNH95" s="106"/>
      <c r="BNI95" s="106"/>
      <c r="BNJ95" s="106"/>
      <c r="BNK95" s="106"/>
      <c r="BNL95" s="106"/>
      <c r="BNM95" s="106"/>
      <c r="BNN95" s="106"/>
      <c r="BNO95" s="106"/>
      <c r="BNP95" s="106"/>
      <c r="BNQ95" s="106"/>
      <c r="BNR95" s="106"/>
      <c r="BNS95" s="106"/>
      <c r="BNT95" s="106"/>
      <c r="BNU95" s="106"/>
      <c r="BNV95" s="106"/>
      <c r="BNW95" s="106"/>
      <c r="BNX95" s="106"/>
      <c r="BNY95" s="106"/>
      <c r="BNZ95" s="106"/>
      <c r="BOA95" s="106"/>
      <c r="BOB95" s="106"/>
      <c r="BOC95" s="106"/>
      <c r="BOD95" s="106"/>
      <c r="BOE95" s="106"/>
      <c r="BOF95" s="106"/>
      <c r="BOG95" s="106"/>
      <c r="BOH95" s="106"/>
      <c r="BOI95" s="106"/>
      <c r="BOJ95" s="106"/>
      <c r="BOK95" s="106"/>
      <c r="BOL95" s="106"/>
      <c r="BOM95" s="106"/>
      <c r="BON95" s="106"/>
      <c r="BOO95" s="106"/>
      <c r="BOP95" s="106"/>
      <c r="BOQ95" s="106"/>
      <c r="BOR95" s="106"/>
      <c r="BOS95" s="106"/>
      <c r="BOT95" s="106"/>
      <c r="BOU95" s="106"/>
      <c r="BOV95" s="106"/>
      <c r="BOW95" s="106"/>
      <c r="BOX95" s="106"/>
      <c r="BOY95" s="106"/>
      <c r="BOZ95" s="106"/>
      <c r="BPA95" s="106"/>
      <c r="BPB95" s="106"/>
      <c r="BPC95" s="106"/>
      <c r="BPD95" s="106"/>
      <c r="BPE95" s="106"/>
      <c r="BPF95" s="106"/>
      <c r="BPG95" s="106"/>
      <c r="BPH95" s="106"/>
      <c r="BPI95" s="106"/>
      <c r="BPJ95" s="106"/>
      <c r="BPK95" s="106"/>
      <c r="BPL95" s="106"/>
      <c r="BPM95" s="106"/>
      <c r="BPN95" s="106"/>
      <c r="BPO95" s="106"/>
      <c r="BPP95" s="106"/>
      <c r="BPQ95" s="106"/>
      <c r="BPR95" s="106"/>
      <c r="BPS95" s="106"/>
      <c r="BPT95" s="106"/>
      <c r="BPU95" s="106"/>
      <c r="BPV95" s="106"/>
      <c r="BPW95" s="106"/>
      <c r="BPX95" s="106"/>
      <c r="BPY95" s="106"/>
      <c r="BPZ95" s="106"/>
      <c r="BQA95" s="106"/>
      <c r="BQB95" s="106"/>
      <c r="BQC95" s="106"/>
      <c r="BQD95" s="106"/>
      <c r="BQE95" s="106"/>
      <c r="BQF95" s="106"/>
      <c r="BQG95" s="106"/>
      <c r="BQH95" s="106"/>
      <c r="BQI95" s="106"/>
      <c r="BQJ95" s="106"/>
      <c r="BQK95" s="106"/>
      <c r="BQL95" s="106"/>
      <c r="BQM95" s="106"/>
      <c r="BQN95" s="106"/>
      <c r="BQO95" s="106"/>
      <c r="BQP95" s="106"/>
      <c r="BQQ95" s="106"/>
      <c r="BQR95" s="106"/>
      <c r="BQS95" s="106"/>
      <c r="BQT95" s="106"/>
      <c r="BQU95" s="106"/>
      <c r="BQV95" s="106"/>
      <c r="BQW95" s="106"/>
      <c r="BQX95" s="106"/>
      <c r="BQY95" s="106"/>
      <c r="BQZ95" s="106"/>
      <c r="BRA95" s="106"/>
      <c r="BRB95" s="106"/>
      <c r="BRC95" s="106"/>
      <c r="BRD95" s="106"/>
      <c r="BRE95" s="106"/>
      <c r="BRF95" s="106"/>
      <c r="BRG95" s="106"/>
      <c r="BRH95" s="106"/>
      <c r="BRI95" s="106"/>
      <c r="BRJ95" s="106"/>
      <c r="BRK95" s="106"/>
      <c r="BRL95" s="106"/>
      <c r="BRM95" s="106"/>
      <c r="BRN95" s="106"/>
      <c r="BRO95" s="106"/>
      <c r="BRP95" s="106"/>
      <c r="BRQ95" s="106"/>
      <c r="BRR95" s="106"/>
      <c r="BRS95" s="106"/>
      <c r="BRT95" s="106"/>
      <c r="BRU95" s="106"/>
      <c r="BRV95" s="106"/>
      <c r="BRW95" s="106"/>
      <c r="BRX95" s="106"/>
      <c r="BRY95" s="106"/>
      <c r="BRZ95" s="106"/>
      <c r="BSA95" s="106"/>
      <c r="BSB95" s="106"/>
      <c r="BSC95" s="106"/>
      <c r="BSD95" s="106"/>
      <c r="BSE95" s="106"/>
      <c r="BSF95" s="106"/>
      <c r="BSG95" s="106"/>
      <c r="BSH95" s="106"/>
      <c r="BSI95" s="106"/>
      <c r="BSJ95" s="106"/>
      <c r="BSK95" s="106"/>
      <c r="BSL95" s="106"/>
      <c r="BSM95" s="106"/>
      <c r="BSN95" s="106"/>
      <c r="BSO95" s="106"/>
      <c r="BSP95" s="106"/>
      <c r="BSQ95" s="106"/>
      <c r="BSR95" s="106"/>
      <c r="BSS95" s="106"/>
      <c r="BST95" s="106"/>
      <c r="BSU95" s="106"/>
      <c r="BSV95" s="106"/>
      <c r="BSW95" s="106"/>
      <c r="BSX95" s="106"/>
      <c r="BSY95" s="106"/>
      <c r="BSZ95" s="106"/>
      <c r="BTA95" s="106"/>
      <c r="BTB95" s="106"/>
      <c r="BTC95" s="106"/>
      <c r="BTD95" s="106"/>
      <c r="BTE95" s="106"/>
      <c r="BTF95" s="106"/>
      <c r="BTG95" s="106"/>
      <c r="BTH95" s="106"/>
      <c r="BTI95" s="106"/>
      <c r="BTJ95" s="106"/>
      <c r="BTK95" s="106"/>
      <c r="BTL95" s="106"/>
      <c r="BTM95" s="106"/>
      <c r="BTN95" s="106"/>
      <c r="BTO95" s="106"/>
      <c r="BTP95" s="106"/>
      <c r="BTQ95" s="106"/>
      <c r="BTR95" s="106"/>
      <c r="BTS95" s="106"/>
      <c r="BTT95" s="106"/>
      <c r="BTU95" s="106"/>
      <c r="BTV95" s="106"/>
      <c r="BTW95" s="106"/>
      <c r="BTX95" s="106"/>
      <c r="BTY95" s="106"/>
      <c r="BTZ95" s="106"/>
      <c r="BUA95" s="106"/>
      <c r="BUB95" s="106"/>
      <c r="BUC95" s="106"/>
      <c r="BUD95" s="106"/>
      <c r="BUE95" s="106"/>
      <c r="BUF95" s="106"/>
      <c r="BUG95" s="106"/>
      <c r="BUH95" s="106"/>
      <c r="BUI95" s="106"/>
      <c r="BUJ95" s="106"/>
      <c r="BUK95" s="106"/>
      <c r="BUL95" s="106"/>
      <c r="BUM95" s="106"/>
      <c r="BUN95" s="106"/>
      <c r="BUO95" s="106"/>
      <c r="BUP95" s="106"/>
      <c r="BUQ95" s="106"/>
      <c r="BUR95" s="106"/>
      <c r="BUS95" s="106"/>
      <c r="BUT95" s="106"/>
      <c r="BUU95" s="106"/>
      <c r="BUV95" s="106"/>
      <c r="BUW95" s="106"/>
      <c r="BUX95" s="106"/>
      <c r="BUY95" s="106"/>
      <c r="BUZ95" s="106"/>
      <c r="BVA95" s="106"/>
      <c r="BVB95" s="106"/>
      <c r="BVC95" s="106"/>
      <c r="BVD95" s="106"/>
      <c r="BVE95" s="106"/>
      <c r="BVF95" s="106"/>
      <c r="BVG95" s="106"/>
      <c r="BVH95" s="106"/>
      <c r="BVI95" s="106"/>
      <c r="BVJ95" s="106"/>
      <c r="BVK95" s="106"/>
      <c r="BVL95" s="106"/>
      <c r="BVM95" s="106"/>
      <c r="BVN95" s="106"/>
      <c r="BVO95" s="106"/>
      <c r="BVP95" s="106"/>
      <c r="BVQ95" s="106"/>
      <c r="BVR95" s="106"/>
      <c r="BVS95" s="106"/>
      <c r="BVT95" s="106"/>
      <c r="BVU95" s="106"/>
      <c r="BVV95" s="106"/>
      <c r="BVW95" s="106"/>
      <c r="BVX95" s="106"/>
      <c r="BVY95" s="106"/>
      <c r="BVZ95" s="106"/>
      <c r="BWA95" s="106"/>
      <c r="BWB95" s="106"/>
      <c r="BWC95" s="106"/>
      <c r="BWD95" s="106"/>
      <c r="BWE95" s="106"/>
      <c r="BWF95" s="106"/>
      <c r="BWG95" s="106"/>
      <c r="BWH95" s="106"/>
      <c r="BWI95" s="106"/>
      <c r="BWJ95" s="106"/>
      <c r="BWK95" s="106"/>
      <c r="BWL95" s="106"/>
      <c r="BWM95" s="106"/>
      <c r="BWN95" s="106"/>
      <c r="BWO95" s="106"/>
      <c r="BWP95" s="106"/>
      <c r="BWQ95" s="106"/>
      <c r="BWR95" s="106"/>
      <c r="BWS95" s="106"/>
      <c r="BWT95" s="106"/>
      <c r="BWU95" s="106"/>
      <c r="BWV95" s="106"/>
      <c r="BWW95" s="106"/>
      <c r="BWX95" s="106"/>
      <c r="BWY95" s="106"/>
      <c r="BWZ95" s="106"/>
      <c r="BXA95" s="106"/>
      <c r="BXB95" s="106"/>
      <c r="BXC95" s="106"/>
      <c r="BXD95" s="106"/>
      <c r="BXE95" s="106"/>
      <c r="BXF95" s="106"/>
      <c r="BXG95" s="106"/>
      <c r="BXH95" s="106"/>
      <c r="BXI95" s="106"/>
      <c r="BXJ95" s="106"/>
      <c r="BXK95" s="106"/>
      <c r="BXL95" s="106"/>
      <c r="BXM95" s="106"/>
      <c r="BXN95" s="106"/>
      <c r="BXO95" s="106"/>
      <c r="BXP95" s="106"/>
      <c r="BXQ95" s="106"/>
      <c r="BXR95" s="106"/>
      <c r="BXS95" s="106"/>
      <c r="BXT95" s="106"/>
      <c r="BXU95" s="106"/>
      <c r="BXV95" s="106"/>
      <c r="BXW95" s="106"/>
      <c r="BXX95" s="106"/>
      <c r="BXY95" s="106"/>
      <c r="BXZ95" s="106"/>
      <c r="BYA95" s="106"/>
      <c r="BYB95" s="106"/>
      <c r="BYC95" s="106"/>
      <c r="BYD95" s="106"/>
      <c r="BYE95" s="106"/>
      <c r="BYF95" s="106"/>
      <c r="BYG95" s="106"/>
      <c r="BYH95" s="106"/>
      <c r="BYI95" s="106"/>
      <c r="BYJ95" s="106"/>
      <c r="BYK95" s="106"/>
      <c r="BYL95" s="106"/>
      <c r="BYM95" s="106"/>
      <c r="BYN95" s="106"/>
      <c r="BYO95" s="106"/>
      <c r="BYP95" s="106"/>
      <c r="BYQ95" s="106"/>
      <c r="BYR95" s="106"/>
      <c r="BYS95" s="106"/>
      <c r="BYT95" s="106"/>
      <c r="BYU95" s="106"/>
      <c r="BYV95" s="106"/>
      <c r="BYW95" s="106"/>
      <c r="BYX95" s="106"/>
      <c r="BYY95" s="106"/>
      <c r="BYZ95" s="106"/>
      <c r="BZA95" s="106"/>
      <c r="BZB95" s="106"/>
      <c r="BZC95" s="106"/>
      <c r="BZD95" s="106"/>
      <c r="BZE95" s="106"/>
      <c r="BZF95" s="106"/>
      <c r="BZG95" s="106"/>
      <c r="BZH95" s="106"/>
      <c r="BZI95" s="106"/>
      <c r="BZJ95" s="106"/>
      <c r="BZK95" s="106"/>
      <c r="BZL95" s="106"/>
      <c r="BZM95" s="106"/>
      <c r="BZN95" s="106"/>
      <c r="BZO95" s="106"/>
      <c r="BZP95" s="106"/>
      <c r="BZQ95" s="106"/>
      <c r="BZR95" s="106"/>
      <c r="BZS95" s="106"/>
      <c r="BZT95" s="106"/>
      <c r="BZU95" s="106"/>
      <c r="BZV95" s="106"/>
      <c r="BZW95" s="106"/>
      <c r="BZX95" s="106"/>
      <c r="BZY95" s="106"/>
      <c r="BZZ95" s="106"/>
      <c r="CAA95" s="106"/>
      <c r="CAB95" s="106"/>
      <c r="CAC95" s="106"/>
      <c r="CAD95" s="106"/>
      <c r="CAE95" s="106"/>
      <c r="CAF95" s="106"/>
      <c r="CAG95" s="106"/>
      <c r="CAH95" s="106"/>
      <c r="CAI95" s="106"/>
      <c r="CAJ95" s="106"/>
      <c r="CAK95" s="106"/>
      <c r="CAL95" s="106"/>
      <c r="CAM95" s="106"/>
      <c r="CAN95" s="106"/>
      <c r="CAO95" s="106"/>
      <c r="CAP95" s="106"/>
      <c r="CAQ95" s="106"/>
      <c r="CAR95" s="106"/>
      <c r="CAS95" s="106"/>
      <c r="CAT95" s="106"/>
      <c r="CAU95" s="106"/>
      <c r="CAV95" s="106"/>
      <c r="CAW95" s="106"/>
      <c r="CAX95" s="106"/>
      <c r="CAY95" s="106"/>
      <c r="CAZ95" s="106"/>
      <c r="CBA95" s="106"/>
      <c r="CBB95" s="106"/>
      <c r="CBC95" s="106"/>
      <c r="CBD95" s="106"/>
      <c r="CBE95" s="106"/>
      <c r="CBF95" s="106"/>
      <c r="CBG95" s="106"/>
      <c r="CBH95" s="106"/>
      <c r="CBI95" s="106"/>
      <c r="CBJ95" s="106"/>
      <c r="CBK95" s="106"/>
      <c r="CBL95" s="106"/>
      <c r="CBM95" s="106"/>
      <c r="CBN95" s="106"/>
      <c r="CBO95" s="106"/>
      <c r="CBP95" s="106"/>
      <c r="CBQ95" s="106"/>
      <c r="CBR95" s="106"/>
      <c r="CBS95" s="106"/>
      <c r="CBT95" s="106"/>
      <c r="CBU95" s="106"/>
      <c r="CBV95" s="106"/>
      <c r="CBW95" s="106"/>
      <c r="CBX95" s="106"/>
      <c r="CBY95" s="106"/>
      <c r="CBZ95" s="106"/>
      <c r="CCA95" s="106"/>
      <c r="CCB95" s="106"/>
      <c r="CCC95" s="106"/>
      <c r="CCD95" s="106"/>
      <c r="CCE95" s="106"/>
      <c r="CCF95" s="106"/>
      <c r="CCG95" s="106"/>
      <c r="CCH95" s="106"/>
      <c r="CCI95" s="106"/>
      <c r="CCJ95" s="106"/>
      <c r="CCK95" s="106"/>
      <c r="CCL95" s="106"/>
      <c r="CCM95" s="106"/>
      <c r="CCN95" s="106"/>
      <c r="CCO95" s="106"/>
      <c r="CCP95" s="106"/>
      <c r="CCQ95" s="106"/>
      <c r="CCR95" s="106"/>
      <c r="CCS95" s="106"/>
      <c r="CCT95" s="106"/>
      <c r="CCU95" s="106"/>
      <c r="CCV95" s="106"/>
      <c r="CCW95" s="106"/>
      <c r="CCX95" s="106"/>
      <c r="CCY95" s="106"/>
      <c r="CCZ95" s="106"/>
      <c r="CDA95" s="106"/>
      <c r="CDB95" s="106"/>
      <c r="CDC95" s="106"/>
      <c r="CDD95" s="106"/>
      <c r="CDE95" s="106"/>
      <c r="CDF95" s="106"/>
      <c r="CDG95" s="106"/>
      <c r="CDH95" s="106"/>
      <c r="CDI95" s="106"/>
      <c r="CDJ95" s="106"/>
      <c r="CDK95" s="106"/>
      <c r="CDL95" s="106"/>
      <c r="CDM95" s="106"/>
      <c r="CDN95" s="106"/>
      <c r="CDO95" s="106"/>
      <c r="CDP95" s="106"/>
      <c r="CDQ95" s="106"/>
      <c r="CDR95" s="106"/>
      <c r="CDS95" s="106"/>
      <c r="CDT95" s="106"/>
      <c r="CDU95" s="106"/>
      <c r="CDV95" s="106"/>
      <c r="CDW95" s="106"/>
      <c r="CDX95" s="106"/>
      <c r="CDY95" s="106"/>
      <c r="CDZ95" s="106"/>
      <c r="CEA95" s="106"/>
      <c r="CEB95" s="106"/>
      <c r="CEC95" s="106"/>
      <c r="CED95" s="106"/>
      <c r="CEE95" s="106"/>
      <c r="CEF95" s="106"/>
      <c r="CEG95" s="106"/>
      <c r="CEH95" s="106"/>
      <c r="CEI95" s="106"/>
      <c r="CEJ95" s="106"/>
      <c r="CEK95" s="106"/>
      <c r="CEL95" s="106"/>
      <c r="CEM95" s="106"/>
      <c r="CEN95" s="106"/>
      <c r="CEO95" s="106"/>
      <c r="CEP95" s="106"/>
      <c r="CEQ95" s="106"/>
      <c r="CER95" s="106"/>
      <c r="CES95" s="106"/>
      <c r="CET95" s="106"/>
      <c r="CEU95" s="106"/>
      <c r="CEV95" s="106"/>
      <c r="CEW95" s="106"/>
      <c r="CEX95" s="106"/>
      <c r="CEY95" s="106"/>
      <c r="CEZ95" s="106"/>
      <c r="CFA95" s="106"/>
      <c r="CFB95" s="106"/>
      <c r="CFC95" s="106"/>
      <c r="CFD95" s="106"/>
      <c r="CFE95" s="106"/>
      <c r="CFF95" s="106"/>
      <c r="CFG95" s="106"/>
      <c r="CFH95" s="106"/>
      <c r="CFI95" s="106"/>
      <c r="CFJ95" s="106"/>
      <c r="CFK95" s="106"/>
      <c r="CFL95" s="106"/>
      <c r="CFM95" s="106"/>
      <c r="CFN95" s="106"/>
      <c r="CFO95" s="106"/>
      <c r="CFP95" s="106"/>
      <c r="CFQ95" s="106"/>
      <c r="CFR95" s="106"/>
      <c r="CFS95" s="106"/>
      <c r="CFT95" s="106"/>
      <c r="CFU95" s="106"/>
      <c r="CFV95" s="106"/>
      <c r="CFW95" s="106"/>
      <c r="CFX95" s="106"/>
      <c r="CFY95" s="106"/>
      <c r="CFZ95" s="106"/>
      <c r="CGA95" s="106"/>
      <c r="CGB95" s="106"/>
      <c r="CGC95" s="106"/>
      <c r="CGD95" s="106"/>
      <c r="CGE95" s="106"/>
      <c r="CGF95" s="106"/>
      <c r="CGG95" s="106"/>
      <c r="CGH95" s="106"/>
      <c r="CGI95" s="106"/>
      <c r="CGJ95" s="106"/>
      <c r="CGK95" s="106"/>
      <c r="CGL95" s="106"/>
      <c r="CGM95" s="106"/>
      <c r="CGN95" s="106"/>
      <c r="CGO95" s="106"/>
      <c r="CGP95" s="106"/>
      <c r="CGQ95" s="106"/>
      <c r="CGR95" s="106"/>
      <c r="CGS95" s="106"/>
      <c r="CGT95" s="106"/>
      <c r="CGU95" s="106"/>
      <c r="CGV95" s="106"/>
      <c r="CGW95" s="106"/>
      <c r="CGX95" s="106"/>
      <c r="CGY95" s="106"/>
      <c r="CGZ95" s="106"/>
      <c r="CHA95" s="106"/>
      <c r="CHB95" s="106"/>
      <c r="CHC95" s="106"/>
      <c r="CHD95" s="106"/>
      <c r="CHE95" s="106"/>
      <c r="CHF95" s="106"/>
      <c r="CHG95" s="106"/>
      <c r="CHH95" s="106"/>
      <c r="CHI95" s="106"/>
      <c r="CHJ95" s="106"/>
      <c r="CHK95" s="106"/>
      <c r="CHL95" s="106"/>
      <c r="CHM95" s="106"/>
      <c r="CHN95" s="106"/>
      <c r="CHO95" s="106"/>
      <c r="CHP95" s="106"/>
      <c r="CHQ95" s="106"/>
      <c r="CHR95" s="106"/>
      <c r="CHS95" s="106"/>
      <c r="CHT95" s="106"/>
      <c r="CHU95" s="106"/>
      <c r="CHV95" s="106"/>
      <c r="CHW95" s="106"/>
      <c r="CHX95" s="106"/>
      <c r="CHY95" s="106"/>
      <c r="CHZ95" s="106"/>
      <c r="CIA95" s="106"/>
      <c r="CIB95" s="106"/>
      <c r="CIC95" s="106"/>
      <c r="CID95" s="106"/>
      <c r="CIE95" s="106"/>
      <c r="CIF95" s="106"/>
      <c r="CIG95" s="106"/>
      <c r="CIH95" s="106"/>
      <c r="CII95" s="106"/>
      <c r="CIJ95" s="106"/>
      <c r="CIK95" s="106"/>
      <c r="CIL95" s="106"/>
      <c r="CIM95" s="106"/>
      <c r="CIN95" s="106"/>
      <c r="CIO95" s="106"/>
      <c r="CIP95" s="106"/>
      <c r="CIQ95" s="106"/>
      <c r="CIR95" s="106"/>
      <c r="CIS95" s="106"/>
      <c r="CIT95" s="106"/>
      <c r="CIU95" s="106"/>
      <c r="CIV95" s="106"/>
      <c r="CIW95" s="106"/>
      <c r="CIX95" s="106"/>
      <c r="CIY95" s="106"/>
      <c r="CIZ95" s="106"/>
      <c r="CJA95" s="106"/>
      <c r="CJB95" s="106"/>
      <c r="CJC95" s="106"/>
      <c r="CJD95" s="106"/>
      <c r="CJE95" s="106"/>
      <c r="CJF95" s="106"/>
      <c r="CJG95" s="106"/>
      <c r="CJH95" s="106"/>
      <c r="CJI95" s="106"/>
      <c r="CJJ95" s="106"/>
      <c r="CJK95" s="106"/>
      <c r="CJL95" s="106"/>
      <c r="CJM95" s="106"/>
      <c r="CJN95" s="106"/>
      <c r="CJO95" s="106"/>
      <c r="CJP95" s="106"/>
      <c r="CJQ95" s="106"/>
      <c r="CJR95" s="106"/>
      <c r="CJS95" s="106"/>
      <c r="CJT95" s="106"/>
      <c r="CJU95" s="106"/>
      <c r="CJV95" s="106"/>
      <c r="CJW95" s="106"/>
      <c r="CJX95" s="106"/>
      <c r="CJY95" s="106"/>
      <c r="CJZ95" s="106"/>
      <c r="CKA95" s="106"/>
      <c r="CKB95" s="106"/>
      <c r="CKC95" s="106"/>
      <c r="CKD95" s="106"/>
      <c r="CKE95" s="106"/>
      <c r="CKF95" s="106"/>
      <c r="CKG95" s="106"/>
      <c r="CKH95" s="106"/>
      <c r="CKI95" s="106"/>
      <c r="CKJ95" s="106"/>
      <c r="CKK95" s="106"/>
      <c r="CKL95" s="106"/>
      <c r="CKM95" s="106"/>
      <c r="CKN95" s="106"/>
      <c r="CKO95" s="106"/>
      <c r="CKP95" s="106"/>
      <c r="CKQ95" s="106"/>
      <c r="CKR95" s="106"/>
      <c r="CKS95" s="106"/>
      <c r="CKT95" s="106"/>
      <c r="CKU95" s="106"/>
      <c r="CKV95" s="106"/>
      <c r="CKW95" s="106"/>
      <c r="CKX95" s="106"/>
      <c r="CKY95" s="106"/>
      <c r="CKZ95" s="106"/>
      <c r="CLA95" s="106"/>
      <c r="CLB95" s="106"/>
      <c r="CLC95" s="106"/>
      <c r="CLD95" s="106"/>
      <c r="CLE95" s="106"/>
      <c r="CLF95" s="106"/>
      <c r="CLG95" s="106"/>
      <c r="CLH95" s="106"/>
      <c r="CLI95" s="106"/>
      <c r="CLJ95" s="106"/>
      <c r="CLK95" s="106"/>
      <c r="CLL95" s="106"/>
      <c r="CLM95" s="106"/>
      <c r="CLN95" s="106"/>
      <c r="CLO95" s="106"/>
      <c r="CLP95" s="106"/>
      <c r="CLQ95" s="106"/>
      <c r="CLR95" s="106"/>
      <c r="CLS95" s="106"/>
      <c r="CLT95" s="106"/>
      <c r="CLU95" s="106"/>
      <c r="CLV95" s="106"/>
      <c r="CLW95" s="106"/>
      <c r="CLX95" s="106"/>
      <c r="CLY95" s="106"/>
      <c r="CLZ95" s="106"/>
      <c r="CMA95" s="106"/>
      <c r="CMB95" s="106"/>
      <c r="CMC95" s="106"/>
      <c r="CMD95" s="106"/>
      <c r="CME95" s="106"/>
      <c r="CMF95" s="106"/>
      <c r="CMG95" s="106"/>
      <c r="CMH95" s="106"/>
      <c r="CMI95" s="106"/>
      <c r="CMJ95" s="106"/>
      <c r="CMK95" s="106"/>
      <c r="CML95" s="106"/>
      <c r="CMM95" s="106"/>
      <c r="CMN95" s="106"/>
      <c r="CMO95" s="106"/>
      <c r="CMP95" s="106"/>
      <c r="CMQ95" s="106"/>
      <c r="CMR95" s="106"/>
      <c r="CMS95" s="106"/>
      <c r="CMT95" s="106"/>
      <c r="CMU95" s="106"/>
      <c r="CMV95" s="106"/>
      <c r="CMW95" s="106"/>
      <c r="CMX95" s="106"/>
      <c r="CMY95" s="106"/>
      <c r="CMZ95" s="106"/>
      <c r="CNA95" s="106"/>
      <c r="CNB95" s="106"/>
      <c r="CNC95" s="106"/>
      <c r="CND95" s="106"/>
      <c r="CNE95" s="106"/>
      <c r="CNF95" s="106"/>
      <c r="CNG95" s="106"/>
      <c r="CNH95" s="106"/>
      <c r="CNI95" s="106"/>
      <c r="CNJ95" s="106"/>
      <c r="CNK95" s="106"/>
      <c r="CNL95" s="106"/>
      <c r="CNM95" s="106"/>
      <c r="CNN95" s="106"/>
      <c r="CNO95" s="106"/>
      <c r="CNP95" s="106"/>
      <c r="CNQ95" s="106"/>
      <c r="CNR95" s="106"/>
      <c r="CNS95" s="106"/>
      <c r="CNT95" s="106"/>
      <c r="CNU95" s="106"/>
      <c r="CNV95" s="106"/>
      <c r="CNW95" s="106"/>
      <c r="CNX95" s="106"/>
      <c r="CNY95" s="106"/>
      <c r="CNZ95" s="106"/>
      <c r="COA95" s="106"/>
      <c r="COB95" s="106"/>
      <c r="COC95" s="106"/>
      <c r="COD95" s="106"/>
      <c r="COE95" s="106"/>
      <c r="COF95" s="106"/>
      <c r="COG95" s="106"/>
      <c r="COH95" s="106"/>
      <c r="COI95" s="106"/>
      <c r="COJ95" s="106"/>
      <c r="COK95" s="106"/>
      <c r="COL95" s="106"/>
      <c r="COM95" s="106"/>
      <c r="CON95" s="106"/>
      <c r="COO95" s="106"/>
      <c r="COP95" s="106"/>
      <c r="COQ95" s="106"/>
      <c r="COR95" s="106"/>
      <c r="COS95" s="106"/>
      <c r="COT95" s="106"/>
      <c r="COU95" s="106"/>
      <c r="COV95" s="106"/>
      <c r="COW95" s="106"/>
      <c r="COX95" s="106"/>
      <c r="COY95" s="106"/>
      <c r="COZ95" s="106"/>
      <c r="CPA95" s="106"/>
      <c r="CPB95" s="106"/>
      <c r="CPC95" s="106"/>
      <c r="CPD95" s="106"/>
      <c r="CPE95" s="106"/>
      <c r="CPF95" s="106"/>
      <c r="CPG95" s="106"/>
      <c r="CPH95" s="106"/>
      <c r="CPI95" s="106"/>
      <c r="CPJ95" s="106"/>
      <c r="CPK95" s="106"/>
      <c r="CPL95" s="106"/>
      <c r="CPM95" s="106"/>
      <c r="CPN95" s="106"/>
      <c r="CPO95" s="106"/>
      <c r="CPP95" s="106"/>
      <c r="CPQ95" s="106"/>
      <c r="CPR95" s="106"/>
      <c r="CPS95" s="106"/>
      <c r="CPT95" s="106"/>
      <c r="CPU95" s="106"/>
      <c r="CPV95" s="106"/>
      <c r="CPW95" s="106"/>
      <c r="CPX95" s="106"/>
      <c r="CPY95" s="106"/>
      <c r="CPZ95" s="106"/>
      <c r="CQA95" s="106"/>
      <c r="CQB95" s="106"/>
      <c r="CQC95" s="106"/>
      <c r="CQD95" s="106"/>
      <c r="CQE95" s="106"/>
      <c r="CQF95" s="106"/>
      <c r="CQG95" s="106"/>
      <c r="CQH95" s="106"/>
      <c r="CQI95" s="106"/>
      <c r="CQJ95" s="106"/>
      <c r="CQK95" s="106"/>
      <c r="CQL95" s="106"/>
      <c r="CQM95" s="106"/>
      <c r="CQN95" s="106"/>
      <c r="CQO95" s="106"/>
      <c r="CQP95" s="106"/>
      <c r="CQQ95" s="106"/>
      <c r="CQR95" s="106"/>
      <c r="CQS95" s="106"/>
      <c r="CQT95" s="106"/>
      <c r="CQU95" s="106"/>
      <c r="CQV95" s="106"/>
      <c r="CQW95" s="106"/>
      <c r="CQX95" s="106"/>
      <c r="CQY95" s="106"/>
      <c r="CQZ95" s="106"/>
      <c r="CRA95" s="106"/>
      <c r="CRB95" s="106"/>
      <c r="CRC95" s="106"/>
      <c r="CRD95" s="106"/>
      <c r="CRE95" s="106"/>
      <c r="CRF95" s="106"/>
      <c r="CRG95" s="106"/>
      <c r="CRH95" s="106"/>
      <c r="CRI95" s="106"/>
      <c r="CRJ95" s="106"/>
      <c r="CRK95" s="106"/>
      <c r="CRL95" s="106"/>
      <c r="CRM95" s="106"/>
      <c r="CRN95" s="106"/>
      <c r="CRO95" s="106"/>
      <c r="CRP95" s="106"/>
      <c r="CRQ95" s="106"/>
      <c r="CRR95" s="106"/>
      <c r="CRS95" s="106"/>
      <c r="CRT95" s="106"/>
      <c r="CRU95" s="106"/>
      <c r="CRV95" s="106"/>
      <c r="CRW95" s="106"/>
      <c r="CRX95" s="106"/>
      <c r="CRY95" s="106"/>
      <c r="CRZ95" s="106"/>
      <c r="CSA95" s="106"/>
      <c r="CSB95" s="106"/>
      <c r="CSC95" s="106"/>
      <c r="CSD95" s="106"/>
      <c r="CSE95" s="106"/>
      <c r="CSF95" s="106"/>
      <c r="CSG95" s="106"/>
      <c r="CSH95" s="106"/>
      <c r="CSI95" s="106"/>
      <c r="CSJ95" s="106"/>
      <c r="CSK95" s="106"/>
      <c r="CSL95" s="106"/>
      <c r="CSM95" s="106"/>
      <c r="CSN95" s="106"/>
      <c r="CSO95" s="106"/>
      <c r="CSP95" s="106"/>
      <c r="CSQ95" s="106"/>
      <c r="CSR95" s="106"/>
      <c r="CSS95" s="106"/>
      <c r="CST95" s="106"/>
      <c r="CSU95" s="106"/>
      <c r="CSV95" s="106"/>
      <c r="CSW95" s="106"/>
      <c r="CSX95" s="106"/>
      <c r="CSY95" s="106"/>
      <c r="CSZ95" s="106"/>
      <c r="CTA95" s="106"/>
      <c r="CTB95" s="106"/>
      <c r="CTC95" s="106"/>
      <c r="CTD95" s="106"/>
      <c r="CTE95" s="106"/>
      <c r="CTF95" s="106"/>
      <c r="CTG95" s="106"/>
      <c r="CTH95" s="106"/>
      <c r="CTI95" s="106"/>
      <c r="CTJ95" s="106"/>
      <c r="CTK95" s="106"/>
      <c r="CTL95" s="106"/>
      <c r="CTM95" s="106"/>
      <c r="CTN95" s="106"/>
      <c r="CTO95" s="106"/>
      <c r="CTP95" s="106"/>
      <c r="CTQ95" s="106"/>
      <c r="CTR95" s="106"/>
      <c r="CTS95" s="106"/>
      <c r="CTT95" s="106"/>
      <c r="CTU95" s="106"/>
      <c r="CTV95" s="106"/>
      <c r="CTW95" s="106"/>
      <c r="CTX95" s="106"/>
      <c r="CTY95" s="106"/>
      <c r="CTZ95" s="106"/>
      <c r="CUA95" s="106"/>
      <c r="CUB95" s="106"/>
      <c r="CUC95" s="106"/>
      <c r="CUD95" s="106"/>
      <c r="CUE95" s="106"/>
      <c r="CUF95" s="106"/>
      <c r="CUG95" s="106"/>
      <c r="CUH95" s="106"/>
      <c r="CUI95" s="106"/>
      <c r="CUJ95" s="106"/>
      <c r="CUK95" s="106"/>
      <c r="CUL95" s="106"/>
      <c r="CUM95" s="106"/>
      <c r="CUN95" s="106"/>
      <c r="CUO95" s="106"/>
      <c r="CUP95" s="106"/>
      <c r="CUQ95" s="106"/>
      <c r="CUR95" s="106"/>
      <c r="CUS95" s="106"/>
      <c r="CUT95" s="106"/>
      <c r="CUU95" s="106"/>
      <c r="CUV95" s="106"/>
      <c r="CUW95" s="106"/>
      <c r="CUX95" s="106"/>
      <c r="CUY95" s="106"/>
      <c r="CUZ95" s="106"/>
      <c r="CVA95" s="106"/>
      <c r="CVB95" s="106"/>
      <c r="CVC95" s="106"/>
      <c r="CVD95" s="106"/>
      <c r="CVE95" s="106"/>
      <c r="CVF95" s="106"/>
      <c r="CVG95" s="106"/>
      <c r="CVH95" s="106"/>
      <c r="CVI95" s="106"/>
      <c r="CVJ95" s="106"/>
      <c r="CVK95" s="106"/>
      <c r="CVL95" s="106"/>
      <c r="CVM95" s="106"/>
      <c r="CVN95" s="106"/>
      <c r="CVO95" s="106"/>
      <c r="CVP95" s="106"/>
      <c r="CVQ95" s="106"/>
      <c r="CVR95" s="106"/>
      <c r="CVS95" s="106"/>
      <c r="CVT95" s="106"/>
      <c r="CVU95" s="106"/>
      <c r="CVV95" s="106"/>
      <c r="CVW95" s="106"/>
      <c r="CVX95" s="106"/>
      <c r="CVY95" s="106"/>
      <c r="CVZ95" s="106"/>
      <c r="CWA95" s="106"/>
      <c r="CWB95" s="106"/>
      <c r="CWC95" s="106"/>
      <c r="CWD95" s="106"/>
      <c r="CWE95" s="106"/>
      <c r="CWF95" s="106"/>
      <c r="CWG95" s="106"/>
      <c r="CWH95" s="106"/>
      <c r="CWI95" s="106"/>
      <c r="CWJ95" s="106"/>
      <c r="CWK95" s="106"/>
      <c r="CWL95" s="106"/>
      <c r="CWM95" s="106"/>
      <c r="CWN95" s="106"/>
      <c r="CWO95" s="106"/>
      <c r="CWP95" s="106"/>
      <c r="CWQ95" s="106"/>
      <c r="CWR95" s="106"/>
      <c r="CWS95" s="106"/>
      <c r="CWT95" s="106"/>
      <c r="CWU95" s="106"/>
      <c r="CWV95" s="106"/>
      <c r="CWW95" s="106"/>
      <c r="CWX95" s="106"/>
      <c r="CWY95" s="106"/>
      <c r="CWZ95" s="106"/>
      <c r="CXA95" s="106"/>
      <c r="CXB95" s="106"/>
      <c r="CXC95" s="106"/>
      <c r="CXD95" s="106"/>
      <c r="CXE95" s="106"/>
      <c r="CXF95" s="106"/>
      <c r="CXG95" s="106"/>
      <c r="CXH95" s="106"/>
      <c r="CXI95" s="106"/>
      <c r="CXJ95" s="106"/>
      <c r="CXK95" s="106"/>
      <c r="CXL95" s="106"/>
      <c r="CXM95" s="106"/>
      <c r="CXN95" s="106"/>
      <c r="CXO95" s="106"/>
      <c r="CXP95" s="106"/>
      <c r="CXQ95" s="106"/>
      <c r="CXR95" s="106"/>
      <c r="CXS95" s="106"/>
      <c r="CXT95" s="106"/>
      <c r="CXU95" s="106"/>
      <c r="CXV95" s="106"/>
      <c r="CXW95" s="106"/>
      <c r="CXX95" s="106"/>
      <c r="CXY95" s="106"/>
      <c r="CXZ95" s="106"/>
      <c r="CYA95" s="106"/>
      <c r="CYB95" s="106"/>
      <c r="CYC95" s="106"/>
      <c r="CYD95" s="106"/>
      <c r="CYE95" s="106"/>
      <c r="CYF95" s="106"/>
      <c r="CYG95" s="106"/>
      <c r="CYH95" s="106"/>
      <c r="CYI95" s="106"/>
      <c r="CYJ95" s="106"/>
      <c r="CYK95" s="106"/>
      <c r="CYL95" s="106"/>
      <c r="CYM95" s="106"/>
      <c r="CYN95" s="106"/>
      <c r="CYO95" s="106"/>
      <c r="CYP95" s="106"/>
      <c r="CYQ95" s="106"/>
      <c r="CYR95" s="106"/>
      <c r="CYS95" s="106"/>
      <c r="CYT95" s="106"/>
      <c r="CYU95" s="106"/>
      <c r="CYV95" s="106"/>
      <c r="CYW95" s="106"/>
      <c r="CYX95" s="106"/>
      <c r="CYY95" s="106"/>
      <c r="CYZ95" s="106"/>
      <c r="CZA95" s="106"/>
      <c r="CZB95" s="106"/>
      <c r="CZC95" s="106"/>
      <c r="CZD95" s="106"/>
      <c r="CZE95" s="106"/>
      <c r="CZF95" s="106"/>
      <c r="CZG95" s="106"/>
      <c r="CZH95" s="106"/>
      <c r="CZI95" s="106"/>
      <c r="CZJ95" s="106"/>
      <c r="CZK95" s="106"/>
      <c r="CZL95" s="106"/>
      <c r="CZM95" s="106"/>
      <c r="CZN95" s="106"/>
      <c r="CZO95" s="106"/>
      <c r="CZP95" s="106"/>
      <c r="CZQ95" s="106"/>
      <c r="CZR95" s="106"/>
      <c r="CZS95" s="106"/>
      <c r="CZT95" s="106"/>
      <c r="CZU95" s="106"/>
      <c r="CZV95" s="106"/>
      <c r="CZW95" s="106"/>
      <c r="CZX95" s="106"/>
      <c r="CZY95" s="106"/>
      <c r="CZZ95" s="106"/>
      <c r="DAA95" s="106"/>
      <c r="DAB95" s="106"/>
      <c r="DAC95" s="106"/>
      <c r="DAD95" s="106"/>
      <c r="DAE95" s="106"/>
      <c r="DAF95" s="106"/>
      <c r="DAG95" s="106"/>
      <c r="DAH95" s="106"/>
      <c r="DAI95" s="106"/>
      <c r="DAJ95" s="106"/>
      <c r="DAK95" s="106"/>
      <c r="DAL95" s="106"/>
      <c r="DAM95" s="106"/>
      <c r="DAN95" s="106"/>
      <c r="DAO95" s="106"/>
      <c r="DAP95" s="106"/>
      <c r="DAQ95" s="106"/>
      <c r="DAR95" s="106"/>
      <c r="DAS95" s="106"/>
      <c r="DAT95" s="106"/>
      <c r="DAU95" s="106"/>
      <c r="DAV95" s="106"/>
      <c r="DAW95" s="106"/>
      <c r="DAX95" s="106"/>
      <c r="DAY95" s="106"/>
      <c r="DAZ95" s="106"/>
      <c r="DBA95" s="106"/>
      <c r="DBB95" s="106"/>
      <c r="DBC95" s="106"/>
      <c r="DBD95" s="106"/>
      <c r="DBE95" s="106"/>
      <c r="DBF95" s="106"/>
      <c r="DBG95" s="106"/>
      <c r="DBH95" s="106"/>
      <c r="DBI95" s="106"/>
      <c r="DBJ95" s="106"/>
      <c r="DBK95" s="106"/>
      <c r="DBL95" s="106"/>
      <c r="DBM95" s="106"/>
      <c r="DBN95" s="106"/>
      <c r="DBO95" s="106"/>
      <c r="DBP95" s="106"/>
      <c r="DBQ95" s="106"/>
      <c r="DBR95" s="106"/>
      <c r="DBS95" s="106"/>
      <c r="DBT95" s="106"/>
      <c r="DBU95" s="106"/>
      <c r="DBV95" s="106"/>
      <c r="DBW95" s="106"/>
      <c r="DBX95" s="106"/>
      <c r="DBY95" s="106"/>
      <c r="DBZ95" s="106"/>
      <c r="DCA95" s="106"/>
      <c r="DCB95" s="106"/>
      <c r="DCC95" s="106"/>
      <c r="DCD95" s="106"/>
      <c r="DCE95" s="106"/>
      <c r="DCF95" s="106"/>
      <c r="DCG95" s="106"/>
      <c r="DCH95" s="106"/>
      <c r="DCI95" s="106"/>
      <c r="DCJ95" s="106"/>
      <c r="DCK95" s="106"/>
      <c r="DCL95" s="106"/>
      <c r="DCM95" s="106"/>
      <c r="DCN95" s="106"/>
      <c r="DCO95" s="106"/>
      <c r="DCP95" s="106"/>
      <c r="DCQ95" s="106"/>
      <c r="DCR95" s="106"/>
      <c r="DCS95" s="106"/>
      <c r="DCT95" s="106"/>
      <c r="DCU95" s="106"/>
      <c r="DCV95" s="106"/>
      <c r="DCW95" s="106"/>
      <c r="DCX95" s="106"/>
      <c r="DCY95" s="106"/>
      <c r="DCZ95" s="106"/>
      <c r="DDA95" s="106"/>
      <c r="DDB95" s="106"/>
      <c r="DDC95" s="106"/>
      <c r="DDD95" s="106"/>
      <c r="DDE95" s="106"/>
      <c r="DDF95" s="106"/>
      <c r="DDG95" s="106"/>
      <c r="DDH95" s="106"/>
      <c r="DDI95" s="106"/>
      <c r="DDJ95" s="106"/>
      <c r="DDK95" s="106"/>
      <c r="DDL95" s="106"/>
      <c r="DDM95" s="106"/>
      <c r="DDN95" s="106"/>
      <c r="DDO95" s="106"/>
      <c r="DDP95" s="106"/>
      <c r="DDQ95" s="106"/>
      <c r="DDR95" s="106"/>
      <c r="DDS95" s="106"/>
      <c r="DDT95" s="106"/>
      <c r="DDU95" s="106"/>
      <c r="DDV95" s="106"/>
      <c r="DDW95" s="106"/>
      <c r="DDX95" s="106"/>
      <c r="DDY95" s="106"/>
      <c r="DDZ95" s="106"/>
      <c r="DEA95" s="106"/>
      <c r="DEB95" s="106"/>
      <c r="DEC95" s="106"/>
      <c r="DED95" s="106"/>
      <c r="DEE95" s="106"/>
      <c r="DEF95" s="106"/>
      <c r="DEG95" s="106"/>
      <c r="DEH95" s="106"/>
      <c r="DEI95" s="106"/>
      <c r="DEJ95" s="106"/>
      <c r="DEK95" s="106"/>
      <c r="DEL95" s="106"/>
      <c r="DEM95" s="106"/>
      <c r="DEN95" s="106"/>
      <c r="DEO95" s="106"/>
      <c r="DEP95" s="106"/>
      <c r="DEQ95" s="106"/>
      <c r="DER95" s="106"/>
      <c r="DES95" s="106"/>
      <c r="DET95" s="106"/>
      <c r="DEU95" s="106"/>
      <c r="DEV95" s="106"/>
      <c r="DEW95" s="106"/>
      <c r="DEX95" s="106"/>
      <c r="DEY95" s="106"/>
      <c r="DEZ95" s="106"/>
      <c r="DFA95" s="106"/>
      <c r="DFB95" s="106"/>
      <c r="DFC95" s="106"/>
      <c r="DFD95" s="106"/>
      <c r="DFE95" s="106"/>
      <c r="DFF95" s="106"/>
      <c r="DFG95" s="106"/>
      <c r="DFH95" s="106"/>
      <c r="DFI95" s="106"/>
      <c r="DFJ95" s="106"/>
      <c r="DFK95" s="106"/>
      <c r="DFL95" s="106"/>
      <c r="DFM95" s="106"/>
      <c r="DFN95" s="106"/>
      <c r="DFO95" s="106"/>
      <c r="DFP95" s="106"/>
      <c r="DFQ95" s="106"/>
      <c r="DFR95" s="106"/>
      <c r="DFS95" s="106"/>
      <c r="DFT95" s="106"/>
      <c r="DFU95" s="106"/>
      <c r="DFV95" s="106"/>
      <c r="DFW95" s="106"/>
      <c r="DFX95" s="106"/>
      <c r="DFY95" s="106"/>
      <c r="DFZ95" s="106"/>
      <c r="DGA95" s="106"/>
      <c r="DGB95" s="106"/>
      <c r="DGC95" s="106"/>
      <c r="DGD95" s="106"/>
      <c r="DGE95" s="106"/>
      <c r="DGF95" s="106"/>
      <c r="DGG95" s="106"/>
      <c r="DGH95" s="106"/>
      <c r="DGI95" s="106"/>
      <c r="DGJ95" s="106"/>
      <c r="DGK95" s="106"/>
      <c r="DGL95" s="106"/>
      <c r="DGM95" s="106"/>
      <c r="DGN95" s="106"/>
      <c r="DGO95" s="106"/>
      <c r="DGP95" s="106"/>
      <c r="DGQ95" s="106"/>
      <c r="DGR95" s="106"/>
      <c r="DGS95" s="106"/>
      <c r="DGT95" s="106"/>
      <c r="DGU95" s="106"/>
      <c r="DGV95" s="106"/>
      <c r="DGW95" s="106"/>
      <c r="DGX95" s="106"/>
      <c r="DGY95" s="106"/>
      <c r="DGZ95" s="106"/>
      <c r="DHA95" s="106"/>
      <c r="DHB95" s="106"/>
      <c r="DHC95" s="106"/>
      <c r="DHD95" s="106"/>
      <c r="DHE95" s="106"/>
      <c r="DHF95" s="106"/>
      <c r="DHG95" s="106"/>
      <c r="DHH95" s="106"/>
      <c r="DHI95" s="106"/>
      <c r="DHJ95" s="106"/>
      <c r="DHK95" s="106"/>
      <c r="DHL95" s="106"/>
      <c r="DHM95" s="106"/>
      <c r="DHN95" s="106"/>
      <c r="DHO95" s="106"/>
      <c r="DHP95" s="106"/>
      <c r="DHQ95" s="106"/>
      <c r="DHR95" s="106"/>
      <c r="DHS95" s="106"/>
      <c r="DHT95" s="106"/>
      <c r="DHU95" s="106"/>
      <c r="DHV95" s="106"/>
      <c r="DHW95" s="106"/>
      <c r="DHX95" s="106"/>
      <c r="DHY95" s="106"/>
      <c r="DHZ95" s="106"/>
      <c r="DIA95" s="106"/>
      <c r="DIB95" s="106"/>
      <c r="DIC95" s="106"/>
      <c r="DID95" s="106"/>
      <c r="DIE95" s="106"/>
      <c r="DIF95" s="106"/>
      <c r="DIG95" s="106"/>
      <c r="DIH95" s="106"/>
      <c r="DII95" s="106"/>
      <c r="DIJ95" s="106"/>
      <c r="DIK95" s="106"/>
      <c r="DIL95" s="106"/>
      <c r="DIM95" s="106"/>
      <c r="DIN95" s="106"/>
      <c r="DIO95" s="106"/>
      <c r="DIP95" s="106"/>
      <c r="DIQ95" s="106"/>
      <c r="DIR95" s="106"/>
      <c r="DIS95" s="106"/>
      <c r="DIT95" s="106"/>
      <c r="DIU95" s="106"/>
      <c r="DIV95" s="106"/>
      <c r="DIW95" s="106"/>
      <c r="DIX95" s="106"/>
      <c r="DIY95" s="106"/>
      <c r="DIZ95" s="106"/>
      <c r="DJA95" s="106"/>
      <c r="DJB95" s="106"/>
      <c r="DJC95" s="106"/>
      <c r="DJD95" s="106"/>
      <c r="DJE95" s="106"/>
      <c r="DJF95" s="106"/>
      <c r="DJG95" s="106"/>
      <c r="DJH95" s="106"/>
      <c r="DJI95" s="106"/>
      <c r="DJJ95" s="106"/>
      <c r="DJK95" s="106"/>
      <c r="DJL95" s="106"/>
      <c r="DJM95" s="106"/>
      <c r="DJN95" s="106"/>
      <c r="DJO95" s="106"/>
      <c r="DJP95" s="106"/>
      <c r="DJQ95" s="106"/>
      <c r="DJR95" s="106"/>
      <c r="DJS95" s="106"/>
      <c r="DJT95" s="106"/>
      <c r="DJU95" s="106"/>
      <c r="DJV95" s="106"/>
      <c r="DJW95" s="106"/>
      <c r="DJX95" s="106"/>
      <c r="DJY95" s="106"/>
      <c r="DJZ95" s="106"/>
      <c r="DKA95" s="106"/>
      <c r="DKB95" s="106"/>
      <c r="DKC95" s="106"/>
      <c r="DKD95" s="106"/>
      <c r="DKE95" s="106"/>
      <c r="DKF95" s="106"/>
      <c r="DKG95" s="106"/>
      <c r="DKH95" s="106"/>
      <c r="DKI95" s="106"/>
      <c r="DKJ95" s="106"/>
      <c r="DKK95" s="106"/>
      <c r="DKL95" s="106"/>
      <c r="DKM95" s="106"/>
      <c r="DKN95" s="106"/>
      <c r="DKO95" s="106"/>
      <c r="DKP95" s="106"/>
      <c r="DKQ95" s="106"/>
      <c r="DKR95" s="106"/>
      <c r="DKS95" s="106"/>
      <c r="DKT95" s="106"/>
      <c r="DKU95" s="106"/>
      <c r="DKV95" s="106"/>
      <c r="DKW95" s="106"/>
      <c r="DKX95" s="106"/>
      <c r="DKY95" s="106"/>
      <c r="DKZ95" s="106"/>
      <c r="DLA95" s="106"/>
      <c r="DLB95" s="106"/>
      <c r="DLC95" s="106"/>
      <c r="DLD95" s="106"/>
      <c r="DLE95" s="106"/>
      <c r="DLF95" s="106"/>
      <c r="DLG95" s="106"/>
      <c r="DLH95" s="106"/>
      <c r="DLI95" s="106"/>
      <c r="DLJ95" s="106"/>
      <c r="DLK95" s="106"/>
      <c r="DLL95" s="106"/>
      <c r="DLM95" s="106"/>
      <c r="DLN95" s="106"/>
      <c r="DLO95" s="106"/>
      <c r="DLP95" s="106"/>
      <c r="DLQ95" s="106"/>
      <c r="DLR95" s="106"/>
      <c r="DLS95" s="106"/>
      <c r="DLT95" s="106"/>
      <c r="DLU95" s="106"/>
      <c r="DLV95" s="106"/>
      <c r="DLW95" s="106"/>
      <c r="DLX95" s="106"/>
      <c r="DLY95" s="106"/>
      <c r="DLZ95" s="106"/>
      <c r="DMA95" s="106"/>
      <c r="DMB95" s="106"/>
      <c r="DMC95" s="106"/>
      <c r="DMD95" s="106"/>
      <c r="DME95" s="106"/>
      <c r="DMF95" s="106"/>
      <c r="DMG95" s="106"/>
      <c r="DMH95" s="106"/>
      <c r="DMI95" s="106"/>
      <c r="DMJ95" s="106"/>
      <c r="DMK95" s="106"/>
      <c r="DML95" s="106"/>
      <c r="DMM95" s="106"/>
      <c r="DMN95" s="106"/>
      <c r="DMO95" s="106"/>
      <c r="DMP95" s="106"/>
      <c r="DMQ95" s="106"/>
      <c r="DMR95" s="106"/>
      <c r="DMS95" s="106"/>
      <c r="DMT95" s="106"/>
      <c r="DMU95" s="106"/>
      <c r="DMV95" s="106"/>
      <c r="DMW95" s="106"/>
      <c r="DMX95" s="106"/>
      <c r="DMY95" s="106"/>
      <c r="DMZ95" s="106"/>
      <c r="DNA95" s="106"/>
      <c r="DNB95" s="106"/>
      <c r="DNC95" s="106"/>
      <c r="DND95" s="106"/>
      <c r="DNE95" s="106"/>
      <c r="DNF95" s="106"/>
      <c r="DNG95" s="106"/>
      <c r="DNH95" s="106"/>
      <c r="DNI95" s="106"/>
      <c r="DNJ95" s="106"/>
      <c r="DNK95" s="106"/>
      <c r="DNL95" s="106"/>
      <c r="DNM95" s="106"/>
      <c r="DNN95" s="106"/>
      <c r="DNO95" s="106"/>
      <c r="DNP95" s="106"/>
      <c r="DNQ95" s="106"/>
      <c r="DNR95" s="106"/>
      <c r="DNS95" s="106"/>
      <c r="DNT95" s="106"/>
      <c r="DNU95" s="106"/>
      <c r="DNV95" s="106"/>
      <c r="DNW95" s="106"/>
      <c r="DNX95" s="106"/>
      <c r="DNY95" s="106"/>
      <c r="DNZ95" s="106"/>
      <c r="DOA95" s="106"/>
      <c r="DOB95" s="106"/>
      <c r="DOC95" s="106"/>
      <c r="DOD95" s="106"/>
      <c r="DOE95" s="106"/>
      <c r="DOF95" s="106"/>
      <c r="DOG95" s="106"/>
      <c r="DOH95" s="106"/>
      <c r="DOI95" s="106"/>
      <c r="DOJ95" s="106"/>
      <c r="DOK95" s="106"/>
      <c r="DOL95" s="106"/>
      <c r="DOM95" s="106"/>
      <c r="DON95" s="106"/>
      <c r="DOO95" s="106"/>
      <c r="DOP95" s="106"/>
      <c r="DOQ95" s="106"/>
      <c r="DOR95" s="106"/>
      <c r="DOS95" s="106"/>
      <c r="DOT95" s="106"/>
      <c r="DOU95" s="106"/>
      <c r="DOV95" s="106"/>
      <c r="DOW95" s="106"/>
      <c r="DOX95" s="106"/>
      <c r="DOY95" s="106"/>
      <c r="DOZ95" s="106"/>
      <c r="DPA95" s="106"/>
      <c r="DPB95" s="106"/>
      <c r="DPC95" s="106"/>
      <c r="DPD95" s="106"/>
      <c r="DPE95" s="106"/>
      <c r="DPF95" s="106"/>
      <c r="DPG95" s="106"/>
      <c r="DPH95" s="106"/>
      <c r="DPI95" s="106"/>
      <c r="DPJ95" s="106"/>
      <c r="DPK95" s="106"/>
      <c r="DPL95" s="106"/>
      <c r="DPM95" s="106"/>
      <c r="DPN95" s="106"/>
      <c r="DPO95" s="106"/>
      <c r="DPP95" s="106"/>
      <c r="DPQ95" s="106"/>
      <c r="DPR95" s="106"/>
      <c r="DPS95" s="106"/>
      <c r="DPT95" s="106"/>
      <c r="DPU95" s="106"/>
      <c r="DPV95" s="106"/>
      <c r="DPW95" s="106"/>
      <c r="DPX95" s="106"/>
      <c r="DPY95" s="106"/>
      <c r="DPZ95" s="106"/>
      <c r="DQA95" s="106"/>
      <c r="DQB95" s="106"/>
      <c r="DQC95" s="106"/>
      <c r="DQD95" s="106"/>
      <c r="DQE95" s="106"/>
      <c r="DQF95" s="106"/>
      <c r="DQG95" s="106"/>
      <c r="DQH95" s="106"/>
      <c r="DQI95" s="106"/>
      <c r="DQJ95" s="106"/>
      <c r="DQK95" s="106"/>
      <c r="DQL95" s="106"/>
      <c r="DQM95" s="106"/>
      <c r="DQN95" s="106"/>
      <c r="DQO95" s="106"/>
      <c r="DQP95" s="106"/>
      <c r="DQQ95" s="106"/>
      <c r="DQR95" s="106"/>
      <c r="DQS95" s="106"/>
      <c r="DQT95" s="106"/>
      <c r="DQU95" s="106"/>
      <c r="DQV95" s="106"/>
      <c r="DQW95" s="106"/>
      <c r="DQX95" s="106"/>
      <c r="DQY95" s="106"/>
      <c r="DQZ95" s="106"/>
      <c r="DRA95" s="106"/>
      <c r="DRB95" s="106"/>
      <c r="DRC95" s="106"/>
      <c r="DRD95" s="106"/>
      <c r="DRE95" s="106"/>
      <c r="DRF95" s="106"/>
      <c r="DRG95" s="106"/>
      <c r="DRH95" s="106"/>
      <c r="DRI95" s="106"/>
      <c r="DRJ95" s="106"/>
      <c r="DRK95" s="106"/>
      <c r="DRL95" s="106"/>
      <c r="DRM95" s="106"/>
      <c r="DRN95" s="106"/>
      <c r="DRO95" s="106"/>
      <c r="DRP95" s="106"/>
      <c r="DRQ95" s="106"/>
      <c r="DRR95" s="106"/>
      <c r="DRS95" s="106"/>
      <c r="DRT95" s="106"/>
      <c r="DRU95" s="106"/>
      <c r="DRV95" s="106"/>
      <c r="DRW95" s="106"/>
      <c r="DRX95" s="106"/>
      <c r="DRY95" s="106"/>
      <c r="DRZ95" s="106"/>
      <c r="DSA95" s="106"/>
      <c r="DSB95" s="106"/>
      <c r="DSC95" s="106"/>
      <c r="DSD95" s="106"/>
      <c r="DSE95" s="106"/>
      <c r="DSF95" s="106"/>
      <c r="DSG95" s="106"/>
      <c r="DSH95" s="106"/>
      <c r="DSI95" s="106"/>
      <c r="DSJ95" s="106"/>
      <c r="DSK95" s="106"/>
      <c r="DSL95" s="106"/>
      <c r="DSM95" s="106"/>
      <c r="DSN95" s="106"/>
      <c r="DSO95" s="106"/>
      <c r="DSP95" s="106"/>
      <c r="DSQ95" s="106"/>
      <c r="DSR95" s="106"/>
      <c r="DSS95" s="106"/>
      <c r="DST95" s="106"/>
      <c r="DSU95" s="106"/>
      <c r="DSV95" s="106"/>
      <c r="DSW95" s="106"/>
      <c r="DSX95" s="106"/>
      <c r="DSY95" s="106"/>
      <c r="DSZ95" s="106"/>
      <c r="DTA95" s="106"/>
      <c r="DTB95" s="106"/>
      <c r="DTC95" s="106"/>
      <c r="DTD95" s="106"/>
      <c r="DTE95" s="106"/>
      <c r="DTF95" s="106"/>
      <c r="DTG95" s="106"/>
      <c r="DTH95" s="106"/>
      <c r="DTI95" s="106"/>
      <c r="DTJ95" s="106"/>
      <c r="DTK95" s="106"/>
      <c r="DTL95" s="106"/>
      <c r="DTM95" s="106"/>
      <c r="DTN95" s="106"/>
      <c r="DTO95" s="106"/>
      <c r="DTP95" s="106"/>
      <c r="DTQ95" s="106"/>
      <c r="DTR95" s="106"/>
      <c r="DTS95" s="106"/>
      <c r="DTT95" s="106"/>
      <c r="DTU95" s="106"/>
      <c r="DTV95" s="106"/>
      <c r="DTW95" s="106"/>
      <c r="DTX95" s="106"/>
      <c r="DTY95" s="106"/>
      <c r="DTZ95" s="106"/>
      <c r="DUA95" s="106"/>
      <c r="DUB95" s="106"/>
      <c r="DUC95" s="106"/>
      <c r="DUD95" s="106"/>
      <c r="DUE95" s="106"/>
      <c r="DUF95" s="106"/>
      <c r="DUG95" s="106"/>
      <c r="DUH95" s="106"/>
      <c r="DUI95" s="106"/>
      <c r="DUJ95" s="106"/>
      <c r="DUK95" s="106"/>
      <c r="DUL95" s="106"/>
      <c r="DUM95" s="106"/>
      <c r="DUN95" s="106"/>
      <c r="DUO95" s="106"/>
      <c r="DUP95" s="106"/>
      <c r="DUQ95" s="106"/>
      <c r="DUR95" s="106"/>
      <c r="DUS95" s="106"/>
      <c r="DUT95" s="106"/>
      <c r="DUU95" s="106"/>
      <c r="DUV95" s="106"/>
      <c r="DUW95" s="106"/>
      <c r="DUX95" s="106"/>
      <c r="DUY95" s="106"/>
      <c r="DUZ95" s="106"/>
      <c r="DVA95" s="106"/>
      <c r="DVB95" s="106"/>
      <c r="DVC95" s="106"/>
      <c r="DVD95" s="106"/>
      <c r="DVE95" s="106"/>
      <c r="DVF95" s="106"/>
      <c r="DVG95" s="106"/>
      <c r="DVH95" s="106"/>
      <c r="DVI95" s="106"/>
      <c r="DVJ95" s="106"/>
      <c r="DVK95" s="106"/>
      <c r="DVL95" s="106"/>
      <c r="DVM95" s="106"/>
      <c r="DVN95" s="106"/>
      <c r="DVO95" s="106"/>
      <c r="DVP95" s="106"/>
      <c r="DVQ95" s="106"/>
      <c r="DVR95" s="106"/>
      <c r="DVS95" s="106"/>
      <c r="DVT95" s="106"/>
      <c r="DVU95" s="106"/>
      <c r="DVV95" s="106"/>
      <c r="DVW95" s="106"/>
      <c r="DVX95" s="106"/>
      <c r="DVY95" s="106"/>
      <c r="DVZ95" s="106"/>
      <c r="DWA95" s="106"/>
      <c r="DWB95" s="106"/>
      <c r="DWC95" s="106"/>
      <c r="DWD95" s="106"/>
      <c r="DWE95" s="106"/>
      <c r="DWF95" s="106"/>
      <c r="DWG95" s="106"/>
      <c r="DWH95" s="106"/>
      <c r="DWI95" s="106"/>
      <c r="DWJ95" s="106"/>
      <c r="DWK95" s="106"/>
      <c r="DWL95" s="106"/>
      <c r="DWM95" s="106"/>
      <c r="DWN95" s="106"/>
      <c r="DWO95" s="106"/>
      <c r="DWP95" s="106"/>
      <c r="DWQ95" s="106"/>
      <c r="DWR95" s="106"/>
      <c r="DWS95" s="106"/>
      <c r="DWT95" s="106"/>
      <c r="DWU95" s="106"/>
      <c r="DWV95" s="106"/>
      <c r="DWW95" s="106"/>
      <c r="DWX95" s="106"/>
      <c r="DWY95" s="106"/>
      <c r="DWZ95" s="106"/>
      <c r="DXA95" s="106"/>
      <c r="DXB95" s="106"/>
      <c r="DXC95" s="106"/>
      <c r="DXD95" s="106"/>
      <c r="DXE95" s="106"/>
      <c r="DXF95" s="106"/>
      <c r="DXG95" s="106"/>
      <c r="DXH95" s="106"/>
      <c r="DXI95" s="106"/>
      <c r="DXJ95" s="106"/>
      <c r="DXK95" s="106"/>
      <c r="DXL95" s="106"/>
      <c r="DXM95" s="106"/>
      <c r="DXN95" s="106"/>
      <c r="DXO95" s="106"/>
      <c r="DXP95" s="106"/>
      <c r="DXQ95" s="106"/>
      <c r="DXR95" s="106"/>
      <c r="DXS95" s="106"/>
      <c r="DXT95" s="106"/>
      <c r="DXU95" s="106"/>
      <c r="DXV95" s="106"/>
      <c r="DXW95" s="106"/>
      <c r="DXX95" s="106"/>
      <c r="DXY95" s="106"/>
      <c r="DXZ95" s="106"/>
      <c r="DYA95" s="106"/>
      <c r="DYB95" s="106"/>
      <c r="DYC95" s="106"/>
      <c r="DYD95" s="106"/>
      <c r="DYE95" s="106"/>
      <c r="DYF95" s="106"/>
      <c r="DYG95" s="106"/>
      <c r="DYH95" s="106"/>
      <c r="DYI95" s="106"/>
      <c r="DYJ95" s="106"/>
      <c r="DYK95" s="106"/>
      <c r="DYL95" s="106"/>
      <c r="DYM95" s="106"/>
      <c r="DYN95" s="106"/>
      <c r="DYO95" s="106"/>
      <c r="DYP95" s="106"/>
      <c r="DYQ95" s="106"/>
      <c r="DYR95" s="106"/>
      <c r="DYS95" s="106"/>
      <c r="DYT95" s="106"/>
      <c r="DYU95" s="106"/>
      <c r="DYV95" s="106"/>
      <c r="DYW95" s="106"/>
      <c r="DYX95" s="106"/>
      <c r="DYY95" s="106"/>
      <c r="DYZ95" s="106"/>
      <c r="DZA95" s="106"/>
      <c r="DZB95" s="106"/>
      <c r="DZC95" s="106"/>
      <c r="DZD95" s="106"/>
      <c r="DZE95" s="106"/>
      <c r="DZF95" s="106"/>
      <c r="DZG95" s="106"/>
      <c r="DZH95" s="106"/>
      <c r="DZI95" s="106"/>
      <c r="DZJ95" s="106"/>
      <c r="DZK95" s="106"/>
      <c r="DZL95" s="106"/>
      <c r="DZM95" s="106"/>
      <c r="DZN95" s="106"/>
      <c r="DZO95" s="106"/>
      <c r="DZP95" s="106"/>
      <c r="DZQ95" s="106"/>
      <c r="DZR95" s="106"/>
      <c r="DZS95" s="106"/>
      <c r="DZT95" s="106"/>
      <c r="DZU95" s="106"/>
      <c r="DZV95" s="106"/>
      <c r="DZW95" s="106"/>
      <c r="DZX95" s="106"/>
      <c r="DZY95" s="106"/>
      <c r="DZZ95" s="106"/>
      <c r="EAA95" s="106"/>
      <c r="EAB95" s="106"/>
      <c r="EAC95" s="106"/>
      <c r="EAD95" s="106"/>
      <c r="EAE95" s="106"/>
      <c r="EAF95" s="106"/>
      <c r="EAG95" s="106"/>
      <c r="EAH95" s="106"/>
      <c r="EAI95" s="106"/>
      <c r="EAJ95" s="106"/>
      <c r="EAK95" s="106"/>
      <c r="EAL95" s="106"/>
      <c r="EAM95" s="106"/>
      <c r="EAN95" s="106"/>
      <c r="EAO95" s="106"/>
      <c r="EAP95" s="106"/>
      <c r="EAQ95" s="106"/>
      <c r="EAR95" s="106"/>
      <c r="EAS95" s="106"/>
      <c r="EAT95" s="106"/>
      <c r="EAU95" s="106"/>
      <c r="EAV95" s="106"/>
      <c r="EAW95" s="106"/>
      <c r="EAX95" s="106"/>
      <c r="EAY95" s="106"/>
      <c r="EAZ95" s="106"/>
      <c r="EBA95" s="106"/>
      <c r="EBB95" s="106"/>
      <c r="EBC95" s="106"/>
      <c r="EBD95" s="106"/>
      <c r="EBE95" s="106"/>
      <c r="EBF95" s="106"/>
      <c r="EBG95" s="106"/>
      <c r="EBH95" s="106"/>
      <c r="EBI95" s="106"/>
      <c r="EBJ95" s="106"/>
      <c r="EBK95" s="106"/>
      <c r="EBL95" s="106"/>
      <c r="EBM95" s="106"/>
      <c r="EBN95" s="106"/>
      <c r="EBO95" s="106"/>
      <c r="EBP95" s="106"/>
      <c r="EBQ95" s="106"/>
      <c r="EBR95" s="106"/>
      <c r="EBS95" s="106"/>
      <c r="EBT95" s="106"/>
      <c r="EBU95" s="106"/>
      <c r="EBV95" s="106"/>
      <c r="EBW95" s="106"/>
      <c r="EBX95" s="106"/>
      <c r="EBY95" s="106"/>
      <c r="EBZ95" s="106"/>
      <c r="ECA95" s="106"/>
      <c r="ECB95" s="106"/>
      <c r="ECC95" s="106"/>
      <c r="ECD95" s="106"/>
      <c r="ECE95" s="106"/>
      <c r="ECF95" s="106"/>
      <c r="ECG95" s="106"/>
      <c r="ECH95" s="106"/>
      <c r="ECI95" s="106"/>
      <c r="ECJ95" s="106"/>
      <c r="ECK95" s="106"/>
      <c r="ECL95" s="106"/>
      <c r="ECM95" s="106"/>
      <c r="ECN95" s="106"/>
      <c r="ECO95" s="106"/>
      <c r="ECP95" s="106"/>
      <c r="ECQ95" s="106"/>
      <c r="ECR95" s="106"/>
      <c r="ECS95" s="106"/>
      <c r="ECT95" s="106"/>
      <c r="ECU95" s="106"/>
      <c r="ECV95" s="106"/>
      <c r="ECW95" s="106"/>
      <c r="ECX95" s="106"/>
      <c r="ECY95" s="106"/>
      <c r="ECZ95" s="106"/>
      <c r="EDA95" s="106"/>
      <c r="EDB95" s="106"/>
      <c r="EDC95" s="106"/>
      <c r="EDD95" s="106"/>
      <c r="EDE95" s="106"/>
      <c r="EDF95" s="106"/>
      <c r="EDG95" s="106"/>
      <c r="EDH95" s="106"/>
      <c r="EDI95" s="106"/>
      <c r="EDJ95" s="106"/>
      <c r="EDK95" s="106"/>
      <c r="EDL95" s="106"/>
      <c r="EDM95" s="106"/>
      <c r="EDN95" s="106"/>
      <c r="EDO95" s="106"/>
      <c r="EDP95" s="106"/>
      <c r="EDQ95" s="106"/>
      <c r="EDR95" s="106"/>
      <c r="EDS95" s="106"/>
      <c r="EDT95" s="106"/>
      <c r="EDU95" s="106"/>
      <c r="EDV95" s="106"/>
      <c r="EDW95" s="106"/>
      <c r="EDX95" s="106"/>
      <c r="EDY95" s="106"/>
      <c r="EDZ95" s="106"/>
      <c r="EEA95" s="106"/>
      <c r="EEB95" s="106"/>
      <c r="EEC95" s="106"/>
      <c r="EED95" s="106"/>
      <c r="EEE95" s="106"/>
      <c r="EEF95" s="106"/>
      <c r="EEG95" s="106"/>
      <c r="EEH95" s="106"/>
      <c r="EEI95" s="106"/>
      <c r="EEJ95" s="106"/>
      <c r="EEK95" s="106"/>
      <c r="EEL95" s="106"/>
      <c r="EEM95" s="106"/>
      <c r="EEN95" s="106"/>
      <c r="EEO95" s="106"/>
      <c r="EEP95" s="106"/>
      <c r="EEQ95" s="106"/>
      <c r="EER95" s="106"/>
      <c r="EES95" s="106"/>
      <c r="EET95" s="106"/>
      <c r="EEU95" s="106"/>
      <c r="EEV95" s="106"/>
      <c r="EEW95" s="106"/>
      <c r="EEX95" s="106"/>
      <c r="EEY95" s="106"/>
      <c r="EEZ95" s="106"/>
      <c r="EFA95" s="106"/>
      <c r="EFB95" s="106"/>
      <c r="EFC95" s="106"/>
      <c r="EFD95" s="106"/>
      <c r="EFE95" s="106"/>
      <c r="EFF95" s="106"/>
      <c r="EFG95" s="106"/>
      <c r="EFH95" s="106"/>
      <c r="EFI95" s="106"/>
      <c r="EFJ95" s="106"/>
      <c r="EFK95" s="106"/>
      <c r="EFL95" s="106"/>
      <c r="EFM95" s="106"/>
      <c r="EFN95" s="106"/>
      <c r="EFO95" s="106"/>
      <c r="EFP95" s="106"/>
      <c r="EFQ95" s="106"/>
      <c r="EFR95" s="106"/>
      <c r="EFS95" s="106"/>
      <c r="EFT95" s="106"/>
      <c r="EFU95" s="106"/>
      <c r="EFV95" s="106"/>
      <c r="EFW95" s="106"/>
      <c r="EFX95" s="106"/>
      <c r="EFY95" s="106"/>
      <c r="EFZ95" s="106"/>
      <c r="EGA95" s="106"/>
      <c r="EGB95" s="106"/>
      <c r="EGC95" s="106"/>
      <c r="EGD95" s="106"/>
      <c r="EGE95" s="106"/>
      <c r="EGF95" s="106"/>
      <c r="EGG95" s="106"/>
      <c r="EGH95" s="106"/>
      <c r="EGI95" s="106"/>
      <c r="EGJ95" s="106"/>
      <c r="EGK95" s="106"/>
      <c r="EGL95" s="106"/>
      <c r="EGM95" s="106"/>
      <c r="EGN95" s="106"/>
      <c r="EGO95" s="106"/>
      <c r="EGP95" s="106"/>
      <c r="EGQ95" s="106"/>
      <c r="EGR95" s="106"/>
      <c r="EGS95" s="106"/>
      <c r="EGT95" s="106"/>
      <c r="EGU95" s="106"/>
      <c r="EGV95" s="106"/>
      <c r="EGW95" s="106"/>
      <c r="EGX95" s="106"/>
      <c r="EGY95" s="106"/>
      <c r="EGZ95" s="106"/>
      <c r="EHA95" s="106"/>
      <c r="EHB95" s="106"/>
      <c r="EHC95" s="106"/>
      <c r="EHD95" s="106"/>
      <c r="EHE95" s="106"/>
      <c r="EHF95" s="106"/>
      <c r="EHG95" s="106"/>
      <c r="EHH95" s="106"/>
      <c r="EHI95" s="106"/>
      <c r="EHJ95" s="106"/>
      <c r="EHK95" s="106"/>
      <c r="EHL95" s="106"/>
      <c r="EHM95" s="106"/>
      <c r="EHN95" s="106"/>
      <c r="EHO95" s="106"/>
      <c r="EHP95" s="106"/>
      <c r="EHQ95" s="106"/>
      <c r="EHR95" s="106"/>
      <c r="EHS95" s="106"/>
      <c r="EHT95" s="106"/>
      <c r="EHU95" s="106"/>
      <c r="EHV95" s="106"/>
      <c r="EHW95" s="106"/>
      <c r="EHX95" s="106"/>
      <c r="EHY95" s="106"/>
      <c r="EHZ95" s="106"/>
      <c r="EIA95" s="106"/>
      <c r="EIB95" s="106"/>
      <c r="EIC95" s="106"/>
      <c r="EID95" s="106"/>
      <c r="EIE95" s="106"/>
      <c r="EIF95" s="106"/>
      <c r="EIG95" s="106"/>
      <c r="EIH95" s="106"/>
      <c r="EII95" s="106"/>
      <c r="EIJ95" s="106"/>
      <c r="EIK95" s="106"/>
      <c r="EIL95" s="106"/>
      <c r="EIM95" s="106"/>
      <c r="EIN95" s="106"/>
      <c r="EIO95" s="106"/>
      <c r="EIP95" s="106"/>
      <c r="EIQ95" s="106"/>
      <c r="EIR95" s="106"/>
      <c r="EIS95" s="106"/>
      <c r="EIT95" s="106"/>
      <c r="EIU95" s="106"/>
      <c r="EIV95" s="106"/>
      <c r="EIW95" s="106"/>
      <c r="EIX95" s="106"/>
      <c r="EIY95" s="106"/>
      <c r="EIZ95" s="106"/>
      <c r="EJA95" s="106"/>
      <c r="EJB95" s="106"/>
      <c r="EJC95" s="106"/>
      <c r="EJD95" s="106"/>
      <c r="EJE95" s="106"/>
      <c r="EJF95" s="106"/>
      <c r="EJG95" s="106"/>
      <c r="EJH95" s="106"/>
      <c r="EJI95" s="106"/>
      <c r="EJJ95" s="106"/>
      <c r="EJK95" s="106"/>
      <c r="EJL95" s="106"/>
      <c r="EJM95" s="106"/>
      <c r="EJN95" s="106"/>
      <c r="EJO95" s="106"/>
      <c r="EJP95" s="106"/>
      <c r="EJQ95" s="106"/>
      <c r="EJR95" s="106"/>
      <c r="EJS95" s="106"/>
      <c r="EJT95" s="106"/>
      <c r="EJU95" s="106"/>
      <c r="EJV95" s="106"/>
      <c r="EJW95" s="106"/>
      <c r="EJX95" s="106"/>
      <c r="EJY95" s="106"/>
      <c r="EJZ95" s="106"/>
      <c r="EKA95" s="106"/>
      <c r="EKB95" s="106"/>
      <c r="EKC95" s="106"/>
      <c r="EKD95" s="106"/>
      <c r="EKE95" s="106"/>
      <c r="EKF95" s="106"/>
      <c r="EKG95" s="106"/>
      <c r="EKH95" s="106"/>
      <c r="EKI95" s="106"/>
      <c r="EKJ95" s="106"/>
      <c r="EKK95" s="106"/>
      <c r="EKL95" s="106"/>
      <c r="EKM95" s="106"/>
      <c r="EKN95" s="106"/>
      <c r="EKO95" s="106"/>
      <c r="EKP95" s="106"/>
      <c r="EKQ95" s="106"/>
      <c r="EKR95" s="106"/>
      <c r="EKS95" s="106"/>
      <c r="EKT95" s="106"/>
      <c r="EKU95" s="106"/>
      <c r="EKV95" s="106"/>
      <c r="EKW95" s="106"/>
      <c r="EKX95" s="106"/>
      <c r="EKY95" s="106"/>
      <c r="EKZ95" s="106"/>
      <c r="ELA95" s="106"/>
      <c r="ELB95" s="106"/>
      <c r="ELC95" s="106"/>
      <c r="ELD95" s="106"/>
      <c r="ELE95" s="106"/>
      <c r="ELF95" s="106"/>
      <c r="ELG95" s="106"/>
      <c r="ELH95" s="106"/>
      <c r="ELI95" s="106"/>
      <c r="ELJ95" s="106"/>
      <c r="ELK95" s="106"/>
      <c r="ELL95" s="106"/>
      <c r="ELM95" s="106"/>
      <c r="ELN95" s="106"/>
      <c r="ELO95" s="106"/>
      <c r="ELP95" s="106"/>
      <c r="ELQ95" s="106"/>
      <c r="ELR95" s="106"/>
      <c r="ELS95" s="106"/>
      <c r="ELT95" s="106"/>
      <c r="ELU95" s="106"/>
      <c r="ELV95" s="106"/>
      <c r="ELW95" s="106"/>
      <c r="ELX95" s="106"/>
      <c r="ELY95" s="106"/>
      <c r="ELZ95" s="106"/>
      <c r="EMA95" s="106"/>
      <c r="EMB95" s="106"/>
      <c r="EMC95" s="106"/>
      <c r="EMD95" s="106"/>
      <c r="EME95" s="106"/>
      <c r="EMF95" s="106"/>
      <c r="EMG95" s="106"/>
      <c r="EMH95" s="106"/>
      <c r="EMI95" s="106"/>
      <c r="EMJ95" s="106"/>
      <c r="EMK95" s="106"/>
      <c r="EML95" s="106"/>
      <c r="EMM95" s="106"/>
      <c r="EMN95" s="106"/>
      <c r="EMO95" s="106"/>
      <c r="EMP95" s="106"/>
      <c r="EMQ95" s="106"/>
      <c r="EMR95" s="106"/>
      <c r="EMS95" s="106"/>
      <c r="EMT95" s="106"/>
      <c r="EMU95" s="106"/>
      <c r="EMV95" s="106"/>
      <c r="EMW95" s="106"/>
      <c r="EMX95" s="106"/>
      <c r="EMY95" s="106"/>
      <c r="EMZ95" s="106"/>
      <c r="ENA95" s="106"/>
      <c r="ENB95" s="106"/>
      <c r="ENC95" s="106"/>
      <c r="END95" s="106"/>
      <c r="ENE95" s="106"/>
      <c r="ENF95" s="106"/>
      <c r="ENG95" s="106"/>
      <c r="ENH95" s="106"/>
      <c r="ENI95" s="106"/>
      <c r="ENJ95" s="106"/>
      <c r="ENK95" s="106"/>
      <c r="ENL95" s="106"/>
      <c r="ENM95" s="106"/>
      <c r="ENN95" s="106"/>
      <c r="ENO95" s="106"/>
      <c r="ENP95" s="106"/>
      <c r="ENQ95" s="106"/>
      <c r="ENR95" s="106"/>
      <c r="ENS95" s="106"/>
      <c r="ENT95" s="106"/>
      <c r="ENU95" s="106"/>
      <c r="ENV95" s="106"/>
      <c r="ENW95" s="106"/>
      <c r="ENX95" s="106"/>
      <c r="ENY95" s="106"/>
      <c r="ENZ95" s="106"/>
      <c r="EOA95" s="106"/>
      <c r="EOB95" s="106"/>
      <c r="EOC95" s="106"/>
      <c r="EOD95" s="106"/>
      <c r="EOE95" s="106"/>
      <c r="EOF95" s="106"/>
      <c r="EOG95" s="106"/>
      <c r="EOH95" s="106"/>
      <c r="EOI95" s="106"/>
      <c r="EOJ95" s="106"/>
      <c r="EOK95" s="106"/>
      <c r="EOL95" s="106"/>
      <c r="EOM95" s="106"/>
      <c r="EON95" s="106"/>
      <c r="EOO95" s="106"/>
      <c r="EOP95" s="106"/>
      <c r="EOQ95" s="106"/>
      <c r="EOR95" s="106"/>
      <c r="EOS95" s="106"/>
      <c r="EOT95" s="106"/>
      <c r="EOU95" s="106"/>
      <c r="EOV95" s="106"/>
      <c r="EOW95" s="106"/>
      <c r="EOX95" s="106"/>
      <c r="EOY95" s="106"/>
      <c r="EOZ95" s="106"/>
      <c r="EPA95" s="106"/>
      <c r="EPB95" s="106"/>
      <c r="EPC95" s="106"/>
      <c r="EPD95" s="106"/>
      <c r="EPE95" s="106"/>
      <c r="EPF95" s="106"/>
      <c r="EPG95" s="106"/>
      <c r="EPH95" s="106"/>
      <c r="EPI95" s="106"/>
      <c r="EPJ95" s="106"/>
      <c r="EPK95" s="106"/>
      <c r="EPL95" s="106"/>
      <c r="EPM95" s="106"/>
      <c r="EPN95" s="106"/>
      <c r="EPO95" s="106"/>
      <c r="EPP95" s="106"/>
      <c r="EPQ95" s="106"/>
      <c r="EPR95" s="106"/>
      <c r="EPS95" s="106"/>
      <c r="EPT95" s="106"/>
      <c r="EPU95" s="106"/>
      <c r="EPV95" s="106"/>
      <c r="EPW95" s="106"/>
      <c r="EPX95" s="106"/>
      <c r="EPY95" s="106"/>
      <c r="EPZ95" s="106"/>
      <c r="EQA95" s="106"/>
      <c r="EQB95" s="106"/>
      <c r="EQC95" s="106"/>
      <c r="EQD95" s="106"/>
      <c r="EQE95" s="106"/>
      <c r="EQF95" s="106"/>
      <c r="EQG95" s="106"/>
      <c r="EQH95" s="106"/>
      <c r="EQI95" s="106"/>
      <c r="EQJ95" s="106"/>
      <c r="EQK95" s="106"/>
      <c r="EQL95" s="106"/>
      <c r="EQM95" s="106"/>
      <c r="EQN95" s="106"/>
      <c r="EQO95" s="106"/>
      <c r="EQP95" s="106"/>
      <c r="EQQ95" s="106"/>
      <c r="EQR95" s="106"/>
      <c r="EQS95" s="106"/>
      <c r="EQT95" s="106"/>
      <c r="EQU95" s="106"/>
      <c r="EQV95" s="106"/>
      <c r="EQW95" s="106"/>
      <c r="EQX95" s="106"/>
      <c r="EQY95" s="106"/>
      <c r="EQZ95" s="106"/>
      <c r="ERA95" s="106"/>
      <c r="ERB95" s="106"/>
      <c r="ERC95" s="106"/>
      <c r="ERD95" s="106"/>
      <c r="ERE95" s="106"/>
      <c r="ERF95" s="106"/>
      <c r="ERG95" s="106"/>
      <c r="ERH95" s="106"/>
      <c r="ERI95" s="106"/>
      <c r="ERJ95" s="106"/>
      <c r="ERK95" s="106"/>
      <c r="ERL95" s="106"/>
      <c r="ERM95" s="106"/>
      <c r="ERN95" s="106"/>
      <c r="ERO95" s="106"/>
      <c r="ERP95" s="106"/>
      <c r="ERQ95" s="106"/>
      <c r="ERR95" s="106"/>
      <c r="ERS95" s="106"/>
      <c r="ERT95" s="106"/>
      <c r="ERU95" s="106"/>
      <c r="ERV95" s="106"/>
      <c r="ERW95" s="106"/>
      <c r="ERX95" s="106"/>
      <c r="ERY95" s="106"/>
      <c r="ERZ95" s="106"/>
      <c r="ESA95" s="106"/>
      <c r="ESB95" s="106"/>
      <c r="ESC95" s="106"/>
      <c r="ESD95" s="106"/>
      <c r="ESE95" s="106"/>
      <c r="ESF95" s="106"/>
      <c r="ESG95" s="106"/>
      <c r="ESH95" s="106"/>
      <c r="ESI95" s="106"/>
      <c r="ESJ95" s="106"/>
      <c r="ESK95" s="106"/>
      <c r="ESL95" s="106"/>
      <c r="ESM95" s="106"/>
      <c r="ESN95" s="106"/>
      <c r="ESO95" s="106"/>
      <c r="ESP95" s="106"/>
      <c r="ESQ95" s="106"/>
      <c r="ESR95" s="106"/>
      <c r="ESS95" s="106"/>
      <c r="EST95" s="106"/>
      <c r="ESU95" s="106"/>
      <c r="ESV95" s="106"/>
      <c r="ESW95" s="106"/>
      <c r="ESX95" s="106"/>
      <c r="ESY95" s="106"/>
      <c r="ESZ95" s="106"/>
      <c r="ETA95" s="106"/>
      <c r="ETB95" s="106"/>
      <c r="ETC95" s="106"/>
      <c r="ETD95" s="106"/>
      <c r="ETE95" s="106"/>
      <c r="ETF95" s="106"/>
      <c r="ETG95" s="106"/>
      <c r="ETH95" s="106"/>
      <c r="ETI95" s="106"/>
      <c r="ETJ95" s="106"/>
      <c r="ETK95" s="106"/>
      <c r="ETL95" s="106"/>
      <c r="ETM95" s="106"/>
      <c r="ETN95" s="106"/>
      <c r="ETO95" s="106"/>
      <c r="ETP95" s="106"/>
      <c r="ETQ95" s="106"/>
      <c r="ETR95" s="106"/>
      <c r="ETS95" s="106"/>
      <c r="ETT95" s="106"/>
      <c r="ETU95" s="106"/>
      <c r="ETV95" s="106"/>
      <c r="ETW95" s="106"/>
      <c r="ETX95" s="106"/>
      <c r="ETY95" s="106"/>
      <c r="ETZ95" s="106"/>
      <c r="EUA95" s="106"/>
      <c r="EUB95" s="106"/>
      <c r="EUC95" s="106"/>
      <c r="EUD95" s="106"/>
      <c r="EUE95" s="106"/>
      <c r="EUF95" s="106"/>
      <c r="EUG95" s="106"/>
      <c r="EUH95" s="106"/>
      <c r="EUI95" s="106"/>
      <c r="EUJ95" s="106"/>
      <c r="EUK95" s="106"/>
      <c r="EUL95" s="106"/>
      <c r="EUM95" s="106"/>
      <c r="EUN95" s="106"/>
      <c r="EUO95" s="106"/>
      <c r="EUP95" s="106"/>
      <c r="EUQ95" s="106"/>
      <c r="EUR95" s="106"/>
      <c r="EUS95" s="106"/>
      <c r="EUT95" s="106"/>
      <c r="EUU95" s="106"/>
      <c r="EUV95" s="106"/>
      <c r="EUW95" s="106"/>
      <c r="EUX95" s="106"/>
      <c r="EUY95" s="106"/>
      <c r="EUZ95" s="106"/>
      <c r="EVA95" s="106"/>
      <c r="EVB95" s="106"/>
      <c r="EVC95" s="106"/>
      <c r="EVD95" s="106"/>
      <c r="EVE95" s="106"/>
      <c r="EVF95" s="106"/>
      <c r="EVG95" s="106"/>
      <c r="EVH95" s="106"/>
      <c r="EVI95" s="106"/>
      <c r="EVJ95" s="106"/>
      <c r="EVK95" s="106"/>
      <c r="EVL95" s="106"/>
      <c r="EVM95" s="106"/>
      <c r="EVN95" s="106"/>
      <c r="EVO95" s="106"/>
      <c r="EVP95" s="106"/>
      <c r="EVQ95" s="106"/>
      <c r="EVR95" s="106"/>
      <c r="EVS95" s="106"/>
      <c r="EVT95" s="106"/>
      <c r="EVU95" s="106"/>
      <c r="EVV95" s="106"/>
      <c r="EVW95" s="106"/>
      <c r="EVX95" s="106"/>
      <c r="EVY95" s="106"/>
      <c r="EVZ95" s="106"/>
      <c r="EWA95" s="106"/>
      <c r="EWB95" s="106"/>
      <c r="EWC95" s="106"/>
      <c r="EWD95" s="106"/>
      <c r="EWE95" s="106"/>
      <c r="EWF95" s="106"/>
      <c r="EWG95" s="106"/>
      <c r="EWH95" s="106"/>
      <c r="EWI95" s="106"/>
      <c r="EWJ95" s="106"/>
      <c r="EWK95" s="106"/>
      <c r="EWL95" s="106"/>
      <c r="EWM95" s="106"/>
      <c r="EWN95" s="106"/>
      <c r="EWO95" s="106"/>
      <c r="EWP95" s="106"/>
      <c r="EWQ95" s="106"/>
      <c r="EWR95" s="106"/>
      <c r="EWS95" s="106"/>
      <c r="EWT95" s="106"/>
      <c r="EWU95" s="106"/>
      <c r="EWV95" s="106"/>
      <c r="EWW95" s="106"/>
      <c r="EWX95" s="106"/>
      <c r="EWY95" s="106"/>
      <c r="EWZ95" s="106"/>
      <c r="EXA95" s="106"/>
      <c r="EXB95" s="106"/>
      <c r="EXC95" s="106"/>
      <c r="EXD95" s="106"/>
      <c r="EXE95" s="106"/>
      <c r="EXF95" s="106"/>
      <c r="EXG95" s="106"/>
      <c r="EXH95" s="106"/>
      <c r="EXI95" s="106"/>
      <c r="EXJ95" s="106"/>
      <c r="EXK95" s="106"/>
      <c r="EXL95" s="106"/>
      <c r="EXM95" s="106"/>
      <c r="EXN95" s="106"/>
      <c r="EXO95" s="106"/>
      <c r="EXP95" s="106"/>
      <c r="EXQ95" s="106"/>
      <c r="EXR95" s="106"/>
      <c r="EXS95" s="106"/>
      <c r="EXT95" s="106"/>
      <c r="EXU95" s="106"/>
      <c r="EXV95" s="106"/>
      <c r="EXW95" s="106"/>
      <c r="EXX95" s="106"/>
      <c r="EXY95" s="106"/>
      <c r="EXZ95" s="106"/>
      <c r="EYA95" s="106"/>
      <c r="EYB95" s="106"/>
      <c r="EYC95" s="106"/>
      <c r="EYD95" s="106"/>
      <c r="EYE95" s="106"/>
      <c r="EYF95" s="106"/>
      <c r="EYG95" s="106"/>
      <c r="EYH95" s="106"/>
      <c r="EYI95" s="106"/>
      <c r="EYJ95" s="106"/>
      <c r="EYK95" s="106"/>
      <c r="EYL95" s="106"/>
      <c r="EYM95" s="106"/>
      <c r="EYN95" s="106"/>
      <c r="EYO95" s="106"/>
      <c r="EYP95" s="106"/>
      <c r="EYQ95" s="106"/>
      <c r="EYR95" s="106"/>
      <c r="EYS95" s="106"/>
      <c r="EYT95" s="106"/>
      <c r="EYU95" s="106"/>
      <c r="EYV95" s="106"/>
      <c r="EYW95" s="106"/>
      <c r="EYX95" s="106"/>
      <c r="EYY95" s="106"/>
      <c r="EYZ95" s="106"/>
      <c r="EZA95" s="106"/>
      <c r="EZB95" s="106"/>
      <c r="EZC95" s="106"/>
      <c r="EZD95" s="106"/>
      <c r="EZE95" s="106"/>
      <c r="EZF95" s="106"/>
      <c r="EZG95" s="106"/>
      <c r="EZH95" s="106"/>
      <c r="EZI95" s="106"/>
      <c r="EZJ95" s="106"/>
      <c r="EZK95" s="106"/>
      <c r="EZL95" s="106"/>
      <c r="EZM95" s="106"/>
      <c r="EZN95" s="106"/>
      <c r="EZO95" s="106"/>
      <c r="EZP95" s="106"/>
      <c r="EZQ95" s="106"/>
      <c r="EZR95" s="106"/>
      <c r="EZS95" s="106"/>
      <c r="EZT95" s="106"/>
      <c r="EZU95" s="106"/>
      <c r="EZV95" s="106"/>
      <c r="EZW95" s="106"/>
      <c r="EZX95" s="106"/>
      <c r="EZY95" s="106"/>
      <c r="EZZ95" s="106"/>
      <c r="FAA95" s="106"/>
      <c r="FAB95" s="106"/>
      <c r="FAC95" s="106"/>
      <c r="FAD95" s="106"/>
      <c r="FAE95" s="106"/>
      <c r="FAF95" s="106"/>
      <c r="FAG95" s="106"/>
      <c r="FAH95" s="106"/>
      <c r="FAI95" s="106"/>
      <c r="FAJ95" s="106"/>
      <c r="FAK95" s="106"/>
      <c r="FAL95" s="106"/>
      <c r="FAM95" s="106"/>
      <c r="FAN95" s="106"/>
      <c r="FAO95" s="106"/>
      <c r="FAP95" s="106"/>
      <c r="FAQ95" s="106"/>
      <c r="FAR95" s="106"/>
      <c r="FAS95" s="106"/>
      <c r="FAT95" s="106"/>
      <c r="FAU95" s="106"/>
      <c r="FAV95" s="106"/>
      <c r="FAW95" s="106"/>
      <c r="FAX95" s="106"/>
      <c r="FAY95" s="106"/>
      <c r="FAZ95" s="106"/>
      <c r="FBA95" s="106"/>
      <c r="FBB95" s="106"/>
      <c r="FBC95" s="106"/>
      <c r="FBD95" s="106"/>
      <c r="FBE95" s="106"/>
      <c r="FBF95" s="106"/>
      <c r="FBG95" s="106"/>
      <c r="FBH95" s="106"/>
      <c r="FBI95" s="106"/>
      <c r="FBJ95" s="106"/>
      <c r="FBK95" s="106"/>
      <c r="FBL95" s="106"/>
      <c r="FBM95" s="106"/>
      <c r="FBN95" s="106"/>
      <c r="FBO95" s="106"/>
      <c r="FBP95" s="106"/>
      <c r="FBQ95" s="106"/>
      <c r="FBR95" s="106"/>
      <c r="FBS95" s="106"/>
      <c r="FBT95" s="106"/>
      <c r="FBU95" s="106"/>
      <c r="FBV95" s="106"/>
      <c r="FBW95" s="106"/>
      <c r="FBX95" s="106"/>
      <c r="FBY95" s="106"/>
      <c r="FBZ95" s="106"/>
      <c r="FCA95" s="106"/>
      <c r="FCB95" s="106"/>
      <c r="FCC95" s="106"/>
      <c r="FCD95" s="106"/>
      <c r="FCE95" s="106"/>
      <c r="FCF95" s="106"/>
      <c r="FCG95" s="106"/>
      <c r="FCH95" s="106"/>
      <c r="FCI95" s="106"/>
      <c r="FCJ95" s="106"/>
      <c r="FCK95" s="106"/>
      <c r="FCL95" s="106"/>
      <c r="FCM95" s="106"/>
      <c r="FCN95" s="106"/>
      <c r="FCO95" s="106"/>
      <c r="FCP95" s="106"/>
      <c r="FCQ95" s="106"/>
      <c r="FCR95" s="106"/>
      <c r="FCS95" s="106"/>
      <c r="FCT95" s="106"/>
      <c r="FCU95" s="106"/>
      <c r="FCV95" s="106"/>
      <c r="FCW95" s="106"/>
      <c r="FCX95" s="106"/>
      <c r="FCY95" s="106"/>
      <c r="FCZ95" s="106"/>
      <c r="FDA95" s="106"/>
      <c r="FDB95" s="106"/>
      <c r="FDC95" s="106"/>
      <c r="FDD95" s="106"/>
      <c r="FDE95" s="106"/>
      <c r="FDF95" s="106"/>
      <c r="FDG95" s="106"/>
      <c r="FDH95" s="106"/>
      <c r="FDI95" s="106"/>
      <c r="FDJ95" s="106"/>
      <c r="FDK95" s="106"/>
      <c r="FDL95" s="106"/>
      <c r="FDM95" s="106"/>
      <c r="FDN95" s="106"/>
      <c r="FDO95" s="106"/>
      <c r="FDP95" s="106"/>
      <c r="FDQ95" s="106"/>
      <c r="FDR95" s="106"/>
      <c r="FDS95" s="106"/>
      <c r="FDT95" s="106"/>
      <c r="FDU95" s="106"/>
      <c r="FDV95" s="106"/>
      <c r="FDW95" s="106"/>
      <c r="FDX95" s="106"/>
      <c r="FDY95" s="106"/>
      <c r="FDZ95" s="106"/>
      <c r="FEA95" s="106"/>
      <c r="FEB95" s="106"/>
      <c r="FEC95" s="106"/>
      <c r="FED95" s="106"/>
      <c r="FEE95" s="106"/>
      <c r="FEF95" s="106"/>
      <c r="FEG95" s="106"/>
      <c r="FEH95" s="106"/>
      <c r="FEI95" s="106"/>
      <c r="FEJ95" s="106"/>
      <c r="FEK95" s="106"/>
      <c r="FEL95" s="106"/>
      <c r="FEM95" s="106"/>
      <c r="FEN95" s="106"/>
      <c r="FEO95" s="106"/>
      <c r="FEP95" s="106"/>
      <c r="FEQ95" s="106"/>
      <c r="FER95" s="106"/>
      <c r="FES95" s="106"/>
      <c r="FET95" s="106"/>
      <c r="FEU95" s="106"/>
      <c r="FEV95" s="106"/>
      <c r="FEW95" s="106"/>
      <c r="FEX95" s="106"/>
      <c r="FEY95" s="106"/>
      <c r="FEZ95" s="106"/>
      <c r="FFA95" s="106"/>
      <c r="FFB95" s="106"/>
      <c r="FFC95" s="106"/>
      <c r="FFD95" s="106"/>
      <c r="FFE95" s="106"/>
      <c r="FFF95" s="106"/>
      <c r="FFG95" s="106"/>
      <c r="FFH95" s="106"/>
      <c r="FFI95" s="106"/>
      <c r="FFJ95" s="106"/>
      <c r="FFK95" s="106"/>
      <c r="FFL95" s="106"/>
      <c r="FFM95" s="106"/>
      <c r="FFN95" s="106"/>
      <c r="FFO95" s="106"/>
      <c r="FFP95" s="106"/>
      <c r="FFQ95" s="106"/>
      <c r="FFR95" s="106"/>
      <c r="FFS95" s="106"/>
      <c r="FFT95" s="106"/>
      <c r="FFU95" s="106"/>
      <c r="FFV95" s="106"/>
      <c r="FFW95" s="106"/>
      <c r="FFX95" s="106"/>
      <c r="FFY95" s="106"/>
      <c r="FFZ95" s="106"/>
      <c r="FGA95" s="106"/>
      <c r="FGB95" s="106"/>
      <c r="FGC95" s="106"/>
      <c r="FGD95" s="106"/>
      <c r="FGE95" s="106"/>
      <c r="FGF95" s="106"/>
      <c r="FGG95" s="106"/>
      <c r="FGH95" s="106"/>
      <c r="FGI95" s="106"/>
      <c r="FGJ95" s="106"/>
      <c r="FGK95" s="106"/>
      <c r="FGL95" s="106"/>
      <c r="FGM95" s="106"/>
      <c r="FGN95" s="106"/>
      <c r="FGO95" s="106"/>
      <c r="FGP95" s="106"/>
      <c r="FGQ95" s="106"/>
      <c r="FGR95" s="106"/>
      <c r="FGS95" s="106"/>
      <c r="FGT95" s="106"/>
      <c r="FGU95" s="106"/>
      <c r="FGV95" s="106"/>
      <c r="FGW95" s="106"/>
      <c r="FGX95" s="106"/>
      <c r="FGY95" s="106"/>
      <c r="FGZ95" s="106"/>
      <c r="FHA95" s="106"/>
      <c r="FHB95" s="106"/>
      <c r="FHC95" s="106"/>
      <c r="FHD95" s="106"/>
      <c r="FHE95" s="106"/>
      <c r="FHF95" s="106"/>
      <c r="FHG95" s="106"/>
      <c r="FHH95" s="106"/>
      <c r="FHI95" s="106"/>
      <c r="FHJ95" s="106"/>
      <c r="FHK95" s="106"/>
      <c r="FHL95" s="106"/>
      <c r="FHM95" s="106"/>
      <c r="FHN95" s="106"/>
      <c r="FHO95" s="106"/>
      <c r="FHP95" s="106"/>
      <c r="FHQ95" s="106"/>
      <c r="FHR95" s="106"/>
      <c r="FHS95" s="106"/>
      <c r="FHT95" s="106"/>
      <c r="FHU95" s="106"/>
      <c r="FHV95" s="106"/>
      <c r="FHW95" s="106"/>
      <c r="FHX95" s="106"/>
      <c r="FHY95" s="106"/>
      <c r="FHZ95" s="106"/>
      <c r="FIA95" s="106"/>
      <c r="FIB95" s="106"/>
      <c r="FIC95" s="106"/>
      <c r="FID95" s="106"/>
      <c r="FIE95" s="106"/>
      <c r="FIF95" s="106"/>
      <c r="FIG95" s="106"/>
      <c r="FIH95" s="106"/>
      <c r="FII95" s="106"/>
      <c r="FIJ95" s="106"/>
      <c r="FIK95" s="106"/>
      <c r="FIL95" s="106"/>
      <c r="FIM95" s="106"/>
      <c r="FIN95" s="106"/>
      <c r="FIO95" s="106"/>
      <c r="FIP95" s="106"/>
      <c r="FIQ95" s="106"/>
      <c r="FIR95" s="106"/>
      <c r="FIS95" s="106"/>
      <c r="FIT95" s="106"/>
      <c r="FIU95" s="106"/>
      <c r="FIV95" s="106"/>
      <c r="FIW95" s="106"/>
      <c r="FIX95" s="106"/>
      <c r="FIY95" s="106"/>
      <c r="FIZ95" s="106"/>
      <c r="FJA95" s="106"/>
      <c r="FJB95" s="106"/>
      <c r="FJC95" s="106"/>
      <c r="FJD95" s="106"/>
      <c r="FJE95" s="106"/>
      <c r="FJF95" s="106"/>
      <c r="FJG95" s="106"/>
      <c r="FJH95" s="106"/>
      <c r="FJI95" s="106"/>
      <c r="FJJ95" s="106"/>
      <c r="FJK95" s="106"/>
      <c r="FJL95" s="106"/>
      <c r="FJM95" s="106"/>
      <c r="FJN95" s="106"/>
      <c r="FJO95" s="106"/>
      <c r="FJP95" s="106"/>
      <c r="FJQ95" s="106"/>
      <c r="FJR95" s="106"/>
      <c r="FJS95" s="106"/>
      <c r="FJT95" s="106"/>
      <c r="FJU95" s="106"/>
      <c r="FJV95" s="106"/>
      <c r="FJW95" s="106"/>
      <c r="FJX95" s="106"/>
      <c r="FJY95" s="106"/>
      <c r="FJZ95" s="106"/>
      <c r="FKA95" s="106"/>
      <c r="FKB95" s="106"/>
      <c r="FKC95" s="106"/>
      <c r="FKD95" s="106"/>
      <c r="FKE95" s="106"/>
      <c r="FKF95" s="106"/>
      <c r="FKG95" s="106"/>
      <c r="FKH95" s="106"/>
      <c r="FKI95" s="106"/>
      <c r="FKJ95" s="106"/>
      <c r="FKK95" s="106"/>
      <c r="FKL95" s="106"/>
      <c r="FKM95" s="106"/>
      <c r="FKN95" s="106"/>
      <c r="FKO95" s="106"/>
      <c r="FKP95" s="106"/>
      <c r="FKQ95" s="106"/>
      <c r="FKR95" s="106"/>
      <c r="FKS95" s="106"/>
      <c r="FKT95" s="106"/>
      <c r="FKU95" s="106"/>
      <c r="FKV95" s="106"/>
      <c r="FKW95" s="106"/>
      <c r="FKX95" s="106"/>
      <c r="FKY95" s="106"/>
      <c r="FKZ95" s="106"/>
      <c r="FLA95" s="106"/>
      <c r="FLB95" s="106"/>
      <c r="FLC95" s="106"/>
      <c r="FLD95" s="106"/>
      <c r="FLE95" s="106"/>
      <c r="FLF95" s="106"/>
      <c r="FLG95" s="106"/>
      <c r="FLH95" s="106"/>
      <c r="FLI95" s="106"/>
      <c r="FLJ95" s="106"/>
      <c r="FLK95" s="106"/>
      <c r="FLL95" s="106"/>
      <c r="FLM95" s="106"/>
      <c r="FLN95" s="106"/>
      <c r="FLO95" s="106"/>
      <c r="FLP95" s="106"/>
      <c r="FLQ95" s="106"/>
      <c r="FLR95" s="106"/>
      <c r="FLS95" s="106"/>
      <c r="FLT95" s="106"/>
      <c r="FLU95" s="106"/>
      <c r="FLV95" s="106"/>
      <c r="FLW95" s="106"/>
      <c r="FLX95" s="106"/>
      <c r="FLY95" s="106"/>
      <c r="FLZ95" s="106"/>
      <c r="FMA95" s="106"/>
      <c r="FMB95" s="106"/>
      <c r="FMC95" s="106"/>
      <c r="FMD95" s="106"/>
      <c r="FME95" s="106"/>
      <c r="FMF95" s="106"/>
      <c r="FMG95" s="106"/>
      <c r="FMH95" s="106"/>
      <c r="FMI95" s="106"/>
      <c r="FMJ95" s="106"/>
      <c r="FMK95" s="106"/>
      <c r="FML95" s="106"/>
      <c r="FMM95" s="106"/>
      <c r="FMN95" s="106"/>
      <c r="FMO95" s="106"/>
      <c r="FMP95" s="106"/>
      <c r="FMQ95" s="106"/>
      <c r="FMR95" s="106"/>
      <c r="FMS95" s="106"/>
      <c r="FMT95" s="106"/>
      <c r="FMU95" s="106"/>
      <c r="FMV95" s="106"/>
      <c r="FMW95" s="106"/>
      <c r="FMX95" s="106"/>
      <c r="FMY95" s="106"/>
      <c r="FMZ95" s="106"/>
      <c r="FNA95" s="106"/>
      <c r="FNB95" s="106"/>
      <c r="FNC95" s="106"/>
      <c r="FND95" s="106"/>
      <c r="FNE95" s="106"/>
      <c r="FNF95" s="106"/>
      <c r="FNG95" s="106"/>
      <c r="FNH95" s="106"/>
      <c r="FNI95" s="106"/>
      <c r="FNJ95" s="106"/>
      <c r="FNK95" s="106"/>
      <c r="FNL95" s="106"/>
      <c r="FNM95" s="106"/>
      <c r="FNN95" s="106"/>
      <c r="FNO95" s="106"/>
      <c r="FNP95" s="106"/>
      <c r="FNQ95" s="106"/>
      <c r="FNR95" s="106"/>
      <c r="FNS95" s="106"/>
      <c r="FNT95" s="106"/>
      <c r="FNU95" s="106"/>
      <c r="FNV95" s="106"/>
      <c r="FNW95" s="106"/>
      <c r="FNX95" s="106"/>
      <c r="FNY95" s="106"/>
      <c r="FNZ95" s="106"/>
      <c r="FOA95" s="106"/>
      <c r="FOB95" s="106"/>
      <c r="FOC95" s="106"/>
      <c r="FOD95" s="106"/>
      <c r="FOE95" s="106"/>
      <c r="FOF95" s="106"/>
      <c r="FOG95" s="106"/>
      <c r="FOH95" s="106"/>
      <c r="FOI95" s="106"/>
      <c r="FOJ95" s="106"/>
      <c r="FOK95" s="106"/>
      <c r="FOL95" s="106"/>
      <c r="FOM95" s="106"/>
      <c r="FON95" s="106"/>
      <c r="FOO95" s="106"/>
      <c r="FOP95" s="106"/>
      <c r="FOQ95" s="106"/>
      <c r="FOR95" s="106"/>
      <c r="FOS95" s="106"/>
      <c r="FOT95" s="106"/>
      <c r="FOU95" s="106"/>
      <c r="FOV95" s="106"/>
      <c r="FOW95" s="106"/>
      <c r="FOX95" s="106"/>
      <c r="FOY95" s="106"/>
      <c r="FOZ95" s="106"/>
      <c r="FPA95" s="106"/>
      <c r="FPB95" s="106"/>
      <c r="FPC95" s="106"/>
      <c r="FPD95" s="106"/>
      <c r="FPE95" s="106"/>
      <c r="FPF95" s="106"/>
      <c r="FPG95" s="106"/>
      <c r="FPH95" s="106"/>
      <c r="FPI95" s="106"/>
      <c r="FPJ95" s="106"/>
      <c r="FPK95" s="106"/>
      <c r="FPL95" s="106"/>
      <c r="FPM95" s="106"/>
      <c r="FPN95" s="106"/>
      <c r="FPO95" s="106"/>
      <c r="FPP95" s="106"/>
      <c r="FPQ95" s="106"/>
      <c r="FPR95" s="106"/>
      <c r="FPS95" s="106"/>
      <c r="FPT95" s="106"/>
      <c r="FPU95" s="106"/>
      <c r="FPV95" s="106"/>
      <c r="FPW95" s="106"/>
      <c r="FPX95" s="106"/>
      <c r="FPY95" s="106"/>
      <c r="FPZ95" s="106"/>
      <c r="FQA95" s="106"/>
      <c r="FQB95" s="106"/>
      <c r="FQC95" s="106"/>
      <c r="FQD95" s="106"/>
      <c r="FQE95" s="106"/>
      <c r="FQF95" s="106"/>
      <c r="FQG95" s="106"/>
      <c r="FQH95" s="106"/>
      <c r="FQI95" s="106"/>
      <c r="FQJ95" s="106"/>
      <c r="FQK95" s="106"/>
      <c r="FQL95" s="106"/>
      <c r="FQM95" s="106"/>
      <c r="FQN95" s="106"/>
      <c r="FQO95" s="106"/>
      <c r="FQP95" s="106"/>
      <c r="FQQ95" s="106"/>
      <c r="FQR95" s="106"/>
      <c r="FQS95" s="106"/>
      <c r="FQT95" s="106"/>
      <c r="FQU95" s="106"/>
      <c r="FQV95" s="106"/>
      <c r="FQW95" s="106"/>
      <c r="FQX95" s="106"/>
      <c r="FQY95" s="106"/>
      <c r="FQZ95" s="106"/>
      <c r="FRA95" s="106"/>
      <c r="FRB95" s="106"/>
      <c r="FRC95" s="106"/>
      <c r="FRD95" s="106"/>
      <c r="FRE95" s="106"/>
      <c r="FRF95" s="106"/>
      <c r="FRG95" s="106"/>
      <c r="FRH95" s="106"/>
      <c r="FRI95" s="106"/>
      <c r="FRJ95" s="106"/>
      <c r="FRK95" s="106"/>
      <c r="FRL95" s="106"/>
      <c r="FRM95" s="106"/>
      <c r="FRN95" s="106"/>
      <c r="FRO95" s="106"/>
      <c r="FRP95" s="106"/>
      <c r="FRQ95" s="106"/>
      <c r="FRR95" s="106"/>
      <c r="FRS95" s="106"/>
      <c r="FRT95" s="106"/>
      <c r="FRU95" s="106"/>
      <c r="FRV95" s="106"/>
      <c r="FRW95" s="106"/>
      <c r="FRX95" s="106"/>
      <c r="FRY95" s="106"/>
      <c r="FRZ95" s="106"/>
      <c r="FSA95" s="106"/>
      <c r="FSB95" s="106"/>
      <c r="FSC95" s="106"/>
      <c r="FSD95" s="106"/>
      <c r="FSE95" s="106"/>
      <c r="FSF95" s="106"/>
      <c r="FSG95" s="106"/>
      <c r="FSH95" s="106"/>
      <c r="FSI95" s="106"/>
      <c r="FSJ95" s="106"/>
      <c r="FSK95" s="106"/>
      <c r="FSL95" s="106"/>
      <c r="FSM95" s="106"/>
      <c r="FSN95" s="106"/>
      <c r="FSO95" s="106"/>
      <c r="FSP95" s="106"/>
      <c r="FSQ95" s="106"/>
      <c r="FSR95" s="106"/>
      <c r="FSS95" s="106"/>
      <c r="FST95" s="106"/>
      <c r="FSU95" s="106"/>
      <c r="FSV95" s="106"/>
      <c r="FSW95" s="106"/>
      <c r="FSX95" s="106"/>
      <c r="FSY95" s="106"/>
      <c r="FSZ95" s="106"/>
      <c r="FTA95" s="106"/>
      <c r="FTB95" s="106"/>
      <c r="FTC95" s="106"/>
      <c r="FTD95" s="106"/>
      <c r="FTE95" s="106"/>
      <c r="FTF95" s="106"/>
      <c r="FTG95" s="106"/>
      <c r="FTH95" s="106"/>
      <c r="FTI95" s="106"/>
      <c r="FTJ95" s="106"/>
      <c r="FTK95" s="106"/>
      <c r="FTL95" s="106"/>
      <c r="FTM95" s="106"/>
      <c r="FTN95" s="106"/>
      <c r="FTO95" s="106"/>
      <c r="FTP95" s="106"/>
      <c r="FTQ95" s="106"/>
      <c r="FTR95" s="106"/>
      <c r="FTS95" s="106"/>
      <c r="FTT95" s="106"/>
      <c r="FTU95" s="106"/>
      <c r="FTV95" s="106"/>
      <c r="FTW95" s="106"/>
      <c r="FTX95" s="106"/>
      <c r="FTY95" s="106"/>
      <c r="FTZ95" s="106"/>
      <c r="FUA95" s="106"/>
      <c r="FUB95" s="106"/>
      <c r="FUC95" s="106"/>
      <c r="FUD95" s="106"/>
      <c r="FUE95" s="106"/>
      <c r="FUF95" s="106"/>
      <c r="FUG95" s="106"/>
      <c r="FUH95" s="106"/>
      <c r="FUI95" s="106"/>
      <c r="FUJ95" s="106"/>
      <c r="FUK95" s="106"/>
      <c r="FUL95" s="106"/>
      <c r="FUM95" s="106"/>
      <c r="FUN95" s="106"/>
      <c r="FUO95" s="106"/>
      <c r="FUP95" s="106"/>
      <c r="FUQ95" s="106"/>
      <c r="FUR95" s="106"/>
      <c r="FUS95" s="106"/>
      <c r="FUT95" s="106"/>
      <c r="FUU95" s="106"/>
      <c r="FUV95" s="106"/>
      <c r="FUW95" s="106"/>
      <c r="FUX95" s="106"/>
      <c r="FUY95" s="106"/>
      <c r="FUZ95" s="106"/>
      <c r="FVA95" s="106"/>
      <c r="FVB95" s="106"/>
      <c r="FVC95" s="106"/>
      <c r="FVD95" s="106"/>
      <c r="FVE95" s="106"/>
      <c r="FVF95" s="106"/>
      <c r="FVG95" s="106"/>
      <c r="FVH95" s="106"/>
      <c r="FVI95" s="106"/>
      <c r="FVJ95" s="106"/>
      <c r="FVK95" s="106"/>
      <c r="FVL95" s="106"/>
      <c r="FVM95" s="106"/>
      <c r="FVN95" s="106"/>
      <c r="FVO95" s="106"/>
      <c r="FVP95" s="106"/>
      <c r="FVQ95" s="106"/>
      <c r="FVR95" s="106"/>
      <c r="FVS95" s="106"/>
      <c r="FVT95" s="106"/>
      <c r="FVU95" s="106"/>
      <c r="FVV95" s="106"/>
      <c r="FVW95" s="106"/>
      <c r="FVX95" s="106"/>
      <c r="FVY95" s="106"/>
      <c r="FVZ95" s="106"/>
      <c r="FWA95" s="106"/>
      <c r="FWB95" s="106"/>
      <c r="FWC95" s="106"/>
      <c r="FWD95" s="106"/>
      <c r="FWE95" s="106"/>
      <c r="FWF95" s="106"/>
      <c r="FWG95" s="106"/>
      <c r="FWH95" s="106"/>
      <c r="FWI95" s="106"/>
      <c r="FWJ95" s="106"/>
      <c r="FWK95" s="106"/>
      <c r="FWL95" s="106"/>
      <c r="FWM95" s="106"/>
      <c r="FWN95" s="106"/>
      <c r="FWO95" s="106"/>
      <c r="FWP95" s="106"/>
      <c r="FWQ95" s="106"/>
      <c r="FWR95" s="106"/>
      <c r="FWS95" s="106"/>
      <c r="FWT95" s="106"/>
      <c r="FWU95" s="106"/>
      <c r="FWV95" s="106"/>
      <c r="FWW95" s="106"/>
      <c r="FWX95" s="106"/>
      <c r="FWY95" s="106"/>
      <c r="FWZ95" s="106"/>
      <c r="FXA95" s="106"/>
      <c r="FXB95" s="106"/>
      <c r="FXC95" s="106"/>
      <c r="FXD95" s="106"/>
      <c r="FXE95" s="106"/>
      <c r="FXF95" s="106"/>
      <c r="FXG95" s="106"/>
      <c r="FXH95" s="106"/>
      <c r="FXI95" s="106"/>
      <c r="FXJ95" s="106"/>
      <c r="FXK95" s="106"/>
      <c r="FXL95" s="106"/>
      <c r="FXM95" s="106"/>
      <c r="FXN95" s="106"/>
      <c r="FXO95" s="106"/>
      <c r="FXP95" s="106"/>
      <c r="FXQ95" s="106"/>
      <c r="FXR95" s="106"/>
      <c r="FXS95" s="106"/>
      <c r="FXT95" s="106"/>
      <c r="FXU95" s="106"/>
      <c r="FXV95" s="106"/>
      <c r="FXW95" s="106"/>
      <c r="FXX95" s="106"/>
      <c r="FXY95" s="106"/>
      <c r="FXZ95" s="106"/>
      <c r="FYA95" s="106"/>
      <c r="FYB95" s="106"/>
      <c r="FYC95" s="106"/>
      <c r="FYD95" s="106"/>
      <c r="FYE95" s="106"/>
      <c r="FYF95" s="106"/>
      <c r="FYG95" s="106"/>
      <c r="FYH95" s="106"/>
      <c r="FYI95" s="106"/>
      <c r="FYJ95" s="106"/>
      <c r="FYK95" s="106"/>
      <c r="FYL95" s="106"/>
      <c r="FYM95" s="106"/>
      <c r="FYN95" s="106"/>
      <c r="FYO95" s="106"/>
      <c r="FYP95" s="106"/>
      <c r="FYQ95" s="106"/>
      <c r="FYR95" s="106"/>
      <c r="FYS95" s="106"/>
      <c r="FYT95" s="106"/>
      <c r="FYU95" s="106"/>
      <c r="FYV95" s="106"/>
      <c r="FYW95" s="106"/>
      <c r="FYX95" s="106"/>
      <c r="FYY95" s="106"/>
      <c r="FYZ95" s="106"/>
      <c r="FZA95" s="106"/>
      <c r="FZB95" s="106"/>
      <c r="FZC95" s="106"/>
      <c r="FZD95" s="106"/>
      <c r="FZE95" s="106"/>
      <c r="FZF95" s="106"/>
      <c r="FZG95" s="106"/>
      <c r="FZH95" s="106"/>
      <c r="FZI95" s="106"/>
      <c r="FZJ95" s="106"/>
      <c r="FZK95" s="106"/>
      <c r="FZL95" s="106"/>
      <c r="FZM95" s="106"/>
      <c r="FZN95" s="106"/>
      <c r="FZO95" s="106"/>
      <c r="FZP95" s="106"/>
      <c r="FZQ95" s="106"/>
      <c r="FZR95" s="106"/>
      <c r="FZS95" s="106"/>
      <c r="FZT95" s="106"/>
      <c r="FZU95" s="106"/>
      <c r="FZV95" s="106"/>
      <c r="FZW95" s="106"/>
      <c r="FZX95" s="106"/>
      <c r="FZY95" s="106"/>
      <c r="FZZ95" s="106"/>
      <c r="GAA95" s="106"/>
      <c r="GAB95" s="106"/>
      <c r="GAC95" s="106"/>
      <c r="GAD95" s="106"/>
      <c r="GAE95" s="106"/>
      <c r="GAF95" s="106"/>
      <c r="GAG95" s="106"/>
      <c r="GAH95" s="106"/>
      <c r="GAI95" s="106"/>
      <c r="GAJ95" s="106"/>
      <c r="GAK95" s="106"/>
      <c r="GAL95" s="106"/>
      <c r="GAM95" s="106"/>
      <c r="GAN95" s="106"/>
      <c r="GAO95" s="106"/>
      <c r="GAP95" s="106"/>
      <c r="GAQ95" s="106"/>
      <c r="GAR95" s="106"/>
      <c r="GAS95" s="106"/>
      <c r="GAT95" s="106"/>
      <c r="GAU95" s="106"/>
      <c r="GAV95" s="106"/>
      <c r="GAW95" s="106"/>
      <c r="GAX95" s="106"/>
      <c r="GAY95" s="106"/>
      <c r="GAZ95" s="106"/>
      <c r="GBA95" s="106"/>
      <c r="GBB95" s="106"/>
      <c r="GBC95" s="106"/>
      <c r="GBD95" s="106"/>
      <c r="GBE95" s="106"/>
      <c r="GBF95" s="106"/>
      <c r="GBG95" s="106"/>
      <c r="GBH95" s="106"/>
      <c r="GBI95" s="106"/>
      <c r="GBJ95" s="106"/>
      <c r="GBK95" s="106"/>
      <c r="GBL95" s="106"/>
      <c r="GBM95" s="106"/>
      <c r="GBN95" s="106"/>
      <c r="GBO95" s="106"/>
      <c r="GBP95" s="106"/>
      <c r="GBQ95" s="106"/>
      <c r="GBR95" s="106"/>
      <c r="GBS95" s="106"/>
      <c r="GBT95" s="106"/>
      <c r="GBU95" s="106"/>
      <c r="GBV95" s="106"/>
      <c r="GBW95" s="106"/>
      <c r="GBX95" s="106"/>
      <c r="GBY95" s="106"/>
      <c r="GBZ95" s="106"/>
      <c r="GCA95" s="106"/>
      <c r="GCB95" s="106"/>
      <c r="GCC95" s="106"/>
      <c r="GCD95" s="106"/>
      <c r="GCE95" s="106"/>
      <c r="GCF95" s="106"/>
      <c r="GCG95" s="106"/>
      <c r="GCH95" s="106"/>
      <c r="GCI95" s="106"/>
      <c r="GCJ95" s="106"/>
      <c r="GCK95" s="106"/>
      <c r="GCL95" s="106"/>
      <c r="GCM95" s="106"/>
      <c r="GCN95" s="106"/>
      <c r="GCO95" s="106"/>
      <c r="GCP95" s="106"/>
      <c r="GCQ95" s="106"/>
      <c r="GCR95" s="106"/>
      <c r="GCS95" s="106"/>
      <c r="GCT95" s="106"/>
      <c r="GCU95" s="106"/>
      <c r="GCV95" s="106"/>
      <c r="GCW95" s="106"/>
      <c r="GCX95" s="106"/>
      <c r="GCY95" s="106"/>
      <c r="GCZ95" s="106"/>
      <c r="GDA95" s="106"/>
      <c r="GDB95" s="106"/>
      <c r="GDC95" s="106"/>
      <c r="GDD95" s="106"/>
      <c r="GDE95" s="106"/>
      <c r="GDF95" s="106"/>
      <c r="GDG95" s="106"/>
      <c r="GDH95" s="106"/>
      <c r="GDI95" s="106"/>
      <c r="GDJ95" s="106"/>
      <c r="GDK95" s="106"/>
      <c r="GDL95" s="106"/>
      <c r="GDM95" s="106"/>
      <c r="GDN95" s="106"/>
      <c r="GDO95" s="106"/>
      <c r="GDP95" s="106"/>
      <c r="GDQ95" s="106"/>
      <c r="GDR95" s="106"/>
      <c r="GDS95" s="106"/>
      <c r="GDT95" s="106"/>
      <c r="GDU95" s="106"/>
      <c r="GDV95" s="106"/>
      <c r="GDW95" s="106"/>
      <c r="GDX95" s="106"/>
      <c r="GDY95" s="106"/>
      <c r="GDZ95" s="106"/>
      <c r="GEA95" s="106"/>
      <c r="GEB95" s="106"/>
      <c r="GEC95" s="106"/>
      <c r="GED95" s="106"/>
      <c r="GEE95" s="106"/>
      <c r="GEF95" s="106"/>
      <c r="GEG95" s="106"/>
      <c r="GEH95" s="106"/>
      <c r="GEI95" s="106"/>
      <c r="GEJ95" s="106"/>
      <c r="GEK95" s="106"/>
      <c r="GEL95" s="106"/>
      <c r="GEM95" s="106"/>
      <c r="GEN95" s="106"/>
      <c r="GEO95" s="106"/>
      <c r="GEP95" s="106"/>
      <c r="GEQ95" s="106"/>
      <c r="GER95" s="106"/>
      <c r="GES95" s="106"/>
      <c r="GET95" s="106"/>
      <c r="GEU95" s="106"/>
      <c r="GEV95" s="106"/>
      <c r="GEW95" s="106"/>
      <c r="GEX95" s="106"/>
      <c r="GEY95" s="106"/>
      <c r="GEZ95" s="106"/>
      <c r="GFA95" s="106"/>
      <c r="GFB95" s="106"/>
      <c r="GFC95" s="106"/>
      <c r="GFD95" s="106"/>
      <c r="GFE95" s="106"/>
      <c r="GFF95" s="106"/>
      <c r="GFG95" s="106"/>
      <c r="GFH95" s="106"/>
      <c r="GFI95" s="106"/>
      <c r="GFJ95" s="106"/>
      <c r="GFK95" s="106"/>
      <c r="GFL95" s="106"/>
      <c r="GFM95" s="106"/>
      <c r="GFN95" s="106"/>
      <c r="GFO95" s="106"/>
      <c r="GFP95" s="106"/>
      <c r="GFQ95" s="106"/>
      <c r="GFR95" s="106"/>
      <c r="GFS95" s="106"/>
      <c r="GFT95" s="106"/>
      <c r="GFU95" s="106"/>
      <c r="GFV95" s="106"/>
      <c r="GFW95" s="106"/>
      <c r="GFX95" s="106"/>
      <c r="GFY95" s="106"/>
      <c r="GFZ95" s="106"/>
      <c r="GGA95" s="106"/>
      <c r="GGB95" s="106"/>
      <c r="GGC95" s="106"/>
      <c r="GGD95" s="106"/>
      <c r="GGE95" s="106"/>
      <c r="GGF95" s="106"/>
      <c r="GGG95" s="106"/>
      <c r="GGH95" s="106"/>
      <c r="GGI95" s="106"/>
      <c r="GGJ95" s="106"/>
      <c r="GGK95" s="106"/>
      <c r="GGL95" s="106"/>
      <c r="GGM95" s="106"/>
      <c r="GGN95" s="106"/>
      <c r="GGO95" s="106"/>
      <c r="GGP95" s="106"/>
      <c r="GGQ95" s="106"/>
      <c r="GGR95" s="106"/>
      <c r="GGS95" s="106"/>
      <c r="GGT95" s="106"/>
      <c r="GGU95" s="106"/>
      <c r="GGV95" s="106"/>
      <c r="GGW95" s="106"/>
      <c r="GGX95" s="106"/>
      <c r="GGY95" s="106"/>
      <c r="GGZ95" s="106"/>
      <c r="GHA95" s="106"/>
      <c r="GHB95" s="106"/>
      <c r="GHC95" s="106"/>
      <c r="GHD95" s="106"/>
      <c r="GHE95" s="106"/>
      <c r="GHF95" s="106"/>
      <c r="GHG95" s="106"/>
      <c r="GHH95" s="106"/>
      <c r="GHI95" s="106"/>
      <c r="GHJ95" s="106"/>
      <c r="GHK95" s="106"/>
      <c r="GHL95" s="106"/>
      <c r="GHM95" s="106"/>
      <c r="GHN95" s="106"/>
      <c r="GHO95" s="106"/>
      <c r="GHP95" s="106"/>
      <c r="GHQ95" s="106"/>
      <c r="GHR95" s="106"/>
      <c r="GHS95" s="106"/>
      <c r="GHT95" s="106"/>
      <c r="GHU95" s="106"/>
      <c r="GHV95" s="106"/>
      <c r="GHW95" s="106"/>
      <c r="GHX95" s="106"/>
      <c r="GHY95" s="106"/>
      <c r="GHZ95" s="106"/>
      <c r="GIA95" s="106"/>
      <c r="GIB95" s="106"/>
      <c r="GIC95" s="106"/>
      <c r="GID95" s="106"/>
      <c r="GIE95" s="106"/>
      <c r="GIF95" s="106"/>
      <c r="GIG95" s="106"/>
      <c r="GIH95" s="106"/>
      <c r="GII95" s="106"/>
      <c r="GIJ95" s="106"/>
      <c r="GIK95" s="106"/>
      <c r="GIL95" s="106"/>
      <c r="GIM95" s="106"/>
      <c r="GIN95" s="106"/>
      <c r="GIO95" s="106"/>
      <c r="GIP95" s="106"/>
      <c r="GIQ95" s="106"/>
      <c r="GIR95" s="106"/>
      <c r="GIS95" s="106"/>
      <c r="GIT95" s="106"/>
      <c r="GIU95" s="106"/>
      <c r="GIV95" s="106"/>
      <c r="GIW95" s="106"/>
      <c r="GIX95" s="106"/>
      <c r="GIY95" s="106"/>
      <c r="GIZ95" s="106"/>
      <c r="GJA95" s="106"/>
      <c r="GJB95" s="106"/>
      <c r="GJC95" s="106"/>
      <c r="GJD95" s="106"/>
      <c r="GJE95" s="106"/>
      <c r="GJF95" s="106"/>
      <c r="GJG95" s="106"/>
      <c r="GJH95" s="106"/>
      <c r="GJI95" s="106"/>
      <c r="GJJ95" s="106"/>
      <c r="GJK95" s="106"/>
      <c r="GJL95" s="106"/>
      <c r="GJM95" s="106"/>
      <c r="GJN95" s="106"/>
      <c r="GJO95" s="106"/>
      <c r="GJP95" s="106"/>
      <c r="GJQ95" s="106"/>
      <c r="GJR95" s="106"/>
      <c r="GJS95" s="106"/>
      <c r="GJT95" s="106"/>
      <c r="GJU95" s="106"/>
      <c r="GJV95" s="106"/>
      <c r="GJW95" s="106"/>
      <c r="GJX95" s="106"/>
      <c r="GJY95" s="106"/>
      <c r="GJZ95" s="106"/>
      <c r="GKA95" s="106"/>
      <c r="GKB95" s="106"/>
      <c r="GKC95" s="106"/>
      <c r="GKD95" s="106"/>
      <c r="GKE95" s="106"/>
      <c r="GKF95" s="106"/>
      <c r="GKG95" s="106"/>
      <c r="GKH95" s="106"/>
      <c r="GKI95" s="106"/>
      <c r="GKJ95" s="106"/>
      <c r="GKK95" s="106"/>
      <c r="GKL95" s="106"/>
      <c r="GKM95" s="106"/>
      <c r="GKN95" s="106"/>
      <c r="GKO95" s="106"/>
      <c r="GKP95" s="106"/>
      <c r="GKQ95" s="106"/>
      <c r="GKR95" s="106"/>
      <c r="GKS95" s="106"/>
      <c r="GKT95" s="106"/>
      <c r="GKU95" s="106"/>
      <c r="GKV95" s="106"/>
      <c r="GKW95" s="106"/>
      <c r="GKX95" s="106"/>
      <c r="GKY95" s="106"/>
      <c r="GKZ95" s="106"/>
      <c r="GLA95" s="106"/>
      <c r="GLB95" s="106"/>
      <c r="GLC95" s="106"/>
      <c r="GLD95" s="106"/>
      <c r="GLE95" s="106"/>
      <c r="GLF95" s="106"/>
      <c r="GLG95" s="106"/>
      <c r="GLH95" s="106"/>
      <c r="GLI95" s="106"/>
      <c r="GLJ95" s="106"/>
      <c r="GLK95" s="106"/>
      <c r="GLL95" s="106"/>
      <c r="GLM95" s="106"/>
      <c r="GLN95" s="106"/>
      <c r="GLO95" s="106"/>
      <c r="GLP95" s="106"/>
      <c r="GLQ95" s="106"/>
      <c r="GLR95" s="106"/>
      <c r="GLS95" s="106"/>
      <c r="GLT95" s="106"/>
      <c r="GLU95" s="106"/>
      <c r="GLV95" s="106"/>
      <c r="GLW95" s="106"/>
      <c r="GLX95" s="106"/>
      <c r="GLY95" s="106"/>
      <c r="GLZ95" s="106"/>
      <c r="GMA95" s="106"/>
      <c r="GMB95" s="106"/>
      <c r="GMC95" s="106"/>
      <c r="GMD95" s="106"/>
      <c r="GME95" s="106"/>
      <c r="GMF95" s="106"/>
      <c r="GMG95" s="106"/>
      <c r="GMH95" s="106"/>
      <c r="GMI95" s="106"/>
      <c r="GMJ95" s="106"/>
      <c r="GMK95" s="106"/>
      <c r="GML95" s="106"/>
      <c r="GMM95" s="106"/>
      <c r="GMN95" s="106"/>
      <c r="GMO95" s="106"/>
      <c r="GMP95" s="106"/>
      <c r="GMQ95" s="106"/>
      <c r="GMR95" s="106"/>
      <c r="GMS95" s="106"/>
      <c r="GMT95" s="106"/>
      <c r="GMU95" s="106"/>
      <c r="GMV95" s="106"/>
      <c r="GMW95" s="106"/>
      <c r="GMX95" s="106"/>
      <c r="GMY95" s="106"/>
      <c r="GMZ95" s="106"/>
      <c r="GNA95" s="106"/>
      <c r="GNB95" s="106"/>
      <c r="GNC95" s="106"/>
      <c r="GND95" s="106"/>
      <c r="GNE95" s="106"/>
      <c r="GNF95" s="106"/>
      <c r="GNG95" s="106"/>
      <c r="GNH95" s="106"/>
      <c r="GNI95" s="106"/>
      <c r="GNJ95" s="106"/>
      <c r="GNK95" s="106"/>
      <c r="GNL95" s="106"/>
      <c r="GNM95" s="106"/>
      <c r="GNN95" s="106"/>
      <c r="GNO95" s="106"/>
      <c r="GNP95" s="106"/>
      <c r="GNQ95" s="106"/>
      <c r="GNR95" s="106"/>
      <c r="GNS95" s="106"/>
      <c r="GNT95" s="106"/>
      <c r="GNU95" s="106"/>
      <c r="GNV95" s="106"/>
      <c r="GNW95" s="106"/>
      <c r="GNX95" s="106"/>
      <c r="GNY95" s="106"/>
      <c r="GNZ95" s="106"/>
      <c r="GOA95" s="106"/>
      <c r="GOB95" s="106"/>
      <c r="GOC95" s="106"/>
      <c r="GOD95" s="106"/>
      <c r="GOE95" s="106"/>
      <c r="GOF95" s="106"/>
      <c r="GOG95" s="106"/>
      <c r="GOH95" s="106"/>
      <c r="GOI95" s="106"/>
      <c r="GOJ95" s="106"/>
      <c r="GOK95" s="106"/>
      <c r="GOL95" s="106"/>
      <c r="GOM95" s="106"/>
      <c r="GON95" s="106"/>
      <c r="GOO95" s="106"/>
      <c r="GOP95" s="106"/>
      <c r="GOQ95" s="106"/>
      <c r="GOR95" s="106"/>
      <c r="GOS95" s="106"/>
      <c r="GOT95" s="106"/>
      <c r="GOU95" s="106"/>
      <c r="GOV95" s="106"/>
      <c r="GOW95" s="106"/>
      <c r="GOX95" s="106"/>
      <c r="GOY95" s="106"/>
      <c r="GOZ95" s="106"/>
      <c r="GPA95" s="106"/>
      <c r="GPB95" s="106"/>
      <c r="GPC95" s="106"/>
      <c r="GPD95" s="106"/>
      <c r="GPE95" s="106"/>
      <c r="GPF95" s="106"/>
      <c r="GPG95" s="106"/>
      <c r="GPH95" s="106"/>
      <c r="GPI95" s="106"/>
      <c r="GPJ95" s="106"/>
      <c r="GPK95" s="106"/>
      <c r="GPL95" s="106"/>
      <c r="GPM95" s="106"/>
      <c r="GPN95" s="106"/>
      <c r="GPO95" s="106"/>
      <c r="GPP95" s="106"/>
      <c r="GPQ95" s="106"/>
      <c r="GPR95" s="106"/>
      <c r="GPS95" s="106"/>
      <c r="GPT95" s="106"/>
      <c r="GPU95" s="106"/>
      <c r="GPV95" s="106"/>
      <c r="GPW95" s="106"/>
      <c r="GPX95" s="106"/>
      <c r="GPY95" s="106"/>
      <c r="GPZ95" s="106"/>
      <c r="GQA95" s="106"/>
      <c r="GQB95" s="106"/>
      <c r="GQC95" s="106"/>
      <c r="GQD95" s="106"/>
      <c r="GQE95" s="106"/>
      <c r="GQF95" s="106"/>
      <c r="GQG95" s="106"/>
      <c r="GQH95" s="106"/>
      <c r="GQI95" s="106"/>
      <c r="GQJ95" s="106"/>
      <c r="GQK95" s="106"/>
      <c r="GQL95" s="106"/>
      <c r="GQM95" s="106"/>
      <c r="GQN95" s="106"/>
      <c r="GQO95" s="106"/>
      <c r="GQP95" s="106"/>
      <c r="GQQ95" s="106"/>
      <c r="GQR95" s="106"/>
      <c r="GQS95" s="106"/>
      <c r="GQT95" s="106"/>
      <c r="GQU95" s="106"/>
      <c r="GQV95" s="106"/>
      <c r="GQW95" s="106"/>
      <c r="GQX95" s="106"/>
      <c r="GQY95" s="106"/>
      <c r="GQZ95" s="106"/>
      <c r="GRA95" s="106"/>
      <c r="GRB95" s="106"/>
      <c r="GRC95" s="106"/>
      <c r="GRD95" s="106"/>
      <c r="GRE95" s="106"/>
      <c r="GRF95" s="106"/>
      <c r="GRG95" s="106"/>
      <c r="GRH95" s="106"/>
      <c r="GRI95" s="106"/>
      <c r="GRJ95" s="106"/>
      <c r="GRK95" s="106"/>
      <c r="GRL95" s="106"/>
      <c r="GRM95" s="106"/>
      <c r="GRN95" s="106"/>
      <c r="GRO95" s="106"/>
      <c r="GRP95" s="106"/>
      <c r="GRQ95" s="106"/>
      <c r="GRR95" s="106"/>
      <c r="GRS95" s="106"/>
      <c r="GRT95" s="106"/>
      <c r="GRU95" s="106"/>
      <c r="GRV95" s="106"/>
      <c r="GRW95" s="106"/>
      <c r="GRX95" s="106"/>
      <c r="GRY95" s="106"/>
      <c r="GRZ95" s="106"/>
      <c r="GSA95" s="106"/>
      <c r="GSB95" s="106"/>
      <c r="GSC95" s="106"/>
      <c r="GSD95" s="106"/>
      <c r="GSE95" s="106"/>
      <c r="GSF95" s="106"/>
      <c r="GSG95" s="106"/>
      <c r="GSH95" s="106"/>
      <c r="GSI95" s="106"/>
      <c r="GSJ95" s="106"/>
      <c r="GSK95" s="106"/>
      <c r="GSL95" s="106"/>
      <c r="GSM95" s="106"/>
      <c r="GSN95" s="106"/>
      <c r="GSO95" s="106"/>
      <c r="GSP95" s="106"/>
      <c r="GSQ95" s="106"/>
      <c r="GSR95" s="106"/>
      <c r="GSS95" s="106"/>
      <c r="GST95" s="106"/>
      <c r="GSU95" s="106"/>
      <c r="GSV95" s="106"/>
      <c r="GSW95" s="106"/>
      <c r="GSX95" s="106"/>
      <c r="GSY95" s="106"/>
      <c r="GSZ95" s="106"/>
      <c r="GTA95" s="106"/>
      <c r="GTB95" s="106"/>
      <c r="GTC95" s="106"/>
      <c r="GTD95" s="106"/>
      <c r="GTE95" s="106"/>
      <c r="GTF95" s="106"/>
      <c r="GTG95" s="106"/>
      <c r="GTH95" s="106"/>
      <c r="GTI95" s="106"/>
      <c r="GTJ95" s="106"/>
      <c r="GTK95" s="106"/>
      <c r="GTL95" s="106"/>
      <c r="GTM95" s="106"/>
      <c r="GTN95" s="106"/>
      <c r="GTO95" s="106"/>
      <c r="GTP95" s="106"/>
      <c r="GTQ95" s="106"/>
      <c r="GTR95" s="106"/>
      <c r="GTS95" s="106"/>
      <c r="GTT95" s="106"/>
      <c r="GTU95" s="106"/>
      <c r="GTV95" s="106"/>
      <c r="GTW95" s="106"/>
      <c r="GTX95" s="106"/>
      <c r="GTY95" s="106"/>
      <c r="GTZ95" s="106"/>
      <c r="GUA95" s="106"/>
      <c r="GUB95" s="106"/>
      <c r="GUC95" s="106"/>
      <c r="GUD95" s="106"/>
      <c r="GUE95" s="106"/>
      <c r="GUF95" s="106"/>
      <c r="GUG95" s="106"/>
      <c r="GUH95" s="106"/>
      <c r="GUI95" s="106"/>
      <c r="GUJ95" s="106"/>
      <c r="GUK95" s="106"/>
      <c r="GUL95" s="106"/>
      <c r="GUM95" s="106"/>
      <c r="GUN95" s="106"/>
      <c r="GUO95" s="106"/>
      <c r="GUP95" s="106"/>
      <c r="GUQ95" s="106"/>
      <c r="GUR95" s="106"/>
      <c r="GUS95" s="106"/>
      <c r="GUT95" s="106"/>
      <c r="GUU95" s="106"/>
      <c r="GUV95" s="106"/>
      <c r="GUW95" s="106"/>
      <c r="GUX95" s="106"/>
      <c r="GUY95" s="106"/>
      <c r="GUZ95" s="106"/>
      <c r="GVA95" s="106"/>
      <c r="GVB95" s="106"/>
      <c r="GVC95" s="106"/>
      <c r="GVD95" s="106"/>
      <c r="GVE95" s="106"/>
      <c r="GVF95" s="106"/>
      <c r="GVG95" s="106"/>
      <c r="GVH95" s="106"/>
      <c r="GVI95" s="106"/>
      <c r="GVJ95" s="106"/>
      <c r="GVK95" s="106"/>
      <c r="GVL95" s="106"/>
      <c r="GVM95" s="106"/>
      <c r="GVN95" s="106"/>
      <c r="GVO95" s="106"/>
      <c r="GVP95" s="106"/>
      <c r="GVQ95" s="106"/>
      <c r="GVR95" s="106"/>
      <c r="GVS95" s="106"/>
      <c r="GVT95" s="106"/>
      <c r="GVU95" s="106"/>
      <c r="GVV95" s="106"/>
      <c r="GVW95" s="106"/>
      <c r="GVX95" s="106"/>
      <c r="GVY95" s="106"/>
      <c r="GVZ95" s="106"/>
      <c r="GWA95" s="106"/>
      <c r="GWB95" s="106"/>
      <c r="GWC95" s="106"/>
      <c r="GWD95" s="106"/>
      <c r="GWE95" s="106"/>
      <c r="GWF95" s="106"/>
      <c r="GWG95" s="106"/>
      <c r="GWH95" s="106"/>
      <c r="GWI95" s="106"/>
      <c r="GWJ95" s="106"/>
      <c r="GWK95" s="106"/>
      <c r="GWL95" s="106"/>
      <c r="GWM95" s="106"/>
      <c r="GWN95" s="106"/>
      <c r="GWO95" s="106"/>
      <c r="GWP95" s="106"/>
      <c r="GWQ95" s="106"/>
      <c r="GWR95" s="106"/>
      <c r="GWS95" s="106"/>
      <c r="GWT95" s="106"/>
      <c r="GWU95" s="106"/>
      <c r="GWV95" s="106"/>
      <c r="GWW95" s="106"/>
      <c r="GWX95" s="106"/>
      <c r="GWY95" s="106"/>
      <c r="GWZ95" s="106"/>
      <c r="GXA95" s="106"/>
      <c r="GXB95" s="106"/>
      <c r="GXC95" s="106"/>
      <c r="GXD95" s="106"/>
      <c r="GXE95" s="106"/>
      <c r="GXF95" s="106"/>
      <c r="GXG95" s="106"/>
      <c r="GXH95" s="106"/>
      <c r="GXI95" s="106"/>
      <c r="GXJ95" s="106"/>
      <c r="GXK95" s="106"/>
      <c r="GXL95" s="106"/>
      <c r="GXM95" s="106"/>
      <c r="GXN95" s="106"/>
      <c r="GXO95" s="106"/>
      <c r="GXP95" s="106"/>
      <c r="GXQ95" s="106"/>
      <c r="GXR95" s="106"/>
      <c r="GXS95" s="106"/>
      <c r="GXT95" s="106"/>
      <c r="GXU95" s="106"/>
      <c r="GXV95" s="106"/>
      <c r="GXW95" s="106"/>
      <c r="GXX95" s="106"/>
      <c r="GXY95" s="106"/>
      <c r="GXZ95" s="106"/>
      <c r="GYA95" s="106"/>
      <c r="GYB95" s="106"/>
      <c r="GYC95" s="106"/>
      <c r="GYD95" s="106"/>
      <c r="GYE95" s="106"/>
      <c r="GYF95" s="106"/>
      <c r="GYG95" s="106"/>
      <c r="GYH95" s="106"/>
      <c r="GYI95" s="106"/>
      <c r="GYJ95" s="106"/>
      <c r="GYK95" s="106"/>
      <c r="GYL95" s="106"/>
      <c r="GYM95" s="106"/>
      <c r="GYN95" s="106"/>
      <c r="GYO95" s="106"/>
      <c r="GYP95" s="106"/>
      <c r="GYQ95" s="106"/>
      <c r="GYR95" s="106"/>
      <c r="GYS95" s="106"/>
      <c r="GYT95" s="106"/>
      <c r="GYU95" s="106"/>
      <c r="GYV95" s="106"/>
      <c r="GYW95" s="106"/>
      <c r="GYX95" s="106"/>
      <c r="GYY95" s="106"/>
      <c r="GYZ95" s="106"/>
      <c r="GZA95" s="106"/>
      <c r="GZB95" s="106"/>
      <c r="GZC95" s="106"/>
      <c r="GZD95" s="106"/>
      <c r="GZE95" s="106"/>
      <c r="GZF95" s="106"/>
      <c r="GZG95" s="106"/>
      <c r="GZH95" s="106"/>
      <c r="GZI95" s="106"/>
      <c r="GZJ95" s="106"/>
      <c r="GZK95" s="106"/>
      <c r="GZL95" s="106"/>
      <c r="GZM95" s="106"/>
      <c r="GZN95" s="106"/>
      <c r="GZO95" s="106"/>
      <c r="GZP95" s="106"/>
      <c r="GZQ95" s="106"/>
      <c r="GZR95" s="106"/>
      <c r="GZS95" s="106"/>
      <c r="GZT95" s="106"/>
      <c r="GZU95" s="106"/>
      <c r="GZV95" s="106"/>
      <c r="GZW95" s="106"/>
      <c r="GZX95" s="106"/>
      <c r="GZY95" s="106"/>
      <c r="GZZ95" s="106"/>
      <c r="HAA95" s="106"/>
      <c r="HAB95" s="106"/>
      <c r="HAC95" s="106"/>
      <c r="HAD95" s="106"/>
      <c r="HAE95" s="106"/>
      <c r="HAF95" s="106"/>
      <c r="HAG95" s="106"/>
      <c r="HAH95" s="106"/>
      <c r="HAI95" s="106"/>
      <c r="HAJ95" s="106"/>
      <c r="HAK95" s="106"/>
      <c r="HAL95" s="106"/>
      <c r="HAM95" s="106"/>
      <c r="HAN95" s="106"/>
      <c r="HAO95" s="106"/>
      <c r="HAP95" s="106"/>
      <c r="HAQ95" s="106"/>
      <c r="HAR95" s="106"/>
      <c r="HAS95" s="106"/>
      <c r="HAT95" s="106"/>
      <c r="HAU95" s="106"/>
      <c r="HAV95" s="106"/>
      <c r="HAW95" s="106"/>
      <c r="HAX95" s="106"/>
      <c r="HAY95" s="106"/>
      <c r="HAZ95" s="106"/>
      <c r="HBA95" s="106"/>
      <c r="HBB95" s="106"/>
      <c r="HBC95" s="106"/>
      <c r="HBD95" s="106"/>
      <c r="HBE95" s="106"/>
      <c r="HBF95" s="106"/>
      <c r="HBG95" s="106"/>
      <c r="HBH95" s="106"/>
      <c r="HBI95" s="106"/>
      <c r="HBJ95" s="106"/>
      <c r="HBK95" s="106"/>
      <c r="HBL95" s="106"/>
      <c r="HBM95" s="106"/>
      <c r="HBN95" s="106"/>
      <c r="HBO95" s="106"/>
      <c r="HBP95" s="106"/>
      <c r="HBQ95" s="106"/>
      <c r="HBR95" s="106"/>
      <c r="HBS95" s="106"/>
      <c r="HBT95" s="106"/>
      <c r="HBU95" s="106"/>
      <c r="HBV95" s="106"/>
      <c r="HBW95" s="106"/>
      <c r="HBX95" s="106"/>
      <c r="HBY95" s="106"/>
      <c r="HBZ95" s="106"/>
      <c r="HCA95" s="106"/>
      <c r="HCB95" s="106"/>
      <c r="HCC95" s="106"/>
      <c r="HCD95" s="106"/>
      <c r="HCE95" s="106"/>
      <c r="HCF95" s="106"/>
      <c r="HCG95" s="106"/>
      <c r="HCH95" s="106"/>
      <c r="HCI95" s="106"/>
      <c r="HCJ95" s="106"/>
      <c r="HCK95" s="106"/>
      <c r="HCL95" s="106"/>
      <c r="HCM95" s="106"/>
      <c r="HCN95" s="106"/>
      <c r="HCO95" s="106"/>
      <c r="HCP95" s="106"/>
      <c r="HCQ95" s="106"/>
      <c r="HCR95" s="106"/>
      <c r="HCS95" s="106"/>
      <c r="HCT95" s="106"/>
      <c r="HCU95" s="106"/>
      <c r="HCV95" s="106"/>
      <c r="HCW95" s="106"/>
      <c r="HCX95" s="106"/>
      <c r="HCY95" s="106"/>
      <c r="HCZ95" s="106"/>
      <c r="HDA95" s="106"/>
      <c r="HDB95" s="106"/>
      <c r="HDC95" s="106"/>
      <c r="HDD95" s="106"/>
      <c r="HDE95" s="106"/>
      <c r="HDF95" s="106"/>
      <c r="HDG95" s="106"/>
      <c r="HDH95" s="106"/>
      <c r="HDI95" s="106"/>
      <c r="HDJ95" s="106"/>
      <c r="HDK95" s="106"/>
      <c r="HDL95" s="106"/>
      <c r="HDM95" s="106"/>
      <c r="HDN95" s="106"/>
      <c r="HDO95" s="106"/>
      <c r="HDP95" s="106"/>
      <c r="HDQ95" s="106"/>
      <c r="HDR95" s="106"/>
      <c r="HDS95" s="106"/>
      <c r="HDT95" s="106"/>
      <c r="HDU95" s="106"/>
      <c r="HDV95" s="106"/>
      <c r="HDW95" s="106"/>
      <c r="HDX95" s="106"/>
      <c r="HDY95" s="106"/>
      <c r="HDZ95" s="106"/>
      <c r="HEA95" s="106"/>
      <c r="HEB95" s="106"/>
      <c r="HEC95" s="106"/>
      <c r="HED95" s="106"/>
      <c r="HEE95" s="106"/>
      <c r="HEF95" s="106"/>
      <c r="HEG95" s="106"/>
      <c r="HEH95" s="106"/>
      <c r="HEI95" s="106"/>
      <c r="HEJ95" s="106"/>
      <c r="HEK95" s="106"/>
      <c r="HEL95" s="106"/>
      <c r="HEM95" s="106"/>
      <c r="HEN95" s="106"/>
      <c r="HEO95" s="106"/>
      <c r="HEP95" s="106"/>
      <c r="HEQ95" s="106"/>
      <c r="HER95" s="106"/>
      <c r="HES95" s="106"/>
      <c r="HET95" s="106"/>
      <c r="HEU95" s="106"/>
      <c r="HEV95" s="106"/>
      <c r="HEW95" s="106"/>
      <c r="HEX95" s="106"/>
      <c r="HEY95" s="106"/>
      <c r="HEZ95" s="106"/>
      <c r="HFA95" s="106"/>
      <c r="HFB95" s="106"/>
      <c r="HFC95" s="106"/>
      <c r="HFD95" s="106"/>
      <c r="HFE95" s="106"/>
      <c r="HFF95" s="106"/>
      <c r="HFG95" s="106"/>
      <c r="HFH95" s="106"/>
      <c r="HFI95" s="106"/>
      <c r="HFJ95" s="106"/>
      <c r="HFK95" s="106"/>
      <c r="HFL95" s="106"/>
      <c r="HFM95" s="106"/>
      <c r="HFN95" s="106"/>
      <c r="HFO95" s="106"/>
      <c r="HFP95" s="106"/>
      <c r="HFQ95" s="106"/>
      <c r="HFR95" s="106"/>
      <c r="HFS95" s="106"/>
      <c r="HFT95" s="106"/>
      <c r="HFU95" s="106"/>
      <c r="HFV95" s="106"/>
      <c r="HFW95" s="106"/>
      <c r="HFX95" s="106"/>
      <c r="HFY95" s="106"/>
      <c r="HFZ95" s="106"/>
      <c r="HGA95" s="106"/>
      <c r="HGB95" s="106"/>
      <c r="HGC95" s="106"/>
      <c r="HGD95" s="106"/>
      <c r="HGE95" s="106"/>
      <c r="HGF95" s="106"/>
      <c r="HGG95" s="106"/>
      <c r="HGH95" s="106"/>
      <c r="HGI95" s="106"/>
      <c r="HGJ95" s="106"/>
      <c r="HGK95" s="106"/>
      <c r="HGL95" s="106"/>
      <c r="HGM95" s="106"/>
      <c r="HGN95" s="106"/>
      <c r="HGO95" s="106"/>
      <c r="HGP95" s="106"/>
      <c r="HGQ95" s="106"/>
      <c r="HGR95" s="106"/>
      <c r="HGS95" s="106"/>
      <c r="HGT95" s="106"/>
      <c r="HGU95" s="106"/>
      <c r="HGV95" s="106"/>
      <c r="HGW95" s="106"/>
      <c r="HGX95" s="106"/>
      <c r="HGY95" s="106"/>
      <c r="HGZ95" s="106"/>
      <c r="HHA95" s="106"/>
      <c r="HHB95" s="106"/>
      <c r="HHC95" s="106"/>
      <c r="HHD95" s="106"/>
      <c r="HHE95" s="106"/>
      <c r="HHF95" s="106"/>
      <c r="HHG95" s="106"/>
      <c r="HHH95" s="106"/>
      <c r="HHI95" s="106"/>
      <c r="HHJ95" s="106"/>
      <c r="HHK95" s="106"/>
      <c r="HHL95" s="106"/>
      <c r="HHM95" s="106"/>
      <c r="HHN95" s="106"/>
      <c r="HHO95" s="106"/>
      <c r="HHP95" s="106"/>
      <c r="HHQ95" s="106"/>
      <c r="HHR95" s="106"/>
      <c r="HHS95" s="106"/>
      <c r="HHT95" s="106"/>
      <c r="HHU95" s="106"/>
      <c r="HHV95" s="106"/>
      <c r="HHW95" s="106"/>
      <c r="HHX95" s="106"/>
      <c r="HHY95" s="106"/>
      <c r="HHZ95" s="106"/>
      <c r="HIA95" s="106"/>
      <c r="HIB95" s="106"/>
      <c r="HIC95" s="106"/>
      <c r="HID95" s="106"/>
      <c r="HIE95" s="106"/>
      <c r="HIF95" s="106"/>
      <c r="HIG95" s="106"/>
      <c r="HIH95" s="106"/>
      <c r="HII95" s="106"/>
      <c r="HIJ95" s="106"/>
      <c r="HIK95" s="106"/>
      <c r="HIL95" s="106"/>
      <c r="HIM95" s="106"/>
      <c r="HIN95" s="106"/>
      <c r="HIO95" s="106"/>
      <c r="HIP95" s="106"/>
      <c r="HIQ95" s="106"/>
      <c r="HIR95" s="106"/>
      <c r="HIS95" s="106"/>
      <c r="HIT95" s="106"/>
      <c r="HIU95" s="106"/>
      <c r="HIV95" s="106"/>
      <c r="HIW95" s="106"/>
      <c r="HIX95" s="106"/>
      <c r="HIY95" s="106"/>
      <c r="HIZ95" s="106"/>
      <c r="HJA95" s="106"/>
      <c r="HJB95" s="106"/>
      <c r="HJC95" s="106"/>
      <c r="HJD95" s="106"/>
      <c r="HJE95" s="106"/>
      <c r="HJF95" s="106"/>
      <c r="HJG95" s="106"/>
      <c r="HJH95" s="106"/>
      <c r="HJI95" s="106"/>
      <c r="HJJ95" s="106"/>
      <c r="HJK95" s="106"/>
      <c r="HJL95" s="106"/>
      <c r="HJM95" s="106"/>
      <c r="HJN95" s="106"/>
      <c r="HJO95" s="106"/>
      <c r="HJP95" s="106"/>
      <c r="HJQ95" s="106"/>
      <c r="HJR95" s="106"/>
      <c r="HJS95" s="106"/>
      <c r="HJT95" s="106"/>
      <c r="HJU95" s="106"/>
      <c r="HJV95" s="106"/>
      <c r="HJW95" s="106"/>
      <c r="HJX95" s="106"/>
      <c r="HJY95" s="106"/>
      <c r="HJZ95" s="106"/>
      <c r="HKA95" s="106"/>
      <c r="HKB95" s="106"/>
      <c r="HKC95" s="106"/>
      <c r="HKD95" s="106"/>
      <c r="HKE95" s="106"/>
      <c r="HKF95" s="106"/>
      <c r="HKG95" s="106"/>
      <c r="HKH95" s="106"/>
      <c r="HKI95" s="106"/>
      <c r="HKJ95" s="106"/>
      <c r="HKK95" s="106"/>
      <c r="HKL95" s="106"/>
      <c r="HKM95" s="106"/>
      <c r="HKN95" s="106"/>
      <c r="HKO95" s="106"/>
      <c r="HKP95" s="106"/>
      <c r="HKQ95" s="106"/>
      <c r="HKR95" s="106"/>
      <c r="HKS95" s="106"/>
      <c r="HKT95" s="106"/>
      <c r="HKU95" s="106"/>
      <c r="HKV95" s="106"/>
      <c r="HKW95" s="106"/>
      <c r="HKX95" s="106"/>
      <c r="HKY95" s="106"/>
      <c r="HKZ95" s="106"/>
      <c r="HLA95" s="106"/>
      <c r="HLB95" s="106"/>
      <c r="HLC95" s="106"/>
      <c r="HLD95" s="106"/>
      <c r="HLE95" s="106"/>
      <c r="HLF95" s="106"/>
      <c r="HLG95" s="106"/>
      <c r="HLH95" s="106"/>
      <c r="HLI95" s="106"/>
      <c r="HLJ95" s="106"/>
      <c r="HLK95" s="106"/>
      <c r="HLL95" s="106"/>
      <c r="HLM95" s="106"/>
      <c r="HLN95" s="106"/>
      <c r="HLO95" s="106"/>
      <c r="HLP95" s="106"/>
      <c r="HLQ95" s="106"/>
      <c r="HLR95" s="106"/>
      <c r="HLS95" s="106"/>
      <c r="HLT95" s="106"/>
      <c r="HLU95" s="106"/>
      <c r="HLV95" s="106"/>
      <c r="HLW95" s="106"/>
      <c r="HLX95" s="106"/>
      <c r="HLY95" s="106"/>
      <c r="HLZ95" s="106"/>
      <c r="HMA95" s="106"/>
      <c r="HMB95" s="106"/>
      <c r="HMC95" s="106"/>
      <c r="HMD95" s="106"/>
      <c r="HME95" s="106"/>
      <c r="HMF95" s="106"/>
      <c r="HMG95" s="106"/>
      <c r="HMH95" s="106"/>
      <c r="HMI95" s="106"/>
      <c r="HMJ95" s="106"/>
      <c r="HMK95" s="106"/>
      <c r="HML95" s="106"/>
      <c r="HMM95" s="106"/>
      <c r="HMN95" s="106"/>
      <c r="HMO95" s="106"/>
      <c r="HMP95" s="106"/>
      <c r="HMQ95" s="106"/>
      <c r="HMR95" s="106"/>
      <c r="HMS95" s="106"/>
      <c r="HMT95" s="106"/>
      <c r="HMU95" s="106"/>
      <c r="HMV95" s="106"/>
      <c r="HMW95" s="106"/>
      <c r="HMX95" s="106"/>
      <c r="HMY95" s="106"/>
      <c r="HMZ95" s="106"/>
      <c r="HNA95" s="106"/>
      <c r="HNB95" s="106"/>
      <c r="HNC95" s="106"/>
      <c r="HND95" s="106"/>
      <c r="HNE95" s="106"/>
      <c r="HNF95" s="106"/>
      <c r="HNG95" s="106"/>
      <c r="HNH95" s="106"/>
      <c r="HNI95" s="106"/>
      <c r="HNJ95" s="106"/>
      <c r="HNK95" s="106"/>
      <c r="HNL95" s="106"/>
      <c r="HNM95" s="106"/>
      <c r="HNN95" s="106"/>
      <c r="HNO95" s="106"/>
      <c r="HNP95" s="106"/>
      <c r="HNQ95" s="106"/>
      <c r="HNR95" s="106"/>
      <c r="HNS95" s="106"/>
      <c r="HNT95" s="106"/>
      <c r="HNU95" s="106"/>
      <c r="HNV95" s="106"/>
      <c r="HNW95" s="106"/>
      <c r="HNX95" s="106"/>
      <c r="HNY95" s="106"/>
      <c r="HNZ95" s="106"/>
      <c r="HOA95" s="106"/>
      <c r="HOB95" s="106"/>
      <c r="HOC95" s="106"/>
      <c r="HOD95" s="106"/>
      <c r="HOE95" s="106"/>
      <c r="HOF95" s="106"/>
      <c r="HOG95" s="106"/>
      <c r="HOH95" s="106"/>
      <c r="HOI95" s="106"/>
      <c r="HOJ95" s="106"/>
      <c r="HOK95" s="106"/>
      <c r="HOL95" s="106"/>
      <c r="HOM95" s="106"/>
      <c r="HON95" s="106"/>
      <c r="HOO95" s="106"/>
      <c r="HOP95" s="106"/>
      <c r="HOQ95" s="106"/>
      <c r="HOR95" s="106"/>
      <c r="HOS95" s="106"/>
      <c r="HOT95" s="106"/>
      <c r="HOU95" s="106"/>
      <c r="HOV95" s="106"/>
      <c r="HOW95" s="106"/>
      <c r="HOX95" s="106"/>
      <c r="HOY95" s="106"/>
      <c r="HOZ95" s="106"/>
      <c r="HPA95" s="106"/>
      <c r="HPB95" s="106"/>
      <c r="HPC95" s="106"/>
      <c r="HPD95" s="106"/>
      <c r="HPE95" s="106"/>
      <c r="HPF95" s="106"/>
      <c r="HPG95" s="106"/>
      <c r="HPH95" s="106"/>
      <c r="HPI95" s="106"/>
      <c r="HPJ95" s="106"/>
      <c r="HPK95" s="106"/>
      <c r="HPL95" s="106"/>
      <c r="HPM95" s="106"/>
      <c r="HPN95" s="106"/>
      <c r="HPO95" s="106"/>
      <c r="HPP95" s="106"/>
      <c r="HPQ95" s="106"/>
      <c r="HPR95" s="106"/>
      <c r="HPS95" s="106"/>
      <c r="HPT95" s="106"/>
      <c r="HPU95" s="106"/>
      <c r="HPV95" s="106"/>
      <c r="HPW95" s="106"/>
      <c r="HPX95" s="106"/>
      <c r="HPY95" s="106"/>
      <c r="HPZ95" s="106"/>
      <c r="HQA95" s="106"/>
      <c r="HQB95" s="106"/>
      <c r="HQC95" s="106"/>
      <c r="HQD95" s="106"/>
      <c r="HQE95" s="106"/>
      <c r="HQF95" s="106"/>
      <c r="HQG95" s="106"/>
      <c r="HQH95" s="106"/>
      <c r="HQI95" s="106"/>
      <c r="HQJ95" s="106"/>
      <c r="HQK95" s="106"/>
      <c r="HQL95" s="106"/>
      <c r="HQM95" s="106"/>
      <c r="HQN95" s="106"/>
      <c r="HQO95" s="106"/>
      <c r="HQP95" s="106"/>
      <c r="HQQ95" s="106"/>
      <c r="HQR95" s="106"/>
      <c r="HQS95" s="106"/>
      <c r="HQT95" s="106"/>
      <c r="HQU95" s="106"/>
      <c r="HQV95" s="106"/>
      <c r="HQW95" s="106"/>
      <c r="HQX95" s="106"/>
      <c r="HQY95" s="106"/>
      <c r="HQZ95" s="106"/>
      <c r="HRA95" s="106"/>
      <c r="HRB95" s="106"/>
      <c r="HRC95" s="106"/>
      <c r="HRD95" s="106"/>
      <c r="HRE95" s="106"/>
      <c r="HRF95" s="106"/>
      <c r="HRG95" s="106"/>
      <c r="HRH95" s="106"/>
      <c r="HRI95" s="106"/>
      <c r="HRJ95" s="106"/>
      <c r="HRK95" s="106"/>
      <c r="HRL95" s="106"/>
      <c r="HRM95" s="106"/>
      <c r="HRN95" s="106"/>
      <c r="HRO95" s="106"/>
      <c r="HRP95" s="106"/>
      <c r="HRQ95" s="106"/>
      <c r="HRR95" s="106"/>
      <c r="HRS95" s="106"/>
      <c r="HRT95" s="106"/>
      <c r="HRU95" s="106"/>
      <c r="HRV95" s="106"/>
      <c r="HRW95" s="106"/>
      <c r="HRX95" s="106"/>
      <c r="HRY95" s="106"/>
      <c r="HRZ95" s="106"/>
      <c r="HSA95" s="106"/>
      <c r="HSB95" s="106"/>
      <c r="HSC95" s="106"/>
      <c r="HSD95" s="106"/>
      <c r="HSE95" s="106"/>
      <c r="HSF95" s="106"/>
      <c r="HSG95" s="106"/>
      <c r="HSH95" s="106"/>
      <c r="HSI95" s="106"/>
      <c r="HSJ95" s="106"/>
      <c r="HSK95" s="106"/>
      <c r="HSL95" s="106"/>
      <c r="HSM95" s="106"/>
      <c r="HSN95" s="106"/>
      <c r="HSO95" s="106"/>
      <c r="HSP95" s="106"/>
      <c r="HSQ95" s="106"/>
      <c r="HSR95" s="106"/>
      <c r="HSS95" s="106"/>
      <c r="HST95" s="106"/>
      <c r="HSU95" s="106"/>
      <c r="HSV95" s="106"/>
      <c r="HSW95" s="106"/>
      <c r="HSX95" s="106"/>
      <c r="HSY95" s="106"/>
      <c r="HSZ95" s="106"/>
      <c r="HTA95" s="106"/>
      <c r="HTB95" s="106"/>
      <c r="HTC95" s="106"/>
      <c r="HTD95" s="106"/>
      <c r="HTE95" s="106"/>
      <c r="HTF95" s="106"/>
      <c r="HTG95" s="106"/>
      <c r="HTH95" s="106"/>
      <c r="HTI95" s="106"/>
      <c r="HTJ95" s="106"/>
      <c r="HTK95" s="106"/>
      <c r="HTL95" s="106"/>
      <c r="HTM95" s="106"/>
      <c r="HTN95" s="106"/>
      <c r="HTO95" s="106"/>
      <c r="HTP95" s="106"/>
      <c r="HTQ95" s="106"/>
      <c r="HTR95" s="106"/>
      <c r="HTS95" s="106"/>
      <c r="HTT95" s="106"/>
      <c r="HTU95" s="106"/>
      <c r="HTV95" s="106"/>
      <c r="HTW95" s="106"/>
      <c r="HTX95" s="106"/>
      <c r="HTY95" s="106"/>
      <c r="HTZ95" s="106"/>
      <c r="HUA95" s="106"/>
      <c r="HUB95" s="106"/>
      <c r="HUC95" s="106"/>
      <c r="HUD95" s="106"/>
      <c r="HUE95" s="106"/>
      <c r="HUF95" s="106"/>
      <c r="HUG95" s="106"/>
      <c r="HUH95" s="106"/>
      <c r="HUI95" s="106"/>
      <c r="HUJ95" s="106"/>
      <c r="HUK95" s="106"/>
      <c r="HUL95" s="106"/>
      <c r="HUM95" s="106"/>
      <c r="HUN95" s="106"/>
      <c r="HUO95" s="106"/>
      <c r="HUP95" s="106"/>
      <c r="HUQ95" s="106"/>
      <c r="HUR95" s="106"/>
      <c r="HUS95" s="106"/>
      <c r="HUT95" s="106"/>
      <c r="HUU95" s="106"/>
      <c r="HUV95" s="106"/>
      <c r="HUW95" s="106"/>
      <c r="HUX95" s="106"/>
      <c r="HUY95" s="106"/>
      <c r="HUZ95" s="106"/>
      <c r="HVA95" s="106"/>
      <c r="HVB95" s="106"/>
      <c r="HVC95" s="106"/>
      <c r="HVD95" s="106"/>
      <c r="HVE95" s="106"/>
      <c r="HVF95" s="106"/>
      <c r="HVG95" s="106"/>
      <c r="HVH95" s="106"/>
      <c r="HVI95" s="106"/>
      <c r="HVJ95" s="106"/>
      <c r="HVK95" s="106"/>
      <c r="HVL95" s="106"/>
      <c r="HVM95" s="106"/>
      <c r="HVN95" s="106"/>
      <c r="HVO95" s="106"/>
      <c r="HVP95" s="106"/>
      <c r="HVQ95" s="106"/>
      <c r="HVR95" s="106"/>
      <c r="HVS95" s="106"/>
      <c r="HVT95" s="106"/>
      <c r="HVU95" s="106"/>
      <c r="HVV95" s="106"/>
      <c r="HVW95" s="106"/>
      <c r="HVX95" s="106"/>
      <c r="HVY95" s="106"/>
      <c r="HVZ95" s="106"/>
      <c r="HWA95" s="106"/>
      <c r="HWB95" s="106"/>
      <c r="HWC95" s="106"/>
      <c r="HWD95" s="106"/>
      <c r="HWE95" s="106"/>
      <c r="HWF95" s="106"/>
      <c r="HWG95" s="106"/>
      <c r="HWH95" s="106"/>
      <c r="HWI95" s="106"/>
      <c r="HWJ95" s="106"/>
      <c r="HWK95" s="106"/>
      <c r="HWL95" s="106"/>
      <c r="HWM95" s="106"/>
      <c r="HWN95" s="106"/>
      <c r="HWO95" s="106"/>
      <c r="HWP95" s="106"/>
      <c r="HWQ95" s="106"/>
      <c r="HWR95" s="106"/>
      <c r="HWS95" s="106"/>
      <c r="HWT95" s="106"/>
      <c r="HWU95" s="106"/>
      <c r="HWV95" s="106"/>
      <c r="HWW95" s="106"/>
      <c r="HWX95" s="106"/>
      <c r="HWY95" s="106"/>
      <c r="HWZ95" s="106"/>
      <c r="HXA95" s="106"/>
      <c r="HXB95" s="106"/>
      <c r="HXC95" s="106"/>
      <c r="HXD95" s="106"/>
      <c r="HXE95" s="106"/>
      <c r="HXF95" s="106"/>
      <c r="HXG95" s="106"/>
      <c r="HXH95" s="106"/>
      <c r="HXI95" s="106"/>
      <c r="HXJ95" s="106"/>
      <c r="HXK95" s="106"/>
      <c r="HXL95" s="106"/>
      <c r="HXM95" s="106"/>
      <c r="HXN95" s="106"/>
      <c r="HXO95" s="106"/>
      <c r="HXP95" s="106"/>
      <c r="HXQ95" s="106"/>
      <c r="HXR95" s="106"/>
      <c r="HXS95" s="106"/>
      <c r="HXT95" s="106"/>
      <c r="HXU95" s="106"/>
      <c r="HXV95" s="106"/>
      <c r="HXW95" s="106"/>
      <c r="HXX95" s="106"/>
      <c r="HXY95" s="106"/>
      <c r="HXZ95" s="106"/>
      <c r="HYA95" s="106"/>
      <c r="HYB95" s="106"/>
      <c r="HYC95" s="106"/>
      <c r="HYD95" s="106"/>
      <c r="HYE95" s="106"/>
      <c r="HYF95" s="106"/>
      <c r="HYG95" s="106"/>
      <c r="HYH95" s="106"/>
      <c r="HYI95" s="106"/>
      <c r="HYJ95" s="106"/>
      <c r="HYK95" s="106"/>
      <c r="HYL95" s="106"/>
      <c r="HYM95" s="106"/>
      <c r="HYN95" s="106"/>
      <c r="HYO95" s="106"/>
      <c r="HYP95" s="106"/>
      <c r="HYQ95" s="106"/>
      <c r="HYR95" s="106"/>
      <c r="HYS95" s="106"/>
      <c r="HYT95" s="106"/>
      <c r="HYU95" s="106"/>
      <c r="HYV95" s="106"/>
      <c r="HYW95" s="106"/>
      <c r="HYX95" s="106"/>
      <c r="HYY95" s="106"/>
      <c r="HYZ95" s="106"/>
      <c r="HZA95" s="106"/>
      <c r="HZB95" s="106"/>
      <c r="HZC95" s="106"/>
      <c r="HZD95" s="106"/>
      <c r="HZE95" s="106"/>
      <c r="HZF95" s="106"/>
      <c r="HZG95" s="106"/>
      <c r="HZH95" s="106"/>
      <c r="HZI95" s="106"/>
      <c r="HZJ95" s="106"/>
      <c r="HZK95" s="106"/>
      <c r="HZL95" s="106"/>
      <c r="HZM95" s="106"/>
      <c r="HZN95" s="106"/>
      <c r="HZO95" s="106"/>
      <c r="HZP95" s="106"/>
      <c r="HZQ95" s="106"/>
      <c r="HZR95" s="106"/>
      <c r="HZS95" s="106"/>
      <c r="HZT95" s="106"/>
      <c r="HZU95" s="106"/>
      <c r="HZV95" s="106"/>
      <c r="HZW95" s="106"/>
      <c r="HZX95" s="106"/>
      <c r="HZY95" s="106"/>
      <c r="HZZ95" s="106"/>
      <c r="IAA95" s="106"/>
      <c r="IAB95" s="106"/>
      <c r="IAC95" s="106"/>
      <c r="IAD95" s="106"/>
      <c r="IAE95" s="106"/>
      <c r="IAF95" s="106"/>
      <c r="IAG95" s="106"/>
      <c r="IAH95" s="106"/>
      <c r="IAI95" s="106"/>
      <c r="IAJ95" s="106"/>
      <c r="IAK95" s="106"/>
      <c r="IAL95" s="106"/>
      <c r="IAM95" s="106"/>
      <c r="IAN95" s="106"/>
      <c r="IAO95" s="106"/>
      <c r="IAP95" s="106"/>
      <c r="IAQ95" s="106"/>
      <c r="IAR95" s="106"/>
      <c r="IAS95" s="106"/>
      <c r="IAT95" s="106"/>
      <c r="IAU95" s="106"/>
      <c r="IAV95" s="106"/>
      <c r="IAW95" s="106"/>
      <c r="IAX95" s="106"/>
      <c r="IAY95" s="106"/>
      <c r="IAZ95" s="106"/>
      <c r="IBA95" s="106"/>
      <c r="IBB95" s="106"/>
      <c r="IBC95" s="106"/>
      <c r="IBD95" s="106"/>
      <c r="IBE95" s="106"/>
      <c r="IBF95" s="106"/>
      <c r="IBG95" s="106"/>
      <c r="IBH95" s="106"/>
      <c r="IBI95" s="106"/>
      <c r="IBJ95" s="106"/>
      <c r="IBK95" s="106"/>
      <c r="IBL95" s="106"/>
      <c r="IBM95" s="106"/>
      <c r="IBN95" s="106"/>
      <c r="IBO95" s="106"/>
      <c r="IBP95" s="106"/>
      <c r="IBQ95" s="106"/>
      <c r="IBR95" s="106"/>
      <c r="IBS95" s="106"/>
      <c r="IBT95" s="106"/>
      <c r="IBU95" s="106"/>
      <c r="IBV95" s="106"/>
      <c r="IBW95" s="106"/>
      <c r="IBX95" s="106"/>
      <c r="IBY95" s="106"/>
      <c r="IBZ95" s="106"/>
      <c r="ICA95" s="106"/>
      <c r="ICB95" s="106"/>
      <c r="ICC95" s="106"/>
      <c r="ICD95" s="106"/>
      <c r="ICE95" s="106"/>
      <c r="ICF95" s="106"/>
      <c r="ICG95" s="106"/>
      <c r="ICH95" s="106"/>
      <c r="ICI95" s="106"/>
      <c r="ICJ95" s="106"/>
      <c r="ICK95" s="106"/>
      <c r="ICL95" s="106"/>
      <c r="ICM95" s="106"/>
      <c r="ICN95" s="106"/>
      <c r="ICO95" s="106"/>
      <c r="ICP95" s="106"/>
      <c r="ICQ95" s="106"/>
      <c r="ICR95" s="106"/>
      <c r="ICS95" s="106"/>
      <c r="ICT95" s="106"/>
      <c r="ICU95" s="106"/>
      <c r="ICV95" s="106"/>
      <c r="ICW95" s="106"/>
      <c r="ICX95" s="106"/>
      <c r="ICY95" s="106"/>
      <c r="ICZ95" s="106"/>
      <c r="IDA95" s="106"/>
      <c r="IDB95" s="106"/>
      <c r="IDC95" s="106"/>
      <c r="IDD95" s="106"/>
      <c r="IDE95" s="106"/>
      <c r="IDF95" s="106"/>
      <c r="IDG95" s="106"/>
      <c r="IDH95" s="106"/>
      <c r="IDI95" s="106"/>
      <c r="IDJ95" s="106"/>
      <c r="IDK95" s="106"/>
      <c r="IDL95" s="106"/>
      <c r="IDM95" s="106"/>
      <c r="IDN95" s="106"/>
      <c r="IDO95" s="106"/>
      <c r="IDP95" s="106"/>
      <c r="IDQ95" s="106"/>
      <c r="IDR95" s="106"/>
      <c r="IDS95" s="106"/>
      <c r="IDT95" s="106"/>
      <c r="IDU95" s="106"/>
      <c r="IDV95" s="106"/>
      <c r="IDW95" s="106"/>
      <c r="IDX95" s="106"/>
      <c r="IDY95" s="106"/>
      <c r="IDZ95" s="106"/>
      <c r="IEA95" s="106"/>
      <c r="IEB95" s="106"/>
      <c r="IEC95" s="106"/>
      <c r="IED95" s="106"/>
      <c r="IEE95" s="106"/>
      <c r="IEF95" s="106"/>
      <c r="IEG95" s="106"/>
      <c r="IEH95" s="106"/>
      <c r="IEI95" s="106"/>
      <c r="IEJ95" s="106"/>
      <c r="IEK95" s="106"/>
      <c r="IEL95" s="106"/>
      <c r="IEM95" s="106"/>
      <c r="IEN95" s="106"/>
      <c r="IEO95" s="106"/>
      <c r="IEP95" s="106"/>
      <c r="IEQ95" s="106"/>
      <c r="IER95" s="106"/>
      <c r="IES95" s="106"/>
      <c r="IET95" s="106"/>
      <c r="IEU95" s="106"/>
      <c r="IEV95" s="106"/>
      <c r="IEW95" s="106"/>
      <c r="IEX95" s="106"/>
      <c r="IEY95" s="106"/>
      <c r="IEZ95" s="106"/>
      <c r="IFA95" s="106"/>
      <c r="IFB95" s="106"/>
      <c r="IFC95" s="106"/>
      <c r="IFD95" s="106"/>
      <c r="IFE95" s="106"/>
      <c r="IFF95" s="106"/>
      <c r="IFG95" s="106"/>
      <c r="IFH95" s="106"/>
      <c r="IFI95" s="106"/>
      <c r="IFJ95" s="106"/>
      <c r="IFK95" s="106"/>
      <c r="IFL95" s="106"/>
      <c r="IFM95" s="106"/>
      <c r="IFN95" s="106"/>
      <c r="IFO95" s="106"/>
      <c r="IFP95" s="106"/>
      <c r="IFQ95" s="106"/>
      <c r="IFR95" s="106"/>
      <c r="IFS95" s="106"/>
      <c r="IFT95" s="106"/>
      <c r="IFU95" s="106"/>
      <c r="IFV95" s="106"/>
      <c r="IFW95" s="106"/>
      <c r="IFX95" s="106"/>
      <c r="IFY95" s="106"/>
      <c r="IFZ95" s="106"/>
      <c r="IGA95" s="106"/>
      <c r="IGB95" s="106"/>
      <c r="IGC95" s="106"/>
      <c r="IGD95" s="106"/>
      <c r="IGE95" s="106"/>
      <c r="IGF95" s="106"/>
      <c r="IGG95" s="106"/>
      <c r="IGH95" s="106"/>
      <c r="IGI95" s="106"/>
      <c r="IGJ95" s="106"/>
      <c r="IGK95" s="106"/>
      <c r="IGL95" s="106"/>
      <c r="IGM95" s="106"/>
      <c r="IGN95" s="106"/>
      <c r="IGO95" s="106"/>
      <c r="IGP95" s="106"/>
      <c r="IGQ95" s="106"/>
      <c r="IGR95" s="106"/>
      <c r="IGS95" s="106"/>
      <c r="IGT95" s="106"/>
      <c r="IGU95" s="106"/>
      <c r="IGV95" s="106"/>
      <c r="IGW95" s="106"/>
      <c r="IGX95" s="106"/>
      <c r="IGY95" s="106"/>
      <c r="IGZ95" s="106"/>
      <c r="IHA95" s="106"/>
      <c r="IHB95" s="106"/>
      <c r="IHC95" s="106"/>
      <c r="IHD95" s="106"/>
      <c r="IHE95" s="106"/>
      <c r="IHF95" s="106"/>
      <c r="IHG95" s="106"/>
      <c r="IHH95" s="106"/>
      <c r="IHI95" s="106"/>
      <c r="IHJ95" s="106"/>
      <c r="IHK95" s="106"/>
      <c r="IHL95" s="106"/>
      <c r="IHM95" s="106"/>
      <c r="IHN95" s="106"/>
      <c r="IHO95" s="106"/>
      <c r="IHP95" s="106"/>
      <c r="IHQ95" s="106"/>
      <c r="IHR95" s="106"/>
      <c r="IHS95" s="106"/>
      <c r="IHT95" s="106"/>
      <c r="IHU95" s="106"/>
      <c r="IHV95" s="106"/>
      <c r="IHW95" s="106"/>
      <c r="IHX95" s="106"/>
      <c r="IHY95" s="106"/>
      <c r="IHZ95" s="106"/>
      <c r="IIA95" s="106"/>
      <c r="IIB95" s="106"/>
      <c r="IIC95" s="106"/>
      <c r="IID95" s="106"/>
      <c r="IIE95" s="106"/>
      <c r="IIF95" s="106"/>
      <c r="IIG95" s="106"/>
      <c r="IIH95" s="106"/>
      <c r="III95" s="106"/>
      <c r="IIJ95" s="106"/>
      <c r="IIK95" s="106"/>
      <c r="IIL95" s="106"/>
      <c r="IIM95" s="106"/>
      <c r="IIN95" s="106"/>
      <c r="IIO95" s="106"/>
      <c r="IIP95" s="106"/>
      <c r="IIQ95" s="106"/>
      <c r="IIR95" s="106"/>
      <c r="IIS95" s="106"/>
      <c r="IIT95" s="106"/>
      <c r="IIU95" s="106"/>
      <c r="IIV95" s="106"/>
      <c r="IIW95" s="106"/>
      <c r="IIX95" s="106"/>
      <c r="IIY95" s="106"/>
      <c r="IIZ95" s="106"/>
      <c r="IJA95" s="106"/>
      <c r="IJB95" s="106"/>
      <c r="IJC95" s="106"/>
      <c r="IJD95" s="106"/>
      <c r="IJE95" s="106"/>
      <c r="IJF95" s="106"/>
      <c r="IJG95" s="106"/>
      <c r="IJH95" s="106"/>
      <c r="IJI95" s="106"/>
      <c r="IJJ95" s="106"/>
      <c r="IJK95" s="106"/>
      <c r="IJL95" s="106"/>
      <c r="IJM95" s="106"/>
      <c r="IJN95" s="106"/>
      <c r="IJO95" s="106"/>
      <c r="IJP95" s="106"/>
      <c r="IJQ95" s="106"/>
      <c r="IJR95" s="106"/>
      <c r="IJS95" s="106"/>
      <c r="IJT95" s="106"/>
      <c r="IJU95" s="106"/>
      <c r="IJV95" s="106"/>
      <c r="IJW95" s="106"/>
      <c r="IJX95" s="106"/>
      <c r="IJY95" s="106"/>
      <c r="IJZ95" s="106"/>
      <c r="IKA95" s="106"/>
      <c r="IKB95" s="106"/>
      <c r="IKC95" s="106"/>
      <c r="IKD95" s="106"/>
      <c r="IKE95" s="106"/>
      <c r="IKF95" s="106"/>
      <c r="IKG95" s="106"/>
      <c r="IKH95" s="106"/>
      <c r="IKI95" s="106"/>
      <c r="IKJ95" s="106"/>
      <c r="IKK95" s="106"/>
      <c r="IKL95" s="106"/>
      <c r="IKM95" s="106"/>
      <c r="IKN95" s="106"/>
      <c r="IKO95" s="106"/>
      <c r="IKP95" s="106"/>
      <c r="IKQ95" s="106"/>
      <c r="IKR95" s="106"/>
      <c r="IKS95" s="106"/>
      <c r="IKT95" s="106"/>
      <c r="IKU95" s="106"/>
      <c r="IKV95" s="106"/>
      <c r="IKW95" s="106"/>
      <c r="IKX95" s="106"/>
      <c r="IKY95" s="106"/>
      <c r="IKZ95" s="106"/>
      <c r="ILA95" s="106"/>
      <c r="ILB95" s="106"/>
      <c r="ILC95" s="106"/>
      <c r="ILD95" s="106"/>
      <c r="ILE95" s="106"/>
      <c r="ILF95" s="106"/>
      <c r="ILG95" s="106"/>
      <c r="ILH95" s="106"/>
      <c r="ILI95" s="106"/>
      <c r="ILJ95" s="106"/>
      <c r="ILK95" s="106"/>
      <c r="ILL95" s="106"/>
      <c r="ILM95" s="106"/>
      <c r="ILN95" s="106"/>
      <c r="ILO95" s="106"/>
      <c r="ILP95" s="106"/>
      <c r="ILQ95" s="106"/>
      <c r="ILR95" s="106"/>
      <c r="ILS95" s="106"/>
      <c r="ILT95" s="106"/>
      <c r="ILU95" s="106"/>
      <c r="ILV95" s="106"/>
      <c r="ILW95" s="106"/>
      <c r="ILX95" s="106"/>
      <c r="ILY95" s="106"/>
      <c r="ILZ95" s="106"/>
      <c r="IMA95" s="106"/>
      <c r="IMB95" s="106"/>
      <c r="IMC95" s="106"/>
      <c r="IMD95" s="106"/>
      <c r="IME95" s="106"/>
      <c r="IMF95" s="106"/>
      <c r="IMG95" s="106"/>
      <c r="IMH95" s="106"/>
      <c r="IMI95" s="106"/>
      <c r="IMJ95" s="106"/>
      <c r="IMK95" s="106"/>
      <c r="IML95" s="106"/>
      <c r="IMM95" s="106"/>
      <c r="IMN95" s="106"/>
      <c r="IMO95" s="106"/>
      <c r="IMP95" s="106"/>
      <c r="IMQ95" s="106"/>
      <c r="IMR95" s="106"/>
      <c r="IMS95" s="106"/>
      <c r="IMT95" s="106"/>
      <c r="IMU95" s="106"/>
      <c r="IMV95" s="106"/>
      <c r="IMW95" s="106"/>
      <c r="IMX95" s="106"/>
      <c r="IMY95" s="106"/>
      <c r="IMZ95" s="106"/>
      <c r="INA95" s="106"/>
      <c r="INB95" s="106"/>
      <c r="INC95" s="106"/>
      <c r="IND95" s="106"/>
      <c r="INE95" s="106"/>
      <c r="INF95" s="106"/>
      <c r="ING95" s="106"/>
      <c r="INH95" s="106"/>
      <c r="INI95" s="106"/>
      <c r="INJ95" s="106"/>
      <c r="INK95" s="106"/>
      <c r="INL95" s="106"/>
      <c r="INM95" s="106"/>
      <c r="INN95" s="106"/>
      <c r="INO95" s="106"/>
      <c r="INP95" s="106"/>
      <c r="INQ95" s="106"/>
      <c r="INR95" s="106"/>
      <c r="INS95" s="106"/>
      <c r="INT95" s="106"/>
      <c r="INU95" s="106"/>
      <c r="INV95" s="106"/>
      <c r="INW95" s="106"/>
      <c r="INX95" s="106"/>
      <c r="INY95" s="106"/>
      <c r="INZ95" s="106"/>
      <c r="IOA95" s="106"/>
      <c r="IOB95" s="106"/>
      <c r="IOC95" s="106"/>
      <c r="IOD95" s="106"/>
      <c r="IOE95" s="106"/>
      <c r="IOF95" s="106"/>
      <c r="IOG95" s="106"/>
      <c r="IOH95" s="106"/>
      <c r="IOI95" s="106"/>
      <c r="IOJ95" s="106"/>
      <c r="IOK95" s="106"/>
      <c r="IOL95" s="106"/>
      <c r="IOM95" s="106"/>
      <c r="ION95" s="106"/>
      <c r="IOO95" s="106"/>
      <c r="IOP95" s="106"/>
      <c r="IOQ95" s="106"/>
      <c r="IOR95" s="106"/>
      <c r="IOS95" s="106"/>
      <c r="IOT95" s="106"/>
      <c r="IOU95" s="106"/>
      <c r="IOV95" s="106"/>
      <c r="IOW95" s="106"/>
      <c r="IOX95" s="106"/>
      <c r="IOY95" s="106"/>
      <c r="IOZ95" s="106"/>
      <c r="IPA95" s="106"/>
      <c r="IPB95" s="106"/>
      <c r="IPC95" s="106"/>
      <c r="IPD95" s="106"/>
      <c r="IPE95" s="106"/>
      <c r="IPF95" s="106"/>
      <c r="IPG95" s="106"/>
      <c r="IPH95" s="106"/>
      <c r="IPI95" s="106"/>
      <c r="IPJ95" s="106"/>
      <c r="IPK95" s="106"/>
      <c r="IPL95" s="106"/>
      <c r="IPM95" s="106"/>
      <c r="IPN95" s="106"/>
      <c r="IPO95" s="106"/>
      <c r="IPP95" s="106"/>
      <c r="IPQ95" s="106"/>
      <c r="IPR95" s="106"/>
      <c r="IPS95" s="106"/>
      <c r="IPT95" s="106"/>
      <c r="IPU95" s="106"/>
      <c r="IPV95" s="106"/>
      <c r="IPW95" s="106"/>
      <c r="IPX95" s="106"/>
      <c r="IPY95" s="106"/>
      <c r="IPZ95" s="106"/>
      <c r="IQA95" s="106"/>
      <c r="IQB95" s="106"/>
      <c r="IQC95" s="106"/>
      <c r="IQD95" s="106"/>
      <c r="IQE95" s="106"/>
      <c r="IQF95" s="106"/>
      <c r="IQG95" s="106"/>
      <c r="IQH95" s="106"/>
      <c r="IQI95" s="106"/>
      <c r="IQJ95" s="106"/>
      <c r="IQK95" s="106"/>
      <c r="IQL95" s="106"/>
      <c r="IQM95" s="106"/>
      <c r="IQN95" s="106"/>
      <c r="IQO95" s="106"/>
      <c r="IQP95" s="106"/>
      <c r="IQQ95" s="106"/>
      <c r="IQR95" s="106"/>
      <c r="IQS95" s="106"/>
      <c r="IQT95" s="106"/>
      <c r="IQU95" s="106"/>
      <c r="IQV95" s="106"/>
      <c r="IQW95" s="106"/>
      <c r="IQX95" s="106"/>
      <c r="IQY95" s="106"/>
      <c r="IQZ95" s="106"/>
      <c r="IRA95" s="106"/>
      <c r="IRB95" s="106"/>
      <c r="IRC95" s="106"/>
      <c r="IRD95" s="106"/>
      <c r="IRE95" s="106"/>
      <c r="IRF95" s="106"/>
      <c r="IRG95" s="106"/>
      <c r="IRH95" s="106"/>
      <c r="IRI95" s="106"/>
      <c r="IRJ95" s="106"/>
      <c r="IRK95" s="106"/>
      <c r="IRL95" s="106"/>
      <c r="IRM95" s="106"/>
      <c r="IRN95" s="106"/>
      <c r="IRO95" s="106"/>
      <c r="IRP95" s="106"/>
      <c r="IRQ95" s="106"/>
      <c r="IRR95" s="106"/>
      <c r="IRS95" s="106"/>
      <c r="IRT95" s="106"/>
      <c r="IRU95" s="106"/>
      <c r="IRV95" s="106"/>
      <c r="IRW95" s="106"/>
      <c r="IRX95" s="106"/>
      <c r="IRY95" s="106"/>
      <c r="IRZ95" s="106"/>
      <c r="ISA95" s="106"/>
      <c r="ISB95" s="106"/>
      <c r="ISC95" s="106"/>
      <c r="ISD95" s="106"/>
      <c r="ISE95" s="106"/>
      <c r="ISF95" s="106"/>
      <c r="ISG95" s="106"/>
      <c r="ISH95" s="106"/>
      <c r="ISI95" s="106"/>
      <c r="ISJ95" s="106"/>
      <c r="ISK95" s="106"/>
      <c r="ISL95" s="106"/>
      <c r="ISM95" s="106"/>
      <c r="ISN95" s="106"/>
      <c r="ISO95" s="106"/>
      <c r="ISP95" s="106"/>
      <c r="ISQ95" s="106"/>
      <c r="ISR95" s="106"/>
      <c r="ISS95" s="106"/>
      <c r="IST95" s="106"/>
      <c r="ISU95" s="106"/>
      <c r="ISV95" s="106"/>
      <c r="ISW95" s="106"/>
      <c r="ISX95" s="106"/>
      <c r="ISY95" s="106"/>
      <c r="ISZ95" s="106"/>
      <c r="ITA95" s="106"/>
      <c r="ITB95" s="106"/>
      <c r="ITC95" s="106"/>
      <c r="ITD95" s="106"/>
      <c r="ITE95" s="106"/>
      <c r="ITF95" s="106"/>
      <c r="ITG95" s="106"/>
      <c r="ITH95" s="106"/>
      <c r="ITI95" s="106"/>
      <c r="ITJ95" s="106"/>
      <c r="ITK95" s="106"/>
      <c r="ITL95" s="106"/>
      <c r="ITM95" s="106"/>
      <c r="ITN95" s="106"/>
      <c r="ITO95" s="106"/>
      <c r="ITP95" s="106"/>
      <c r="ITQ95" s="106"/>
      <c r="ITR95" s="106"/>
      <c r="ITS95" s="106"/>
      <c r="ITT95" s="106"/>
      <c r="ITU95" s="106"/>
      <c r="ITV95" s="106"/>
      <c r="ITW95" s="106"/>
      <c r="ITX95" s="106"/>
      <c r="ITY95" s="106"/>
      <c r="ITZ95" s="106"/>
      <c r="IUA95" s="106"/>
      <c r="IUB95" s="106"/>
      <c r="IUC95" s="106"/>
      <c r="IUD95" s="106"/>
      <c r="IUE95" s="106"/>
      <c r="IUF95" s="106"/>
      <c r="IUG95" s="106"/>
      <c r="IUH95" s="106"/>
      <c r="IUI95" s="106"/>
      <c r="IUJ95" s="106"/>
      <c r="IUK95" s="106"/>
      <c r="IUL95" s="106"/>
      <c r="IUM95" s="106"/>
      <c r="IUN95" s="106"/>
      <c r="IUO95" s="106"/>
      <c r="IUP95" s="106"/>
      <c r="IUQ95" s="106"/>
      <c r="IUR95" s="106"/>
      <c r="IUS95" s="106"/>
      <c r="IUT95" s="106"/>
      <c r="IUU95" s="106"/>
      <c r="IUV95" s="106"/>
      <c r="IUW95" s="106"/>
      <c r="IUX95" s="106"/>
      <c r="IUY95" s="106"/>
      <c r="IUZ95" s="106"/>
      <c r="IVA95" s="106"/>
      <c r="IVB95" s="106"/>
      <c r="IVC95" s="106"/>
      <c r="IVD95" s="106"/>
      <c r="IVE95" s="106"/>
      <c r="IVF95" s="106"/>
      <c r="IVG95" s="106"/>
      <c r="IVH95" s="106"/>
      <c r="IVI95" s="106"/>
      <c r="IVJ95" s="106"/>
      <c r="IVK95" s="106"/>
      <c r="IVL95" s="106"/>
      <c r="IVM95" s="106"/>
      <c r="IVN95" s="106"/>
      <c r="IVO95" s="106"/>
      <c r="IVP95" s="106"/>
      <c r="IVQ95" s="106"/>
      <c r="IVR95" s="106"/>
      <c r="IVS95" s="106"/>
      <c r="IVT95" s="106"/>
      <c r="IVU95" s="106"/>
      <c r="IVV95" s="106"/>
      <c r="IVW95" s="106"/>
      <c r="IVX95" s="106"/>
      <c r="IVY95" s="106"/>
      <c r="IVZ95" s="106"/>
      <c r="IWA95" s="106"/>
      <c r="IWB95" s="106"/>
      <c r="IWC95" s="106"/>
      <c r="IWD95" s="106"/>
      <c r="IWE95" s="106"/>
      <c r="IWF95" s="106"/>
      <c r="IWG95" s="106"/>
      <c r="IWH95" s="106"/>
      <c r="IWI95" s="106"/>
      <c r="IWJ95" s="106"/>
      <c r="IWK95" s="106"/>
      <c r="IWL95" s="106"/>
      <c r="IWM95" s="106"/>
      <c r="IWN95" s="106"/>
      <c r="IWO95" s="106"/>
      <c r="IWP95" s="106"/>
      <c r="IWQ95" s="106"/>
      <c r="IWR95" s="106"/>
      <c r="IWS95" s="106"/>
      <c r="IWT95" s="106"/>
      <c r="IWU95" s="106"/>
      <c r="IWV95" s="106"/>
      <c r="IWW95" s="106"/>
      <c r="IWX95" s="106"/>
      <c r="IWY95" s="106"/>
      <c r="IWZ95" s="106"/>
      <c r="IXA95" s="106"/>
      <c r="IXB95" s="106"/>
      <c r="IXC95" s="106"/>
      <c r="IXD95" s="106"/>
      <c r="IXE95" s="106"/>
      <c r="IXF95" s="106"/>
      <c r="IXG95" s="106"/>
      <c r="IXH95" s="106"/>
      <c r="IXI95" s="106"/>
      <c r="IXJ95" s="106"/>
      <c r="IXK95" s="106"/>
      <c r="IXL95" s="106"/>
      <c r="IXM95" s="106"/>
      <c r="IXN95" s="106"/>
      <c r="IXO95" s="106"/>
      <c r="IXP95" s="106"/>
      <c r="IXQ95" s="106"/>
      <c r="IXR95" s="106"/>
      <c r="IXS95" s="106"/>
      <c r="IXT95" s="106"/>
      <c r="IXU95" s="106"/>
      <c r="IXV95" s="106"/>
      <c r="IXW95" s="106"/>
      <c r="IXX95" s="106"/>
      <c r="IXY95" s="106"/>
      <c r="IXZ95" s="106"/>
      <c r="IYA95" s="106"/>
      <c r="IYB95" s="106"/>
      <c r="IYC95" s="106"/>
      <c r="IYD95" s="106"/>
      <c r="IYE95" s="106"/>
      <c r="IYF95" s="106"/>
      <c r="IYG95" s="106"/>
      <c r="IYH95" s="106"/>
      <c r="IYI95" s="106"/>
      <c r="IYJ95" s="106"/>
      <c r="IYK95" s="106"/>
      <c r="IYL95" s="106"/>
      <c r="IYM95" s="106"/>
      <c r="IYN95" s="106"/>
      <c r="IYO95" s="106"/>
      <c r="IYP95" s="106"/>
      <c r="IYQ95" s="106"/>
      <c r="IYR95" s="106"/>
      <c r="IYS95" s="106"/>
      <c r="IYT95" s="106"/>
      <c r="IYU95" s="106"/>
      <c r="IYV95" s="106"/>
      <c r="IYW95" s="106"/>
      <c r="IYX95" s="106"/>
      <c r="IYY95" s="106"/>
      <c r="IYZ95" s="106"/>
      <c r="IZA95" s="106"/>
      <c r="IZB95" s="106"/>
      <c r="IZC95" s="106"/>
      <c r="IZD95" s="106"/>
      <c r="IZE95" s="106"/>
      <c r="IZF95" s="106"/>
      <c r="IZG95" s="106"/>
      <c r="IZH95" s="106"/>
      <c r="IZI95" s="106"/>
      <c r="IZJ95" s="106"/>
      <c r="IZK95" s="106"/>
      <c r="IZL95" s="106"/>
      <c r="IZM95" s="106"/>
      <c r="IZN95" s="106"/>
      <c r="IZO95" s="106"/>
      <c r="IZP95" s="106"/>
      <c r="IZQ95" s="106"/>
      <c r="IZR95" s="106"/>
      <c r="IZS95" s="106"/>
      <c r="IZT95" s="106"/>
      <c r="IZU95" s="106"/>
      <c r="IZV95" s="106"/>
      <c r="IZW95" s="106"/>
      <c r="IZX95" s="106"/>
      <c r="IZY95" s="106"/>
      <c r="IZZ95" s="106"/>
      <c r="JAA95" s="106"/>
      <c r="JAB95" s="106"/>
      <c r="JAC95" s="106"/>
      <c r="JAD95" s="106"/>
      <c r="JAE95" s="106"/>
      <c r="JAF95" s="106"/>
      <c r="JAG95" s="106"/>
      <c r="JAH95" s="106"/>
      <c r="JAI95" s="106"/>
      <c r="JAJ95" s="106"/>
      <c r="JAK95" s="106"/>
      <c r="JAL95" s="106"/>
      <c r="JAM95" s="106"/>
      <c r="JAN95" s="106"/>
      <c r="JAO95" s="106"/>
      <c r="JAP95" s="106"/>
      <c r="JAQ95" s="106"/>
      <c r="JAR95" s="106"/>
      <c r="JAS95" s="106"/>
      <c r="JAT95" s="106"/>
      <c r="JAU95" s="106"/>
      <c r="JAV95" s="106"/>
      <c r="JAW95" s="106"/>
      <c r="JAX95" s="106"/>
      <c r="JAY95" s="106"/>
      <c r="JAZ95" s="106"/>
      <c r="JBA95" s="106"/>
      <c r="JBB95" s="106"/>
      <c r="JBC95" s="106"/>
      <c r="JBD95" s="106"/>
      <c r="JBE95" s="106"/>
      <c r="JBF95" s="106"/>
      <c r="JBG95" s="106"/>
      <c r="JBH95" s="106"/>
      <c r="JBI95" s="106"/>
      <c r="JBJ95" s="106"/>
      <c r="JBK95" s="106"/>
      <c r="JBL95" s="106"/>
      <c r="JBM95" s="106"/>
      <c r="JBN95" s="106"/>
      <c r="JBO95" s="106"/>
      <c r="JBP95" s="106"/>
      <c r="JBQ95" s="106"/>
      <c r="JBR95" s="106"/>
      <c r="JBS95" s="106"/>
      <c r="JBT95" s="106"/>
      <c r="JBU95" s="106"/>
      <c r="JBV95" s="106"/>
      <c r="JBW95" s="106"/>
      <c r="JBX95" s="106"/>
      <c r="JBY95" s="106"/>
      <c r="JBZ95" s="106"/>
      <c r="JCA95" s="106"/>
      <c r="JCB95" s="106"/>
      <c r="JCC95" s="106"/>
      <c r="JCD95" s="106"/>
      <c r="JCE95" s="106"/>
      <c r="JCF95" s="106"/>
      <c r="JCG95" s="106"/>
      <c r="JCH95" s="106"/>
      <c r="JCI95" s="106"/>
      <c r="JCJ95" s="106"/>
      <c r="JCK95" s="106"/>
      <c r="JCL95" s="106"/>
      <c r="JCM95" s="106"/>
      <c r="JCN95" s="106"/>
      <c r="JCO95" s="106"/>
      <c r="JCP95" s="106"/>
      <c r="JCQ95" s="106"/>
      <c r="JCR95" s="106"/>
      <c r="JCS95" s="106"/>
      <c r="JCT95" s="106"/>
      <c r="JCU95" s="106"/>
      <c r="JCV95" s="106"/>
      <c r="JCW95" s="106"/>
      <c r="JCX95" s="106"/>
      <c r="JCY95" s="106"/>
      <c r="JCZ95" s="106"/>
      <c r="JDA95" s="106"/>
      <c r="JDB95" s="106"/>
      <c r="JDC95" s="106"/>
      <c r="JDD95" s="106"/>
      <c r="JDE95" s="106"/>
      <c r="JDF95" s="106"/>
      <c r="JDG95" s="106"/>
      <c r="JDH95" s="106"/>
      <c r="JDI95" s="106"/>
      <c r="JDJ95" s="106"/>
      <c r="JDK95" s="106"/>
      <c r="JDL95" s="106"/>
      <c r="JDM95" s="106"/>
      <c r="JDN95" s="106"/>
      <c r="JDO95" s="106"/>
      <c r="JDP95" s="106"/>
      <c r="JDQ95" s="106"/>
      <c r="JDR95" s="106"/>
      <c r="JDS95" s="106"/>
      <c r="JDT95" s="106"/>
      <c r="JDU95" s="106"/>
      <c r="JDV95" s="106"/>
      <c r="JDW95" s="106"/>
      <c r="JDX95" s="106"/>
      <c r="JDY95" s="106"/>
      <c r="JDZ95" s="106"/>
      <c r="JEA95" s="106"/>
      <c r="JEB95" s="106"/>
      <c r="JEC95" s="106"/>
      <c r="JED95" s="106"/>
      <c r="JEE95" s="106"/>
      <c r="JEF95" s="106"/>
      <c r="JEG95" s="106"/>
      <c r="JEH95" s="106"/>
      <c r="JEI95" s="106"/>
      <c r="JEJ95" s="106"/>
      <c r="JEK95" s="106"/>
      <c r="JEL95" s="106"/>
      <c r="JEM95" s="106"/>
      <c r="JEN95" s="106"/>
      <c r="JEO95" s="106"/>
      <c r="JEP95" s="106"/>
      <c r="JEQ95" s="106"/>
      <c r="JER95" s="106"/>
      <c r="JES95" s="106"/>
      <c r="JET95" s="106"/>
      <c r="JEU95" s="106"/>
      <c r="JEV95" s="106"/>
      <c r="JEW95" s="106"/>
      <c r="JEX95" s="106"/>
      <c r="JEY95" s="106"/>
      <c r="JEZ95" s="106"/>
      <c r="JFA95" s="106"/>
      <c r="JFB95" s="106"/>
      <c r="JFC95" s="106"/>
      <c r="JFD95" s="106"/>
      <c r="JFE95" s="106"/>
      <c r="JFF95" s="106"/>
      <c r="JFG95" s="106"/>
      <c r="JFH95" s="106"/>
      <c r="JFI95" s="106"/>
      <c r="JFJ95" s="106"/>
      <c r="JFK95" s="106"/>
      <c r="JFL95" s="106"/>
      <c r="JFM95" s="106"/>
      <c r="JFN95" s="106"/>
      <c r="JFO95" s="106"/>
      <c r="JFP95" s="106"/>
      <c r="JFQ95" s="106"/>
      <c r="JFR95" s="106"/>
      <c r="JFS95" s="106"/>
      <c r="JFT95" s="106"/>
      <c r="JFU95" s="106"/>
      <c r="JFV95" s="106"/>
      <c r="JFW95" s="106"/>
      <c r="JFX95" s="106"/>
      <c r="JFY95" s="106"/>
      <c r="JFZ95" s="106"/>
      <c r="JGA95" s="106"/>
      <c r="JGB95" s="106"/>
      <c r="JGC95" s="106"/>
      <c r="JGD95" s="106"/>
      <c r="JGE95" s="106"/>
      <c r="JGF95" s="106"/>
      <c r="JGG95" s="106"/>
      <c r="JGH95" s="106"/>
      <c r="JGI95" s="106"/>
      <c r="JGJ95" s="106"/>
      <c r="JGK95" s="106"/>
      <c r="JGL95" s="106"/>
      <c r="JGM95" s="106"/>
      <c r="JGN95" s="106"/>
      <c r="JGO95" s="106"/>
      <c r="JGP95" s="106"/>
      <c r="JGQ95" s="106"/>
      <c r="JGR95" s="106"/>
      <c r="JGS95" s="106"/>
      <c r="JGT95" s="106"/>
      <c r="JGU95" s="106"/>
      <c r="JGV95" s="106"/>
      <c r="JGW95" s="106"/>
      <c r="JGX95" s="106"/>
      <c r="JGY95" s="106"/>
      <c r="JGZ95" s="106"/>
      <c r="JHA95" s="106"/>
      <c r="JHB95" s="106"/>
      <c r="JHC95" s="106"/>
      <c r="JHD95" s="106"/>
      <c r="JHE95" s="106"/>
      <c r="JHF95" s="106"/>
      <c r="JHG95" s="106"/>
      <c r="JHH95" s="106"/>
      <c r="JHI95" s="106"/>
      <c r="JHJ95" s="106"/>
      <c r="JHK95" s="106"/>
      <c r="JHL95" s="106"/>
      <c r="JHM95" s="106"/>
      <c r="JHN95" s="106"/>
      <c r="JHO95" s="106"/>
      <c r="JHP95" s="106"/>
      <c r="JHQ95" s="106"/>
      <c r="JHR95" s="106"/>
      <c r="JHS95" s="106"/>
      <c r="JHT95" s="106"/>
      <c r="JHU95" s="106"/>
      <c r="JHV95" s="106"/>
      <c r="JHW95" s="106"/>
      <c r="JHX95" s="106"/>
      <c r="JHY95" s="106"/>
      <c r="JHZ95" s="106"/>
      <c r="JIA95" s="106"/>
      <c r="JIB95" s="106"/>
      <c r="JIC95" s="106"/>
      <c r="JID95" s="106"/>
      <c r="JIE95" s="106"/>
      <c r="JIF95" s="106"/>
      <c r="JIG95" s="106"/>
      <c r="JIH95" s="106"/>
      <c r="JII95" s="106"/>
      <c r="JIJ95" s="106"/>
      <c r="JIK95" s="106"/>
      <c r="JIL95" s="106"/>
      <c r="JIM95" s="106"/>
      <c r="JIN95" s="106"/>
      <c r="JIO95" s="106"/>
      <c r="JIP95" s="106"/>
      <c r="JIQ95" s="106"/>
      <c r="JIR95" s="106"/>
      <c r="JIS95" s="106"/>
      <c r="JIT95" s="106"/>
      <c r="JIU95" s="106"/>
      <c r="JIV95" s="106"/>
      <c r="JIW95" s="106"/>
      <c r="JIX95" s="106"/>
      <c r="JIY95" s="106"/>
      <c r="JIZ95" s="106"/>
      <c r="JJA95" s="106"/>
      <c r="JJB95" s="106"/>
      <c r="JJC95" s="106"/>
      <c r="JJD95" s="106"/>
      <c r="JJE95" s="106"/>
      <c r="JJF95" s="106"/>
      <c r="JJG95" s="106"/>
      <c r="JJH95" s="106"/>
      <c r="JJI95" s="106"/>
      <c r="JJJ95" s="106"/>
      <c r="JJK95" s="106"/>
      <c r="JJL95" s="106"/>
      <c r="JJM95" s="106"/>
      <c r="JJN95" s="106"/>
      <c r="JJO95" s="106"/>
      <c r="JJP95" s="106"/>
      <c r="JJQ95" s="106"/>
      <c r="JJR95" s="106"/>
      <c r="JJS95" s="106"/>
      <c r="JJT95" s="106"/>
      <c r="JJU95" s="106"/>
      <c r="JJV95" s="106"/>
      <c r="JJW95" s="106"/>
      <c r="JJX95" s="106"/>
      <c r="JJY95" s="106"/>
      <c r="JJZ95" s="106"/>
      <c r="JKA95" s="106"/>
      <c r="JKB95" s="106"/>
      <c r="JKC95" s="106"/>
      <c r="JKD95" s="106"/>
      <c r="JKE95" s="106"/>
      <c r="JKF95" s="106"/>
      <c r="JKG95" s="106"/>
      <c r="JKH95" s="106"/>
      <c r="JKI95" s="106"/>
      <c r="JKJ95" s="106"/>
      <c r="JKK95" s="106"/>
      <c r="JKL95" s="106"/>
      <c r="JKM95" s="106"/>
      <c r="JKN95" s="106"/>
      <c r="JKO95" s="106"/>
      <c r="JKP95" s="106"/>
      <c r="JKQ95" s="106"/>
      <c r="JKR95" s="106"/>
      <c r="JKS95" s="106"/>
      <c r="JKT95" s="106"/>
      <c r="JKU95" s="106"/>
      <c r="JKV95" s="106"/>
      <c r="JKW95" s="106"/>
      <c r="JKX95" s="106"/>
      <c r="JKY95" s="106"/>
      <c r="JKZ95" s="106"/>
      <c r="JLA95" s="106"/>
      <c r="JLB95" s="106"/>
      <c r="JLC95" s="106"/>
      <c r="JLD95" s="106"/>
      <c r="JLE95" s="106"/>
      <c r="JLF95" s="106"/>
      <c r="JLG95" s="106"/>
      <c r="JLH95" s="106"/>
      <c r="JLI95" s="106"/>
      <c r="JLJ95" s="106"/>
      <c r="JLK95" s="106"/>
      <c r="JLL95" s="106"/>
      <c r="JLM95" s="106"/>
      <c r="JLN95" s="106"/>
      <c r="JLO95" s="106"/>
      <c r="JLP95" s="106"/>
      <c r="JLQ95" s="106"/>
      <c r="JLR95" s="106"/>
      <c r="JLS95" s="106"/>
      <c r="JLT95" s="106"/>
      <c r="JLU95" s="106"/>
      <c r="JLV95" s="106"/>
      <c r="JLW95" s="106"/>
      <c r="JLX95" s="106"/>
      <c r="JLY95" s="106"/>
      <c r="JLZ95" s="106"/>
      <c r="JMA95" s="106"/>
      <c r="JMB95" s="106"/>
      <c r="JMC95" s="106"/>
      <c r="JMD95" s="106"/>
      <c r="JME95" s="106"/>
      <c r="JMF95" s="106"/>
      <c r="JMG95" s="106"/>
      <c r="JMH95" s="106"/>
      <c r="JMI95" s="106"/>
      <c r="JMJ95" s="106"/>
      <c r="JMK95" s="106"/>
      <c r="JML95" s="106"/>
      <c r="JMM95" s="106"/>
      <c r="JMN95" s="106"/>
      <c r="JMO95" s="106"/>
      <c r="JMP95" s="106"/>
      <c r="JMQ95" s="106"/>
      <c r="JMR95" s="106"/>
      <c r="JMS95" s="106"/>
      <c r="JMT95" s="106"/>
      <c r="JMU95" s="106"/>
      <c r="JMV95" s="106"/>
      <c r="JMW95" s="106"/>
      <c r="JMX95" s="106"/>
      <c r="JMY95" s="106"/>
      <c r="JMZ95" s="106"/>
      <c r="JNA95" s="106"/>
      <c r="JNB95" s="106"/>
      <c r="JNC95" s="106"/>
      <c r="JND95" s="106"/>
      <c r="JNE95" s="106"/>
      <c r="JNF95" s="106"/>
      <c r="JNG95" s="106"/>
      <c r="JNH95" s="106"/>
      <c r="JNI95" s="106"/>
      <c r="JNJ95" s="106"/>
      <c r="JNK95" s="106"/>
      <c r="JNL95" s="106"/>
      <c r="JNM95" s="106"/>
      <c r="JNN95" s="106"/>
      <c r="JNO95" s="106"/>
      <c r="JNP95" s="106"/>
      <c r="JNQ95" s="106"/>
      <c r="JNR95" s="106"/>
      <c r="JNS95" s="106"/>
      <c r="JNT95" s="106"/>
      <c r="JNU95" s="106"/>
      <c r="JNV95" s="106"/>
      <c r="JNW95" s="106"/>
      <c r="JNX95" s="106"/>
      <c r="JNY95" s="106"/>
      <c r="JNZ95" s="106"/>
      <c r="JOA95" s="106"/>
      <c r="JOB95" s="106"/>
      <c r="JOC95" s="106"/>
      <c r="JOD95" s="106"/>
      <c r="JOE95" s="106"/>
      <c r="JOF95" s="106"/>
      <c r="JOG95" s="106"/>
      <c r="JOH95" s="106"/>
      <c r="JOI95" s="106"/>
      <c r="JOJ95" s="106"/>
      <c r="JOK95" s="106"/>
      <c r="JOL95" s="106"/>
      <c r="JOM95" s="106"/>
      <c r="JON95" s="106"/>
      <c r="JOO95" s="106"/>
      <c r="JOP95" s="106"/>
      <c r="JOQ95" s="106"/>
      <c r="JOR95" s="106"/>
      <c r="JOS95" s="106"/>
      <c r="JOT95" s="106"/>
      <c r="JOU95" s="106"/>
      <c r="JOV95" s="106"/>
      <c r="JOW95" s="106"/>
      <c r="JOX95" s="106"/>
      <c r="JOY95" s="106"/>
      <c r="JOZ95" s="106"/>
      <c r="JPA95" s="106"/>
      <c r="JPB95" s="106"/>
      <c r="JPC95" s="106"/>
      <c r="JPD95" s="106"/>
      <c r="JPE95" s="106"/>
      <c r="JPF95" s="106"/>
      <c r="JPG95" s="106"/>
      <c r="JPH95" s="106"/>
      <c r="JPI95" s="106"/>
      <c r="JPJ95" s="106"/>
      <c r="JPK95" s="106"/>
      <c r="JPL95" s="106"/>
      <c r="JPM95" s="106"/>
      <c r="JPN95" s="106"/>
      <c r="JPO95" s="106"/>
      <c r="JPP95" s="106"/>
      <c r="JPQ95" s="106"/>
      <c r="JPR95" s="106"/>
      <c r="JPS95" s="106"/>
      <c r="JPT95" s="106"/>
      <c r="JPU95" s="106"/>
      <c r="JPV95" s="106"/>
      <c r="JPW95" s="106"/>
      <c r="JPX95" s="106"/>
      <c r="JPY95" s="106"/>
      <c r="JPZ95" s="106"/>
      <c r="JQA95" s="106"/>
      <c r="JQB95" s="106"/>
      <c r="JQC95" s="106"/>
      <c r="JQD95" s="106"/>
      <c r="JQE95" s="106"/>
      <c r="JQF95" s="106"/>
      <c r="JQG95" s="106"/>
      <c r="JQH95" s="106"/>
      <c r="JQI95" s="106"/>
      <c r="JQJ95" s="106"/>
      <c r="JQK95" s="106"/>
      <c r="JQL95" s="106"/>
      <c r="JQM95" s="106"/>
      <c r="JQN95" s="106"/>
      <c r="JQO95" s="106"/>
      <c r="JQP95" s="106"/>
      <c r="JQQ95" s="106"/>
      <c r="JQR95" s="106"/>
      <c r="JQS95" s="106"/>
      <c r="JQT95" s="106"/>
      <c r="JQU95" s="106"/>
      <c r="JQV95" s="106"/>
      <c r="JQW95" s="106"/>
      <c r="JQX95" s="106"/>
      <c r="JQY95" s="106"/>
      <c r="JQZ95" s="106"/>
      <c r="JRA95" s="106"/>
      <c r="JRB95" s="106"/>
      <c r="JRC95" s="106"/>
      <c r="JRD95" s="106"/>
      <c r="JRE95" s="106"/>
      <c r="JRF95" s="106"/>
      <c r="JRG95" s="106"/>
      <c r="JRH95" s="106"/>
      <c r="JRI95" s="106"/>
      <c r="JRJ95" s="106"/>
      <c r="JRK95" s="106"/>
      <c r="JRL95" s="106"/>
      <c r="JRM95" s="106"/>
      <c r="JRN95" s="106"/>
      <c r="JRO95" s="106"/>
      <c r="JRP95" s="106"/>
      <c r="JRQ95" s="106"/>
      <c r="JRR95" s="106"/>
      <c r="JRS95" s="106"/>
      <c r="JRT95" s="106"/>
      <c r="JRU95" s="106"/>
      <c r="JRV95" s="106"/>
      <c r="JRW95" s="106"/>
      <c r="JRX95" s="106"/>
      <c r="JRY95" s="106"/>
      <c r="JRZ95" s="106"/>
      <c r="JSA95" s="106"/>
      <c r="JSB95" s="106"/>
      <c r="JSC95" s="106"/>
      <c r="JSD95" s="106"/>
      <c r="JSE95" s="106"/>
      <c r="JSF95" s="106"/>
      <c r="JSG95" s="106"/>
      <c r="JSH95" s="106"/>
      <c r="JSI95" s="106"/>
      <c r="JSJ95" s="106"/>
      <c r="JSK95" s="106"/>
      <c r="JSL95" s="106"/>
      <c r="JSM95" s="106"/>
      <c r="JSN95" s="106"/>
      <c r="JSO95" s="106"/>
      <c r="JSP95" s="106"/>
      <c r="JSQ95" s="106"/>
      <c r="JSR95" s="106"/>
      <c r="JSS95" s="106"/>
      <c r="JST95" s="106"/>
      <c r="JSU95" s="106"/>
      <c r="JSV95" s="106"/>
      <c r="JSW95" s="106"/>
      <c r="JSX95" s="106"/>
      <c r="JSY95" s="106"/>
      <c r="JSZ95" s="106"/>
      <c r="JTA95" s="106"/>
      <c r="JTB95" s="106"/>
      <c r="JTC95" s="106"/>
      <c r="JTD95" s="106"/>
      <c r="JTE95" s="106"/>
      <c r="JTF95" s="106"/>
      <c r="JTG95" s="106"/>
      <c r="JTH95" s="106"/>
      <c r="JTI95" s="106"/>
      <c r="JTJ95" s="106"/>
      <c r="JTK95" s="106"/>
      <c r="JTL95" s="106"/>
      <c r="JTM95" s="106"/>
      <c r="JTN95" s="106"/>
      <c r="JTO95" s="106"/>
      <c r="JTP95" s="106"/>
      <c r="JTQ95" s="106"/>
      <c r="JTR95" s="106"/>
      <c r="JTS95" s="106"/>
      <c r="JTT95" s="106"/>
      <c r="JTU95" s="106"/>
      <c r="JTV95" s="106"/>
      <c r="JTW95" s="106"/>
      <c r="JTX95" s="106"/>
      <c r="JTY95" s="106"/>
      <c r="JTZ95" s="106"/>
      <c r="JUA95" s="106"/>
      <c r="JUB95" s="106"/>
      <c r="JUC95" s="106"/>
      <c r="JUD95" s="106"/>
      <c r="JUE95" s="106"/>
      <c r="JUF95" s="106"/>
      <c r="JUG95" s="106"/>
      <c r="JUH95" s="106"/>
      <c r="JUI95" s="106"/>
      <c r="JUJ95" s="106"/>
      <c r="JUK95" s="106"/>
      <c r="JUL95" s="106"/>
      <c r="JUM95" s="106"/>
      <c r="JUN95" s="106"/>
      <c r="JUO95" s="106"/>
      <c r="JUP95" s="106"/>
      <c r="JUQ95" s="106"/>
      <c r="JUR95" s="106"/>
      <c r="JUS95" s="106"/>
      <c r="JUT95" s="106"/>
      <c r="JUU95" s="106"/>
      <c r="JUV95" s="106"/>
      <c r="JUW95" s="106"/>
      <c r="JUX95" s="106"/>
      <c r="JUY95" s="106"/>
      <c r="JUZ95" s="106"/>
      <c r="JVA95" s="106"/>
      <c r="JVB95" s="106"/>
      <c r="JVC95" s="106"/>
      <c r="JVD95" s="106"/>
      <c r="JVE95" s="106"/>
      <c r="JVF95" s="106"/>
      <c r="JVG95" s="106"/>
      <c r="JVH95" s="106"/>
      <c r="JVI95" s="106"/>
      <c r="JVJ95" s="106"/>
      <c r="JVK95" s="106"/>
      <c r="JVL95" s="106"/>
      <c r="JVM95" s="106"/>
      <c r="JVN95" s="106"/>
      <c r="JVO95" s="106"/>
      <c r="JVP95" s="106"/>
      <c r="JVQ95" s="106"/>
      <c r="JVR95" s="106"/>
      <c r="JVS95" s="106"/>
      <c r="JVT95" s="106"/>
      <c r="JVU95" s="106"/>
      <c r="JVV95" s="106"/>
      <c r="JVW95" s="106"/>
      <c r="JVX95" s="106"/>
      <c r="JVY95" s="106"/>
      <c r="JVZ95" s="106"/>
      <c r="JWA95" s="106"/>
      <c r="JWB95" s="106"/>
      <c r="JWC95" s="106"/>
      <c r="JWD95" s="106"/>
      <c r="JWE95" s="106"/>
      <c r="JWF95" s="106"/>
      <c r="JWG95" s="106"/>
      <c r="JWH95" s="106"/>
      <c r="JWI95" s="106"/>
      <c r="JWJ95" s="106"/>
      <c r="JWK95" s="106"/>
      <c r="JWL95" s="106"/>
      <c r="JWM95" s="106"/>
      <c r="JWN95" s="106"/>
      <c r="JWO95" s="106"/>
      <c r="JWP95" s="106"/>
      <c r="JWQ95" s="106"/>
      <c r="JWR95" s="106"/>
      <c r="JWS95" s="106"/>
      <c r="JWT95" s="106"/>
      <c r="JWU95" s="106"/>
      <c r="JWV95" s="106"/>
      <c r="JWW95" s="106"/>
      <c r="JWX95" s="106"/>
      <c r="JWY95" s="106"/>
      <c r="JWZ95" s="106"/>
      <c r="JXA95" s="106"/>
      <c r="JXB95" s="106"/>
      <c r="JXC95" s="106"/>
      <c r="JXD95" s="106"/>
      <c r="JXE95" s="106"/>
      <c r="JXF95" s="106"/>
      <c r="JXG95" s="106"/>
      <c r="JXH95" s="106"/>
      <c r="JXI95" s="106"/>
      <c r="JXJ95" s="106"/>
      <c r="JXK95" s="106"/>
      <c r="JXL95" s="106"/>
      <c r="JXM95" s="106"/>
      <c r="JXN95" s="106"/>
      <c r="JXO95" s="106"/>
      <c r="JXP95" s="106"/>
      <c r="JXQ95" s="106"/>
      <c r="JXR95" s="106"/>
      <c r="JXS95" s="106"/>
      <c r="JXT95" s="106"/>
      <c r="JXU95" s="106"/>
      <c r="JXV95" s="106"/>
      <c r="JXW95" s="106"/>
      <c r="JXX95" s="106"/>
      <c r="JXY95" s="106"/>
      <c r="JXZ95" s="106"/>
      <c r="JYA95" s="106"/>
      <c r="JYB95" s="106"/>
      <c r="JYC95" s="106"/>
      <c r="JYD95" s="106"/>
      <c r="JYE95" s="106"/>
      <c r="JYF95" s="106"/>
      <c r="JYG95" s="106"/>
      <c r="JYH95" s="106"/>
      <c r="JYI95" s="106"/>
      <c r="JYJ95" s="106"/>
      <c r="JYK95" s="106"/>
      <c r="JYL95" s="106"/>
      <c r="JYM95" s="106"/>
      <c r="JYN95" s="106"/>
      <c r="JYO95" s="106"/>
      <c r="JYP95" s="106"/>
      <c r="JYQ95" s="106"/>
      <c r="JYR95" s="106"/>
      <c r="JYS95" s="106"/>
      <c r="JYT95" s="106"/>
      <c r="JYU95" s="106"/>
      <c r="JYV95" s="106"/>
      <c r="JYW95" s="106"/>
      <c r="JYX95" s="106"/>
      <c r="JYY95" s="106"/>
      <c r="JYZ95" s="106"/>
      <c r="JZA95" s="106"/>
      <c r="JZB95" s="106"/>
      <c r="JZC95" s="106"/>
      <c r="JZD95" s="106"/>
      <c r="JZE95" s="106"/>
      <c r="JZF95" s="106"/>
      <c r="JZG95" s="106"/>
      <c r="JZH95" s="106"/>
      <c r="JZI95" s="106"/>
      <c r="JZJ95" s="106"/>
      <c r="JZK95" s="106"/>
      <c r="JZL95" s="106"/>
      <c r="JZM95" s="106"/>
      <c r="JZN95" s="106"/>
      <c r="JZO95" s="106"/>
      <c r="JZP95" s="106"/>
      <c r="JZQ95" s="106"/>
      <c r="JZR95" s="106"/>
      <c r="JZS95" s="106"/>
      <c r="JZT95" s="106"/>
      <c r="JZU95" s="106"/>
      <c r="JZV95" s="106"/>
      <c r="JZW95" s="106"/>
      <c r="JZX95" s="106"/>
      <c r="JZY95" s="106"/>
      <c r="JZZ95" s="106"/>
      <c r="KAA95" s="106"/>
      <c r="KAB95" s="106"/>
      <c r="KAC95" s="106"/>
      <c r="KAD95" s="106"/>
      <c r="KAE95" s="106"/>
      <c r="KAF95" s="106"/>
      <c r="KAG95" s="106"/>
      <c r="KAH95" s="106"/>
      <c r="KAI95" s="106"/>
      <c r="KAJ95" s="106"/>
      <c r="KAK95" s="106"/>
      <c r="KAL95" s="106"/>
      <c r="KAM95" s="106"/>
      <c r="KAN95" s="106"/>
      <c r="KAO95" s="106"/>
      <c r="KAP95" s="106"/>
      <c r="KAQ95" s="106"/>
      <c r="KAR95" s="106"/>
      <c r="KAS95" s="106"/>
      <c r="KAT95" s="106"/>
      <c r="KAU95" s="106"/>
      <c r="KAV95" s="106"/>
      <c r="KAW95" s="106"/>
      <c r="KAX95" s="106"/>
      <c r="KAY95" s="106"/>
      <c r="KAZ95" s="106"/>
      <c r="KBA95" s="106"/>
      <c r="KBB95" s="106"/>
      <c r="KBC95" s="106"/>
      <c r="KBD95" s="106"/>
      <c r="KBE95" s="106"/>
      <c r="KBF95" s="106"/>
      <c r="KBG95" s="106"/>
      <c r="KBH95" s="106"/>
      <c r="KBI95" s="106"/>
      <c r="KBJ95" s="106"/>
      <c r="KBK95" s="106"/>
      <c r="KBL95" s="106"/>
      <c r="KBM95" s="106"/>
      <c r="KBN95" s="106"/>
      <c r="KBO95" s="106"/>
      <c r="KBP95" s="106"/>
      <c r="KBQ95" s="106"/>
      <c r="KBR95" s="106"/>
      <c r="KBS95" s="106"/>
      <c r="KBT95" s="106"/>
      <c r="KBU95" s="106"/>
      <c r="KBV95" s="106"/>
      <c r="KBW95" s="106"/>
      <c r="KBX95" s="106"/>
      <c r="KBY95" s="106"/>
      <c r="KBZ95" s="106"/>
      <c r="KCA95" s="106"/>
      <c r="KCB95" s="106"/>
      <c r="KCC95" s="106"/>
      <c r="KCD95" s="106"/>
      <c r="KCE95" s="106"/>
      <c r="KCF95" s="106"/>
      <c r="KCG95" s="106"/>
      <c r="KCH95" s="106"/>
      <c r="KCI95" s="106"/>
      <c r="KCJ95" s="106"/>
      <c r="KCK95" s="106"/>
      <c r="KCL95" s="106"/>
      <c r="KCM95" s="106"/>
      <c r="KCN95" s="106"/>
      <c r="KCO95" s="106"/>
      <c r="KCP95" s="106"/>
      <c r="KCQ95" s="106"/>
      <c r="KCR95" s="106"/>
      <c r="KCS95" s="106"/>
      <c r="KCT95" s="106"/>
      <c r="KCU95" s="106"/>
      <c r="KCV95" s="106"/>
      <c r="KCW95" s="106"/>
      <c r="KCX95" s="106"/>
      <c r="KCY95" s="106"/>
      <c r="KCZ95" s="106"/>
      <c r="KDA95" s="106"/>
      <c r="KDB95" s="106"/>
      <c r="KDC95" s="106"/>
      <c r="KDD95" s="106"/>
      <c r="KDE95" s="106"/>
      <c r="KDF95" s="106"/>
      <c r="KDG95" s="106"/>
      <c r="KDH95" s="106"/>
      <c r="KDI95" s="106"/>
      <c r="KDJ95" s="106"/>
      <c r="KDK95" s="106"/>
      <c r="KDL95" s="106"/>
      <c r="KDM95" s="106"/>
      <c r="KDN95" s="106"/>
      <c r="KDO95" s="106"/>
      <c r="KDP95" s="106"/>
      <c r="KDQ95" s="106"/>
      <c r="KDR95" s="106"/>
      <c r="KDS95" s="106"/>
      <c r="KDT95" s="106"/>
      <c r="KDU95" s="106"/>
      <c r="KDV95" s="106"/>
      <c r="KDW95" s="106"/>
      <c r="KDX95" s="106"/>
      <c r="KDY95" s="106"/>
      <c r="KDZ95" s="106"/>
      <c r="KEA95" s="106"/>
      <c r="KEB95" s="106"/>
      <c r="KEC95" s="106"/>
      <c r="KED95" s="106"/>
      <c r="KEE95" s="106"/>
      <c r="KEF95" s="106"/>
      <c r="KEG95" s="106"/>
      <c r="KEH95" s="106"/>
      <c r="KEI95" s="106"/>
      <c r="KEJ95" s="106"/>
      <c r="KEK95" s="106"/>
      <c r="KEL95" s="106"/>
      <c r="KEM95" s="106"/>
      <c r="KEN95" s="106"/>
      <c r="KEO95" s="106"/>
      <c r="KEP95" s="106"/>
      <c r="KEQ95" s="106"/>
      <c r="KER95" s="106"/>
      <c r="KES95" s="106"/>
      <c r="KET95" s="106"/>
      <c r="KEU95" s="106"/>
      <c r="KEV95" s="106"/>
      <c r="KEW95" s="106"/>
      <c r="KEX95" s="106"/>
      <c r="KEY95" s="106"/>
      <c r="KEZ95" s="106"/>
      <c r="KFA95" s="106"/>
      <c r="KFB95" s="106"/>
      <c r="KFC95" s="106"/>
      <c r="KFD95" s="106"/>
      <c r="KFE95" s="106"/>
      <c r="KFF95" s="106"/>
      <c r="KFG95" s="106"/>
      <c r="KFH95" s="106"/>
      <c r="KFI95" s="106"/>
      <c r="KFJ95" s="106"/>
      <c r="KFK95" s="106"/>
      <c r="KFL95" s="106"/>
      <c r="KFM95" s="106"/>
      <c r="KFN95" s="106"/>
      <c r="KFO95" s="106"/>
      <c r="KFP95" s="106"/>
      <c r="KFQ95" s="106"/>
      <c r="KFR95" s="106"/>
      <c r="KFS95" s="106"/>
      <c r="KFT95" s="106"/>
      <c r="KFU95" s="106"/>
      <c r="KFV95" s="106"/>
      <c r="KFW95" s="106"/>
      <c r="KFX95" s="106"/>
      <c r="KFY95" s="106"/>
      <c r="KFZ95" s="106"/>
      <c r="KGA95" s="106"/>
      <c r="KGB95" s="106"/>
      <c r="KGC95" s="106"/>
      <c r="KGD95" s="106"/>
      <c r="KGE95" s="106"/>
      <c r="KGF95" s="106"/>
      <c r="KGG95" s="106"/>
      <c r="KGH95" s="106"/>
      <c r="KGI95" s="106"/>
      <c r="KGJ95" s="106"/>
      <c r="KGK95" s="106"/>
      <c r="KGL95" s="106"/>
      <c r="KGM95" s="106"/>
      <c r="KGN95" s="106"/>
      <c r="KGO95" s="106"/>
      <c r="KGP95" s="106"/>
      <c r="KGQ95" s="106"/>
      <c r="KGR95" s="106"/>
      <c r="KGS95" s="106"/>
      <c r="KGT95" s="106"/>
      <c r="KGU95" s="106"/>
      <c r="KGV95" s="106"/>
      <c r="KGW95" s="106"/>
      <c r="KGX95" s="106"/>
      <c r="KGY95" s="106"/>
      <c r="KGZ95" s="106"/>
      <c r="KHA95" s="106"/>
      <c r="KHB95" s="106"/>
      <c r="KHC95" s="106"/>
      <c r="KHD95" s="106"/>
      <c r="KHE95" s="106"/>
      <c r="KHF95" s="106"/>
      <c r="KHG95" s="106"/>
      <c r="KHH95" s="106"/>
      <c r="KHI95" s="106"/>
      <c r="KHJ95" s="106"/>
      <c r="KHK95" s="106"/>
      <c r="KHL95" s="106"/>
      <c r="KHM95" s="106"/>
      <c r="KHN95" s="106"/>
      <c r="KHO95" s="106"/>
      <c r="KHP95" s="106"/>
      <c r="KHQ95" s="106"/>
      <c r="KHR95" s="106"/>
      <c r="KHS95" s="106"/>
      <c r="KHT95" s="106"/>
      <c r="KHU95" s="106"/>
      <c r="KHV95" s="106"/>
      <c r="KHW95" s="106"/>
      <c r="KHX95" s="106"/>
      <c r="KHY95" s="106"/>
      <c r="KHZ95" s="106"/>
      <c r="KIA95" s="106"/>
      <c r="KIB95" s="106"/>
      <c r="KIC95" s="106"/>
      <c r="KID95" s="106"/>
      <c r="KIE95" s="106"/>
      <c r="KIF95" s="106"/>
      <c r="KIG95" s="106"/>
      <c r="KIH95" s="106"/>
      <c r="KII95" s="106"/>
      <c r="KIJ95" s="106"/>
      <c r="KIK95" s="106"/>
      <c r="KIL95" s="106"/>
      <c r="KIM95" s="106"/>
      <c r="KIN95" s="106"/>
      <c r="KIO95" s="106"/>
      <c r="KIP95" s="106"/>
      <c r="KIQ95" s="106"/>
      <c r="KIR95" s="106"/>
      <c r="KIS95" s="106"/>
      <c r="KIT95" s="106"/>
      <c r="KIU95" s="106"/>
      <c r="KIV95" s="106"/>
      <c r="KIW95" s="106"/>
      <c r="KIX95" s="106"/>
      <c r="KIY95" s="106"/>
      <c r="KIZ95" s="106"/>
      <c r="KJA95" s="106"/>
      <c r="KJB95" s="106"/>
      <c r="KJC95" s="106"/>
      <c r="KJD95" s="106"/>
      <c r="KJE95" s="106"/>
      <c r="KJF95" s="106"/>
      <c r="KJG95" s="106"/>
      <c r="KJH95" s="106"/>
      <c r="KJI95" s="106"/>
      <c r="KJJ95" s="106"/>
      <c r="KJK95" s="106"/>
      <c r="KJL95" s="106"/>
      <c r="KJM95" s="106"/>
      <c r="KJN95" s="106"/>
      <c r="KJO95" s="106"/>
      <c r="KJP95" s="106"/>
      <c r="KJQ95" s="106"/>
      <c r="KJR95" s="106"/>
      <c r="KJS95" s="106"/>
      <c r="KJT95" s="106"/>
      <c r="KJU95" s="106"/>
      <c r="KJV95" s="106"/>
      <c r="KJW95" s="106"/>
      <c r="KJX95" s="106"/>
      <c r="KJY95" s="106"/>
      <c r="KJZ95" s="106"/>
      <c r="KKA95" s="106"/>
      <c r="KKB95" s="106"/>
      <c r="KKC95" s="106"/>
      <c r="KKD95" s="106"/>
      <c r="KKE95" s="106"/>
      <c r="KKF95" s="106"/>
      <c r="KKG95" s="106"/>
      <c r="KKH95" s="106"/>
      <c r="KKI95" s="106"/>
      <c r="KKJ95" s="106"/>
      <c r="KKK95" s="106"/>
      <c r="KKL95" s="106"/>
      <c r="KKM95" s="106"/>
      <c r="KKN95" s="106"/>
      <c r="KKO95" s="106"/>
      <c r="KKP95" s="106"/>
      <c r="KKQ95" s="106"/>
      <c r="KKR95" s="106"/>
      <c r="KKS95" s="106"/>
      <c r="KKT95" s="106"/>
      <c r="KKU95" s="106"/>
      <c r="KKV95" s="106"/>
      <c r="KKW95" s="106"/>
      <c r="KKX95" s="106"/>
      <c r="KKY95" s="106"/>
      <c r="KKZ95" s="106"/>
      <c r="KLA95" s="106"/>
      <c r="KLB95" s="106"/>
      <c r="KLC95" s="106"/>
      <c r="KLD95" s="106"/>
      <c r="KLE95" s="106"/>
      <c r="KLF95" s="106"/>
      <c r="KLG95" s="106"/>
      <c r="KLH95" s="106"/>
      <c r="KLI95" s="106"/>
      <c r="KLJ95" s="106"/>
      <c r="KLK95" s="106"/>
      <c r="KLL95" s="106"/>
      <c r="KLM95" s="106"/>
      <c r="KLN95" s="106"/>
      <c r="KLO95" s="106"/>
      <c r="KLP95" s="106"/>
      <c r="KLQ95" s="106"/>
      <c r="KLR95" s="106"/>
      <c r="KLS95" s="106"/>
      <c r="KLT95" s="106"/>
      <c r="KLU95" s="106"/>
      <c r="KLV95" s="106"/>
      <c r="KLW95" s="106"/>
      <c r="KLX95" s="106"/>
      <c r="KLY95" s="106"/>
      <c r="KLZ95" s="106"/>
      <c r="KMA95" s="106"/>
      <c r="KMB95" s="106"/>
      <c r="KMC95" s="106"/>
      <c r="KMD95" s="106"/>
      <c r="KME95" s="106"/>
      <c r="KMF95" s="106"/>
      <c r="KMG95" s="106"/>
      <c r="KMH95" s="106"/>
      <c r="KMI95" s="106"/>
      <c r="KMJ95" s="106"/>
      <c r="KMK95" s="106"/>
      <c r="KML95" s="106"/>
      <c r="KMM95" s="106"/>
      <c r="KMN95" s="106"/>
      <c r="KMO95" s="106"/>
      <c r="KMP95" s="106"/>
      <c r="KMQ95" s="106"/>
      <c r="KMR95" s="106"/>
      <c r="KMS95" s="106"/>
      <c r="KMT95" s="106"/>
      <c r="KMU95" s="106"/>
      <c r="KMV95" s="106"/>
      <c r="KMW95" s="106"/>
      <c r="KMX95" s="106"/>
      <c r="KMY95" s="106"/>
      <c r="KMZ95" s="106"/>
      <c r="KNA95" s="106"/>
      <c r="KNB95" s="106"/>
      <c r="KNC95" s="106"/>
      <c r="KND95" s="106"/>
      <c r="KNE95" s="106"/>
      <c r="KNF95" s="106"/>
      <c r="KNG95" s="106"/>
      <c r="KNH95" s="106"/>
      <c r="KNI95" s="106"/>
      <c r="KNJ95" s="106"/>
      <c r="KNK95" s="106"/>
      <c r="KNL95" s="106"/>
      <c r="KNM95" s="106"/>
      <c r="KNN95" s="106"/>
      <c r="KNO95" s="106"/>
      <c r="KNP95" s="106"/>
      <c r="KNQ95" s="106"/>
      <c r="KNR95" s="106"/>
      <c r="KNS95" s="106"/>
      <c r="KNT95" s="106"/>
      <c r="KNU95" s="106"/>
      <c r="KNV95" s="106"/>
      <c r="KNW95" s="106"/>
      <c r="KNX95" s="106"/>
      <c r="KNY95" s="106"/>
      <c r="KNZ95" s="106"/>
      <c r="KOA95" s="106"/>
      <c r="KOB95" s="106"/>
      <c r="KOC95" s="106"/>
      <c r="KOD95" s="106"/>
      <c r="KOE95" s="106"/>
      <c r="KOF95" s="106"/>
      <c r="KOG95" s="106"/>
      <c r="KOH95" s="106"/>
      <c r="KOI95" s="106"/>
      <c r="KOJ95" s="106"/>
      <c r="KOK95" s="106"/>
      <c r="KOL95" s="106"/>
      <c r="KOM95" s="106"/>
      <c r="KON95" s="106"/>
      <c r="KOO95" s="106"/>
      <c r="KOP95" s="106"/>
      <c r="KOQ95" s="106"/>
      <c r="KOR95" s="106"/>
      <c r="KOS95" s="106"/>
      <c r="KOT95" s="106"/>
      <c r="KOU95" s="106"/>
      <c r="KOV95" s="106"/>
      <c r="KOW95" s="106"/>
      <c r="KOX95" s="106"/>
      <c r="KOY95" s="106"/>
      <c r="KOZ95" s="106"/>
      <c r="KPA95" s="106"/>
      <c r="KPB95" s="106"/>
      <c r="KPC95" s="106"/>
      <c r="KPD95" s="106"/>
      <c r="KPE95" s="106"/>
      <c r="KPF95" s="106"/>
      <c r="KPG95" s="106"/>
      <c r="KPH95" s="106"/>
      <c r="KPI95" s="106"/>
      <c r="KPJ95" s="106"/>
      <c r="KPK95" s="106"/>
      <c r="KPL95" s="106"/>
      <c r="KPM95" s="106"/>
      <c r="KPN95" s="106"/>
      <c r="KPO95" s="106"/>
      <c r="KPP95" s="106"/>
      <c r="KPQ95" s="106"/>
      <c r="KPR95" s="106"/>
      <c r="KPS95" s="106"/>
      <c r="KPT95" s="106"/>
      <c r="KPU95" s="106"/>
      <c r="KPV95" s="106"/>
      <c r="KPW95" s="106"/>
      <c r="KPX95" s="106"/>
      <c r="KPY95" s="106"/>
      <c r="KPZ95" s="106"/>
      <c r="KQA95" s="106"/>
      <c r="KQB95" s="106"/>
      <c r="KQC95" s="106"/>
      <c r="KQD95" s="106"/>
      <c r="KQE95" s="106"/>
      <c r="KQF95" s="106"/>
      <c r="KQG95" s="106"/>
      <c r="KQH95" s="106"/>
      <c r="KQI95" s="106"/>
      <c r="KQJ95" s="106"/>
      <c r="KQK95" s="106"/>
      <c r="KQL95" s="106"/>
      <c r="KQM95" s="106"/>
      <c r="KQN95" s="106"/>
      <c r="KQO95" s="106"/>
      <c r="KQP95" s="106"/>
      <c r="KQQ95" s="106"/>
      <c r="KQR95" s="106"/>
      <c r="KQS95" s="106"/>
      <c r="KQT95" s="106"/>
      <c r="KQU95" s="106"/>
      <c r="KQV95" s="106"/>
      <c r="KQW95" s="106"/>
      <c r="KQX95" s="106"/>
      <c r="KQY95" s="106"/>
      <c r="KQZ95" s="106"/>
      <c r="KRA95" s="106"/>
      <c r="KRB95" s="106"/>
      <c r="KRC95" s="106"/>
      <c r="KRD95" s="106"/>
      <c r="KRE95" s="106"/>
      <c r="KRF95" s="106"/>
      <c r="KRG95" s="106"/>
      <c r="KRH95" s="106"/>
      <c r="KRI95" s="106"/>
      <c r="KRJ95" s="106"/>
      <c r="KRK95" s="106"/>
      <c r="KRL95" s="106"/>
      <c r="KRM95" s="106"/>
      <c r="KRN95" s="106"/>
      <c r="KRO95" s="106"/>
      <c r="KRP95" s="106"/>
      <c r="KRQ95" s="106"/>
      <c r="KRR95" s="106"/>
      <c r="KRS95" s="106"/>
      <c r="KRT95" s="106"/>
      <c r="KRU95" s="106"/>
      <c r="KRV95" s="106"/>
      <c r="KRW95" s="106"/>
      <c r="KRX95" s="106"/>
      <c r="KRY95" s="106"/>
      <c r="KRZ95" s="106"/>
      <c r="KSA95" s="106"/>
      <c r="KSB95" s="106"/>
      <c r="KSC95" s="106"/>
      <c r="KSD95" s="106"/>
      <c r="KSE95" s="106"/>
      <c r="KSF95" s="106"/>
      <c r="KSG95" s="106"/>
      <c r="KSH95" s="106"/>
      <c r="KSI95" s="106"/>
      <c r="KSJ95" s="106"/>
      <c r="KSK95" s="106"/>
      <c r="KSL95" s="106"/>
      <c r="KSM95" s="106"/>
      <c r="KSN95" s="106"/>
      <c r="KSO95" s="106"/>
      <c r="KSP95" s="106"/>
      <c r="KSQ95" s="106"/>
      <c r="KSR95" s="106"/>
      <c r="KSS95" s="106"/>
      <c r="KST95" s="106"/>
      <c r="KSU95" s="106"/>
      <c r="KSV95" s="106"/>
      <c r="KSW95" s="106"/>
      <c r="KSX95" s="106"/>
      <c r="KSY95" s="106"/>
      <c r="KSZ95" s="106"/>
      <c r="KTA95" s="106"/>
      <c r="KTB95" s="106"/>
      <c r="KTC95" s="106"/>
      <c r="KTD95" s="106"/>
      <c r="KTE95" s="106"/>
      <c r="KTF95" s="106"/>
      <c r="KTG95" s="106"/>
      <c r="KTH95" s="106"/>
      <c r="KTI95" s="106"/>
      <c r="KTJ95" s="106"/>
      <c r="KTK95" s="106"/>
      <c r="KTL95" s="106"/>
      <c r="KTM95" s="106"/>
      <c r="KTN95" s="106"/>
      <c r="KTO95" s="106"/>
      <c r="KTP95" s="106"/>
      <c r="KTQ95" s="106"/>
      <c r="KTR95" s="106"/>
      <c r="KTS95" s="106"/>
      <c r="KTT95" s="106"/>
      <c r="KTU95" s="106"/>
      <c r="KTV95" s="106"/>
      <c r="KTW95" s="106"/>
      <c r="KTX95" s="106"/>
      <c r="KTY95" s="106"/>
      <c r="KTZ95" s="106"/>
      <c r="KUA95" s="106"/>
      <c r="KUB95" s="106"/>
      <c r="KUC95" s="106"/>
      <c r="KUD95" s="106"/>
      <c r="KUE95" s="106"/>
      <c r="KUF95" s="106"/>
      <c r="KUG95" s="106"/>
      <c r="KUH95" s="106"/>
      <c r="KUI95" s="106"/>
      <c r="KUJ95" s="106"/>
      <c r="KUK95" s="106"/>
      <c r="KUL95" s="106"/>
      <c r="KUM95" s="106"/>
      <c r="KUN95" s="106"/>
      <c r="KUO95" s="106"/>
      <c r="KUP95" s="106"/>
      <c r="KUQ95" s="106"/>
      <c r="KUR95" s="106"/>
      <c r="KUS95" s="106"/>
      <c r="KUT95" s="106"/>
      <c r="KUU95" s="106"/>
      <c r="KUV95" s="106"/>
      <c r="KUW95" s="106"/>
      <c r="KUX95" s="106"/>
      <c r="KUY95" s="106"/>
      <c r="KUZ95" s="106"/>
      <c r="KVA95" s="106"/>
      <c r="KVB95" s="106"/>
      <c r="KVC95" s="106"/>
      <c r="KVD95" s="106"/>
      <c r="KVE95" s="106"/>
      <c r="KVF95" s="106"/>
      <c r="KVG95" s="106"/>
      <c r="KVH95" s="106"/>
      <c r="KVI95" s="106"/>
      <c r="KVJ95" s="106"/>
      <c r="KVK95" s="106"/>
      <c r="KVL95" s="106"/>
      <c r="KVM95" s="106"/>
      <c r="KVN95" s="106"/>
      <c r="KVO95" s="106"/>
      <c r="KVP95" s="106"/>
      <c r="KVQ95" s="106"/>
      <c r="KVR95" s="106"/>
      <c r="KVS95" s="106"/>
      <c r="KVT95" s="106"/>
      <c r="KVU95" s="106"/>
      <c r="KVV95" s="106"/>
      <c r="KVW95" s="106"/>
      <c r="KVX95" s="106"/>
      <c r="KVY95" s="106"/>
      <c r="KVZ95" s="106"/>
      <c r="KWA95" s="106"/>
      <c r="KWB95" s="106"/>
      <c r="KWC95" s="106"/>
      <c r="KWD95" s="106"/>
      <c r="KWE95" s="106"/>
      <c r="KWF95" s="106"/>
      <c r="KWG95" s="106"/>
      <c r="KWH95" s="106"/>
      <c r="KWI95" s="106"/>
      <c r="KWJ95" s="106"/>
      <c r="KWK95" s="106"/>
      <c r="KWL95" s="106"/>
      <c r="KWM95" s="106"/>
      <c r="KWN95" s="106"/>
      <c r="KWO95" s="106"/>
      <c r="KWP95" s="106"/>
      <c r="KWQ95" s="106"/>
      <c r="KWR95" s="106"/>
      <c r="KWS95" s="106"/>
      <c r="KWT95" s="106"/>
      <c r="KWU95" s="106"/>
      <c r="KWV95" s="106"/>
      <c r="KWW95" s="106"/>
      <c r="KWX95" s="106"/>
      <c r="KWY95" s="106"/>
      <c r="KWZ95" s="106"/>
      <c r="KXA95" s="106"/>
      <c r="KXB95" s="106"/>
      <c r="KXC95" s="106"/>
      <c r="KXD95" s="106"/>
      <c r="KXE95" s="106"/>
      <c r="KXF95" s="106"/>
      <c r="KXG95" s="106"/>
      <c r="KXH95" s="106"/>
      <c r="KXI95" s="106"/>
      <c r="KXJ95" s="106"/>
      <c r="KXK95" s="106"/>
      <c r="KXL95" s="106"/>
      <c r="KXM95" s="106"/>
      <c r="KXN95" s="106"/>
      <c r="KXO95" s="106"/>
      <c r="KXP95" s="106"/>
      <c r="KXQ95" s="106"/>
      <c r="KXR95" s="106"/>
      <c r="KXS95" s="106"/>
      <c r="KXT95" s="106"/>
      <c r="KXU95" s="106"/>
      <c r="KXV95" s="106"/>
      <c r="KXW95" s="106"/>
      <c r="KXX95" s="106"/>
      <c r="KXY95" s="106"/>
      <c r="KXZ95" s="106"/>
      <c r="KYA95" s="106"/>
      <c r="KYB95" s="106"/>
      <c r="KYC95" s="106"/>
      <c r="KYD95" s="106"/>
      <c r="KYE95" s="106"/>
      <c r="KYF95" s="106"/>
      <c r="KYG95" s="106"/>
      <c r="KYH95" s="106"/>
      <c r="KYI95" s="106"/>
      <c r="KYJ95" s="106"/>
      <c r="KYK95" s="106"/>
      <c r="KYL95" s="106"/>
      <c r="KYM95" s="106"/>
      <c r="KYN95" s="106"/>
      <c r="KYO95" s="106"/>
      <c r="KYP95" s="106"/>
      <c r="KYQ95" s="106"/>
      <c r="KYR95" s="106"/>
      <c r="KYS95" s="106"/>
      <c r="KYT95" s="106"/>
      <c r="KYU95" s="106"/>
      <c r="KYV95" s="106"/>
      <c r="KYW95" s="106"/>
      <c r="KYX95" s="106"/>
      <c r="KYY95" s="106"/>
      <c r="KYZ95" s="106"/>
      <c r="KZA95" s="106"/>
      <c r="KZB95" s="106"/>
      <c r="KZC95" s="106"/>
      <c r="KZD95" s="106"/>
      <c r="KZE95" s="106"/>
      <c r="KZF95" s="106"/>
      <c r="KZG95" s="106"/>
      <c r="KZH95" s="106"/>
      <c r="KZI95" s="106"/>
      <c r="KZJ95" s="106"/>
      <c r="KZK95" s="106"/>
      <c r="KZL95" s="106"/>
      <c r="KZM95" s="106"/>
      <c r="KZN95" s="106"/>
      <c r="KZO95" s="106"/>
      <c r="KZP95" s="106"/>
      <c r="KZQ95" s="106"/>
      <c r="KZR95" s="106"/>
      <c r="KZS95" s="106"/>
      <c r="KZT95" s="106"/>
      <c r="KZU95" s="106"/>
      <c r="KZV95" s="106"/>
      <c r="KZW95" s="106"/>
      <c r="KZX95" s="106"/>
      <c r="KZY95" s="106"/>
      <c r="KZZ95" s="106"/>
      <c r="LAA95" s="106"/>
      <c r="LAB95" s="106"/>
      <c r="LAC95" s="106"/>
      <c r="LAD95" s="106"/>
      <c r="LAE95" s="106"/>
      <c r="LAF95" s="106"/>
      <c r="LAG95" s="106"/>
      <c r="LAH95" s="106"/>
      <c r="LAI95" s="106"/>
      <c r="LAJ95" s="106"/>
      <c r="LAK95" s="106"/>
      <c r="LAL95" s="106"/>
      <c r="LAM95" s="106"/>
      <c r="LAN95" s="106"/>
      <c r="LAO95" s="106"/>
      <c r="LAP95" s="106"/>
      <c r="LAQ95" s="106"/>
      <c r="LAR95" s="106"/>
      <c r="LAS95" s="106"/>
      <c r="LAT95" s="106"/>
      <c r="LAU95" s="106"/>
      <c r="LAV95" s="106"/>
      <c r="LAW95" s="106"/>
      <c r="LAX95" s="106"/>
      <c r="LAY95" s="106"/>
      <c r="LAZ95" s="106"/>
      <c r="LBA95" s="106"/>
      <c r="LBB95" s="106"/>
      <c r="LBC95" s="106"/>
      <c r="LBD95" s="106"/>
      <c r="LBE95" s="106"/>
      <c r="LBF95" s="106"/>
      <c r="LBG95" s="106"/>
      <c r="LBH95" s="106"/>
      <c r="LBI95" s="106"/>
      <c r="LBJ95" s="106"/>
      <c r="LBK95" s="106"/>
      <c r="LBL95" s="106"/>
      <c r="LBM95" s="106"/>
      <c r="LBN95" s="106"/>
      <c r="LBO95" s="106"/>
      <c r="LBP95" s="106"/>
      <c r="LBQ95" s="106"/>
      <c r="LBR95" s="106"/>
      <c r="LBS95" s="106"/>
      <c r="LBT95" s="106"/>
      <c r="LBU95" s="106"/>
      <c r="LBV95" s="106"/>
      <c r="LBW95" s="106"/>
      <c r="LBX95" s="106"/>
      <c r="LBY95" s="106"/>
      <c r="LBZ95" s="106"/>
      <c r="LCA95" s="106"/>
      <c r="LCB95" s="106"/>
      <c r="LCC95" s="106"/>
      <c r="LCD95" s="106"/>
      <c r="LCE95" s="106"/>
      <c r="LCF95" s="106"/>
      <c r="LCG95" s="106"/>
      <c r="LCH95" s="106"/>
      <c r="LCI95" s="106"/>
      <c r="LCJ95" s="106"/>
      <c r="LCK95" s="106"/>
      <c r="LCL95" s="106"/>
      <c r="LCM95" s="106"/>
      <c r="LCN95" s="106"/>
      <c r="LCO95" s="106"/>
      <c r="LCP95" s="106"/>
      <c r="LCQ95" s="106"/>
      <c r="LCR95" s="106"/>
      <c r="LCS95" s="106"/>
      <c r="LCT95" s="106"/>
      <c r="LCU95" s="106"/>
      <c r="LCV95" s="106"/>
      <c r="LCW95" s="106"/>
      <c r="LCX95" s="106"/>
      <c r="LCY95" s="106"/>
      <c r="LCZ95" s="106"/>
      <c r="LDA95" s="106"/>
      <c r="LDB95" s="106"/>
      <c r="LDC95" s="106"/>
      <c r="LDD95" s="106"/>
      <c r="LDE95" s="106"/>
      <c r="LDF95" s="106"/>
      <c r="LDG95" s="106"/>
      <c r="LDH95" s="106"/>
      <c r="LDI95" s="106"/>
      <c r="LDJ95" s="106"/>
      <c r="LDK95" s="106"/>
      <c r="LDL95" s="106"/>
      <c r="LDM95" s="106"/>
      <c r="LDN95" s="106"/>
      <c r="LDO95" s="106"/>
      <c r="LDP95" s="106"/>
      <c r="LDQ95" s="106"/>
      <c r="LDR95" s="106"/>
      <c r="LDS95" s="106"/>
      <c r="LDT95" s="106"/>
      <c r="LDU95" s="106"/>
      <c r="LDV95" s="106"/>
      <c r="LDW95" s="106"/>
      <c r="LDX95" s="106"/>
      <c r="LDY95" s="106"/>
      <c r="LDZ95" s="106"/>
      <c r="LEA95" s="106"/>
      <c r="LEB95" s="106"/>
      <c r="LEC95" s="106"/>
      <c r="LED95" s="106"/>
      <c r="LEE95" s="106"/>
      <c r="LEF95" s="106"/>
      <c r="LEG95" s="106"/>
      <c r="LEH95" s="106"/>
      <c r="LEI95" s="106"/>
      <c r="LEJ95" s="106"/>
      <c r="LEK95" s="106"/>
      <c r="LEL95" s="106"/>
      <c r="LEM95" s="106"/>
      <c r="LEN95" s="106"/>
      <c r="LEO95" s="106"/>
      <c r="LEP95" s="106"/>
      <c r="LEQ95" s="106"/>
      <c r="LER95" s="106"/>
      <c r="LES95" s="106"/>
      <c r="LET95" s="106"/>
      <c r="LEU95" s="106"/>
      <c r="LEV95" s="106"/>
      <c r="LEW95" s="106"/>
      <c r="LEX95" s="106"/>
      <c r="LEY95" s="106"/>
      <c r="LEZ95" s="106"/>
      <c r="LFA95" s="106"/>
      <c r="LFB95" s="106"/>
      <c r="LFC95" s="106"/>
      <c r="LFD95" s="106"/>
      <c r="LFE95" s="106"/>
      <c r="LFF95" s="106"/>
      <c r="LFG95" s="106"/>
      <c r="LFH95" s="106"/>
      <c r="LFI95" s="106"/>
      <c r="LFJ95" s="106"/>
      <c r="LFK95" s="106"/>
      <c r="LFL95" s="106"/>
      <c r="LFM95" s="106"/>
      <c r="LFN95" s="106"/>
      <c r="LFO95" s="106"/>
      <c r="LFP95" s="106"/>
      <c r="LFQ95" s="106"/>
      <c r="LFR95" s="106"/>
      <c r="LFS95" s="106"/>
      <c r="LFT95" s="106"/>
      <c r="LFU95" s="106"/>
      <c r="LFV95" s="106"/>
      <c r="LFW95" s="106"/>
      <c r="LFX95" s="106"/>
      <c r="LFY95" s="106"/>
      <c r="LFZ95" s="106"/>
      <c r="LGA95" s="106"/>
      <c r="LGB95" s="106"/>
      <c r="LGC95" s="106"/>
      <c r="LGD95" s="106"/>
      <c r="LGE95" s="106"/>
      <c r="LGF95" s="106"/>
      <c r="LGG95" s="106"/>
      <c r="LGH95" s="106"/>
      <c r="LGI95" s="106"/>
      <c r="LGJ95" s="106"/>
      <c r="LGK95" s="106"/>
      <c r="LGL95" s="106"/>
      <c r="LGM95" s="106"/>
      <c r="LGN95" s="106"/>
      <c r="LGO95" s="106"/>
      <c r="LGP95" s="106"/>
      <c r="LGQ95" s="106"/>
      <c r="LGR95" s="106"/>
      <c r="LGS95" s="106"/>
      <c r="LGT95" s="106"/>
      <c r="LGU95" s="106"/>
      <c r="LGV95" s="106"/>
      <c r="LGW95" s="106"/>
      <c r="LGX95" s="106"/>
      <c r="LGY95" s="106"/>
      <c r="LGZ95" s="106"/>
      <c r="LHA95" s="106"/>
      <c r="LHB95" s="106"/>
      <c r="LHC95" s="106"/>
      <c r="LHD95" s="106"/>
      <c r="LHE95" s="106"/>
      <c r="LHF95" s="106"/>
      <c r="LHG95" s="106"/>
      <c r="LHH95" s="106"/>
      <c r="LHI95" s="106"/>
      <c r="LHJ95" s="106"/>
      <c r="LHK95" s="106"/>
      <c r="LHL95" s="106"/>
      <c r="LHM95" s="106"/>
      <c r="LHN95" s="106"/>
      <c r="LHO95" s="106"/>
      <c r="LHP95" s="106"/>
      <c r="LHQ95" s="106"/>
      <c r="LHR95" s="106"/>
      <c r="LHS95" s="106"/>
      <c r="LHT95" s="106"/>
      <c r="LHU95" s="106"/>
      <c r="LHV95" s="106"/>
      <c r="LHW95" s="106"/>
      <c r="LHX95" s="106"/>
      <c r="LHY95" s="106"/>
      <c r="LHZ95" s="106"/>
      <c r="LIA95" s="106"/>
      <c r="LIB95" s="106"/>
      <c r="LIC95" s="106"/>
      <c r="LID95" s="106"/>
      <c r="LIE95" s="106"/>
      <c r="LIF95" s="106"/>
      <c r="LIG95" s="106"/>
      <c r="LIH95" s="106"/>
      <c r="LII95" s="106"/>
      <c r="LIJ95" s="106"/>
      <c r="LIK95" s="106"/>
      <c r="LIL95" s="106"/>
      <c r="LIM95" s="106"/>
      <c r="LIN95" s="106"/>
      <c r="LIO95" s="106"/>
      <c r="LIP95" s="106"/>
      <c r="LIQ95" s="106"/>
      <c r="LIR95" s="106"/>
      <c r="LIS95" s="106"/>
      <c r="LIT95" s="106"/>
      <c r="LIU95" s="106"/>
      <c r="LIV95" s="106"/>
      <c r="LIW95" s="106"/>
      <c r="LIX95" s="106"/>
      <c r="LIY95" s="106"/>
      <c r="LIZ95" s="106"/>
      <c r="LJA95" s="106"/>
      <c r="LJB95" s="106"/>
      <c r="LJC95" s="106"/>
      <c r="LJD95" s="106"/>
      <c r="LJE95" s="106"/>
      <c r="LJF95" s="106"/>
      <c r="LJG95" s="106"/>
      <c r="LJH95" s="106"/>
      <c r="LJI95" s="106"/>
      <c r="LJJ95" s="106"/>
      <c r="LJK95" s="106"/>
      <c r="LJL95" s="106"/>
      <c r="LJM95" s="106"/>
      <c r="LJN95" s="106"/>
      <c r="LJO95" s="106"/>
      <c r="LJP95" s="106"/>
      <c r="LJQ95" s="106"/>
      <c r="LJR95" s="106"/>
      <c r="LJS95" s="106"/>
      <c r="LJT95" s="106"/>
      <c r="LJU95" s="106"/>
      <c r="LJV95" s="106"/>
      <c r="LJW95" s="106"/>
      <c r="LJX95" s="106"/>
      <c r="LJY95" s="106"/>
      <c r="LJZ95" s="106"/>
      <c r="LKA95" s="106"/>
      <c r="LKB95" s="106"/>
      <c r="LKC95" s="106"/>
      <c r="LKD95" s="106"/>
      <c r="LKE95" s="106"/>
      <c r="LKF95" s="106"/>
      <c r="LKG95" s="106"/>
      <c r="LKH95" s="106"/>
      <c r="LKI95" s="106"/>
      <c r="LKJ95" s="106"/>
      <c r="LKK95" s="106"/>
      <c r="LKL95" s="106"/>
      <c r="LKM95" s="106"/>
      <c r="LKN95" s="106"/>
      <c r="LKO95" s="106"/>
      <c r="LKP95" s="106"/>
      <c r="LKQ95" s="106"/>
      <c r="LKR95" s="106"/>
      <c r="LKS95" s="106"/>
      <c r="LKT95" s="106"/>
      <c r="LKU95" s="106"/>
      <c r="LKV95" s="106"/>
      <c r="LKW95" s="106"/>
      <c r="LKX95" s="106"/>
      <c r="LKY95" s="106"/>
      <c r="LKZ95" s="106"/>
      <c r="LLA95" s="106"/>
      <c r="LLB95" s="106"/>
      <c r="LLC95" s="106"/>
      <c r="LLD95" s="106"/>
      <c r="LLE95" s="106"/>
      <c r="LLF95" s="106"/>
      <c r="LLG95" s="106"/>
      <c r="LLH95" s="106"/>
      <c r="LLI95" s="106"/>
      <c r="LLJ95" s="106"/>
      <c r="LLK95" s="106"/>
      <c r="LLL95" s="106"/>
      <c r="LLM95" s="106"/>
      <c r="LLN95" s="106"/>
      <c r="LLO95" s="106"/>
      <c r="LLP95" s="106"/>
      <c r="LLQ95" s="106"/>
      <c r="LLR95" s="106"/>
      <c r="LLS95" s="106"/>
      <c r="LLT95" s="106"/>
      <c r="LLU95" s="106"/>
      <c r="LLV95" s="106"/>
      <c r="LLW95" s="106"/>
      <c r="LLX95" s="106"/>
      <c r="LLY95" s="106"/>
      <c r="LLZ95" s="106"/>
      <c r="LMA95" s="106"/>
      <c r="LMB95" s="106"/>
      <c r="LMC95" s="106"/>
      <c r="LMD95" s="106"/>
      <c r="LME95" s="106"/>
      <c r="LMF95" s="106"/>
      <c r="LMG95" s="106"/>
      <c r="LMH95" s="106"/>
      <c r="LMI95" s="106"/>
      <c r="LMJ95" s="106"/>
      <c r="LMK95" s="106"/>
      <c r="LML95" s="106"/>
      <c r="LMM95" s="106"/>
      <c r="LMN95" s="106"/>
      <c r="LMO95" s="106"/>
      <c r="LMP95" s="106"/>
      <c r="LMQ95" s="106"/>
      <c r="LMR95" s="106"/>
      <c r="LMS95" s="106"/>
      <c r="LMT95" s="106"/>
      <c r="LMU95" s="106"/>
      <c r="LMV95" s="106"/>
      <c r="LMW95" s="106"/>
      <c r="LMX95" s="106"/>
      <c r="LMY95" s="106"/>
      <c r="LMZ95" s="106"/>
      <c r="LNA95" s="106"/>
      <c r="LNB95" s="106"/>
      <c r="LNC95" s="106"/>
      <c r="LND95" s="106"/>
      <c r="LNE95" s="106"/>
      <c r="LNF95" s="106"/>
      <c r="LNG95" s="106"/>
      <c r="LNH95" s="106"/>
      <c r="LNI95" s="106"/>
      <c r="LNJ95" s="106"/>
      <c r="LNK95" s="106"/>
      <c r="LNL95" s="106"/>
      <c r="LNM95" s="106"/>
      <c r="LNN95" s="106"/>
      <c r="LNO95" s="106"/>
      <c r="LNP95" s="106"/>
      <c r="LNQ95" s="106"/>
      <c r="LNR95" s="106"/>
      <c r="LNS95" s="106"/>
      <c r="LNT95" s="106"/>
      <c r="LNU95" s="106"/>
      <c r="LNV95" s="106"/>
      <c r="LNW95" s="106"/>
      <c r="LNX95" s="106"/>
      <c r="LNY95" s="106"/>
      <c r="LNZ95" s="106"/>
      <c r="LOA95" s="106"/>
      <c r="LOB95" s="106"/>
      <c r="LOC95" s="106"/>
      <c r="LOD95" s="106"/>
      <c r="LOE95" s="106"/>
      <c r="LOF95" s="106"/>
      <c r="LOG95" s="106"/>
      <c r="LOH95" s="106"/>
      <c r="LOI95" s="106"/>
      <c r="LOJ95" s="106"/>
      <c r="LOK95" s="106"/>
      <c r="LOL95" s="106"/>
      <c r="LOM95" s="106"/>
      <c r="LON95" s="106"/>
      <c r="LOO95" s="106"/>
      <c r="LOP95" s="106"/>
      <c r="LOQ95" s="106"/>
      <c r="LOR95" s="106"/>
      <c r="LOS95" s="106"/>
      <c r="LOT95" s="106"/>
      <c r="LOU95" s="106"/>
      <c r="LOV95" s="106"/>
      <c r="LOW95" s="106"/>
      <c r="LOX95" s="106"/>
      <c r="LOY95" s="106"/>
      <c r="LOZ95" s="106"/>
      <c r="LPA95" s="106"/>
      <c r="LPB95" s="106"/>
      <c r="LPC95" s="106"/>
      <c r="LPD95" s="106"/>
      <c r="LPE95" s="106"/>
      <c r="LPF95" s="106"/>
      <c r="LPG95" s="106"/>
      <c r="LPH95" s="106"/>
      <c r="LPI95" s="106"/>
      <c r="LPJ95" s="106"/>
      <c r="LPK95" s="106"/>
      <c r="LPL95" s="106"/>
      <c r="LPM95" s="106"/>
      <c r="LPN95" s="106"/>
      <c r="LPO95" s="106"/>
      <c r="LPP95" s="106"/>
      <c r="LPQ95" s="106"/>
      <c r="LPR95" s="106"/>
      <c r="LPS95" s="106"/>
      <c r="LPT95" s="106"/>
      <c r="LPU95" s="106"/>
      <c r="LPV95" s="106"/>
      <c r="LPW95" s="106"/>
      <c r="LPX95" s="106"/>
      <c r="LPY95" s="106"/>
      <c r="LPZ95" s="106"/>
      <c r="LQA95" s="106"/>
      <c r="LQB95" s="106"/>
      <c r="LQC95" s="106"/>
      <c r="LQD95" s="106"/>
      <c r="LQE95" s="106"/>
      <c r="LQF95" s="106"/>
      <c r="LQG95" s="106"/>
      <c r="LQH95" s="106"/>
      <c r="LQI95" s="106"/>
      <c r="LQJ95" s="106"/>
      <c r="LQK95" s="106"/>
      <c r="LQL95" s="106"/>
      <c r="LQM95" s="106"/>
      <c r="LQN95" s="106"/>
      <c r="LQO95" s="106"/>
      <c r="LQP95" s="106"/>
      <c r="LQQ95" s="106"/>
      <c r="LQR95" s="106"/>
      <c r="LQS95" s="106"/>
      <c r="LQT95" s="106"/>
      <c r="LQU95" s="106"/>
      <c r="LQV95" s="106"/>
      <c r="LQW95" s="106"/>
      <c r="LQX95" s="106"/>
      <c r="LQY95" s="106"/>
      <c r="LQZ95" s="106"/>
      <c r="LRA95" s="106"/>
      <c r="LRB95" s="106"/>
      <c r="LRC95" s="106"/>
      <c r="LRD95" s="106"/>
      <c r="LRE95" s="106"/>
      <c r="LRF95" s="106"/>
      <c r="LRG95" s="106"/>
      <c r="LRH95" s="106"/>
      <c r="LRI95" s="106"/>
      <c r="LRJ95" s="106"/>
      <c r="LRK95" s="106"/>
      <c r="LRL95" s="106"/>
      <c r="LRM95" s="106"/>
      <c r="LRN95" s="106"/>
      <c r="LRO95" s="106"/>
      <c r="LRP95" s="106"/>
      <c r="LRQ95" s="106"/>
      <c r="LRR95" s="106"/>
      <c r="LRS95" s="106"/>
      <c r="LRT95" s="106"/>
      <c r="LRU95" s="106"/>
      <c r="LRV95" s="106"/>
      <c r="LRW95" s="106"/>
      <c r="LRX95" s="106"/>
      <c r="LRY95" s="106"/>
      <c r="LRZ95" s="106"/>
      <c r="LSA95" s="106"/>
      <c r="LSB95" s="106"/>
      <c r="LSC95" s="106"/>
      <c r="LSD95" s="106"/>
      <c r="LSE95" s="106"/>
      <c r="LSF95" s="106"/>
      <c r="LSG95" s="106"/>
      <c r="LSH95" s="106"/>
      <c r="LSI95" s="106"/>
      <c r="LSJ95" s="106"/>
      <c r="LSK95" s="106"/>
      <c r="LSL95" s="106"/>
      <c r="LSM95" s="106"/>
      <c r="LSN95" s="106"/>
      <c r="LSO95" s="106"/>
      <c r="LSP95" s="106"/>
      <c r="LSQ95" s="106"/>
      <c r="LSR95" s="106"/>
      <c r="LSS95" s="106"/>
      <c r="LST95" s="106"/>
      <c r="LSU95" s="106"/>
      <c r="LSV95" s="106"/>
      <c r="LSW95" s="106"/>
      <c r="LSX95" s="106"/>
      <c r="LSY95" s="106"/>
      <c r="LSZ95" s="106"/>
      <c r="LTA95" s="106"/>
      <c r="LTB95" s="106"/>
      <c r="LTC95" s="106"/>
      <c r="LTD95" s="106"/>
      <c r="LTE95" s="106"/>
      <c r="LTF95" s="106"/>
      <c r="LTG95" s="106"/>
      <c r="LTH95" s="106"/>
      <c r="LTI95" s="106"/>
      <c r="LTJ95" s="106"/>
      <c r="LTK95" s="106"/>
      <c r="LTL95" s="106"/>
      <c r="LTM95" s="106"/>
      <c r="LTN95" s="106"/>
      <c r="LTO95" s="106"/>
      <c r="LTP95" s="106"/>
      <c r="LTQ95" s="106"/>
      <c r="LTR95" s="106"/>
      <c r="LTS95" s="106"/>
      <c r="LTT95" s="106"/>
      <c r="LTU95" s="106"/>
      <c r="LTV95" s="106"/>
      <c r="LTW95" s="106"/>
      <c r="LTX95" s="106"/>
      <c r="LTY95" s="106"/>
      <c r="LTZ95" s="106"/>
      <c r="LUA95" s="106"/>
      <c r="LUB95" s="106"/>
      <c r="LUC95" s="106"/>
      <c r="LUD95" s="106"/>
      <c r="LUE95" s="106"/>
      <c r="LUF95" s="106"/>
      <c r="LUG95" s="106"/>
      <c r="LUH95" s="106"/>
      <c r="LUI95" s="106"/>
      <c r="LUJ95" s="106"/>
      <c r="LUK95" s="106"/>
      <c r="LUL95" s="106"/>
      <c r="LUM95" s="106"/>
      <c r="LUN95" s="106"/>
      <c r="LUO95" s="106"/>
      <c r="LUP95" s="106"/>
      <c r="LUQ95" s="106"/>
      <c r="LUR95" s="106"/>
      <c r="LUS95" s="106"/>
      <c r="LUT95" s="106"/>
      <c r="LUU95" s="106"/>
      <c r="LUV95" s="106"/>
      <c r="LUW95" s="106"/>
      <c r="LUX95" s="106"/>
      <c r="LUY95" s="106"/>
      <c r="LUZ95" s="106"/>
      <c r="LVA95" s="106"/>
      <c r="LVB95" s="106"/>
      <c r="LVC95" s="106"/>
      <c r="LVD95" s="106"/>
      <c r="LVE95" s="106"/>
      <c r="LVF95" s="106"/>
      <c r="LVG95" s="106"/>
      <c r="LVH95" s="106"/>
      <c r="LVI95" s="106"/>
      <c r="LVJ95" s="106"/>
      <c r="LVK95" s="106"/>
      <c r="LVL95" s="106"/>
      <c r="LVM95" s="106"/>
      <c r="LVN95" s="106"/>
      <c r="LVO95" s="106"/>
      <c r="LVP95" s="106"/>
      <c r="LVQ95" s="106"/>
      <c r="LVR95" s="106"/>
      <c r="LVS95" s="106"/>
      <c r="LVT95" s="106"/>
      <c r="LVU95" s="106"/>
      <c r="LVV95" s="106"/>
      <c r="LVW95" s="106"/>
      <c r="LVX95" s="106"/>
      <c r="LVY95" s="106"/>
      <c r="LVZ95" s="106"/>
      <c r="LWA95" s="106"/>
      <c r="LWB95" s="106"/>
      <c r="LWC95" s="106"/>
      <c r="LWD95" s="106"/>
      <c r="LWE95" s="106"/>
      <c r="LWF95" s="106"/>
      <c r="LWG95" s="106"/>
      <c r="LWH95" s="106"/>
      <c r="LWI95" s="106"/>
      <c r="LWJ95" s="106"/>
      <c r="LWK95" s="106"/>
      <c r="LWL95" s="106"/>
      <c r="LWM95" s="106"/>
      <c r="LWN95" s="106"/>
      <c r="LWO95" s="106"/>
      <c r="LWP95" s="106"/>
      <c r="LWQ95" s="106"/>
      <c r="LWR95" s="106"/>
      <c r="LWS95" s="106"/>
      <c r="LWT95" s="106"/>
      <c r="LWU95" s="106"/>
      <c r="LWV95" s="106"/>
      <c r="LWW95" s="106"/>
      <c r="LWX95" s="106"/>
      <c r="LWY95" s="106"/>
      <c r="LWZ95" s="106"/>
      <c r="LXA95" s="106"/>
      <c r="LXB95" s="106"/>
      <c r="LXC95" s="106"/>
      <c r="LXD95" s="106"/>
      <c r="LXE95" s="106"/>
      <c r="LXF95" s="106"/>
      <c r="LXG95" s="106"/>
      <c r="LXH95" s="106"/>
      <c r="LXI95" s="106"/>
      <c r="LXJ95" s="106"/>
      <c r="LXK95" s="106"/>
      <c r="LXL95" s="106"/>
      <c r="LXM95" s="106"/>
      <c r="LXN95" s="106"/>
      <c r="LXO95" s="106"/>
      <c r="LXP95" s="106"/>
      <c r="LXQ95" s="106"/>
      <c r="LXR95" s="106"/>
      <c r="LXS95" s="106"/>
      <c r="LXT95" s="106"/>
      <c r="LXU95" s="106"/>
      <c r="LXV95" s="106"/>
      <c r="LXW95" s="106"/>
      <c r="LXX95" s="106"/>
      <c r="LXY95" s="106"/>
      <c r="LXZ95" s="106"/>
      <c r="LYA95" s="106"/>
      <c r="LYB95" s="106"/>
      <c r="LYC95" s="106"/>
      <c r="LYD95" s="106"/>
      <c r="LYE95" s="106"/>
      <c r="LYF95" s="106"/>
      <c r="LYG95" s="106"/>
      <c r="LYH95" s="106"/>
      <c r="LYI95" s="106"/>
      <c r="LYJ95" s="106"/>
      <c r="LYK95" s="106"/>
      <c r="LYL95" s="106"/>
      <c r="LYM95" s="106"/>
      <c r="LYN95" s="106"/>
      <c r="LYO95" s="106"/>
      <c r="LYP95" s="106"/>
      <c r="LYQ95" s="106"/>
      <c r="LYR95" s="106"/>
      <c r="LYS95" s="106"/>
      <c r="LYT95" s="106"/>
      <c r="LYU95" s="106"/>
      <c r="LYV95" s="106"/>
      <c r="LYW95" s="106"/>
      <c r="LYX95" s="106"/>
      <c r="LYY95" s="106"/>
      <c r="LYZ95" s="106"/>
      <c r="LZA95" s="106"/>
      <c r="LZB95" s="106"/>
      <c r="LZC95" s="106"/>
      <c r="LZD95" s="106"/>
      <c r="LZE95" s="106"/>
      <c r="LZF95" s="106"/>
      <c r="LZG95" s="106"/>
      <c r="LZH95" s="106"/>
      <c r="LZI95" s="106"/>
      <c r="LZJ95" s="106"/>
      <c r="LZK95" s="106"/>
      <c r="LZL95" s="106"/>
      <c r="LZM95" s="106"/>
      <c r="LZN95" s="106"/>
      <c r="LZO95" s="106"/>
      <c r="LZP95" s="106"/>
      <c r="LZQ95" s="106"/>
      <c r="LZR95" s="106"/>
      <c r="LZS95" s="106"/>
      <c r="LZT95" s="106"/>
      <c r="LZU95" s="106"/>
      <c r="LZV95" s="106"/>
      <c r="LZW95" s="106"/>
      <c r="LZX95" s="106"/>
      <c r="LZY95" s="106"/>
      <c r="LZZ95" s="106"/>
      <c r="MAA95" s="106"/>
      <c r="MAB95" s="106"/>
      <c r="MAC95" s="106"/>
      <c r="MAD95" s="106"/>
      <c r="MAE95" s="106"/>
      <c r="MAF95" s="106"/>
      <c r="MAG95" s="106"/>
      <c r="MAH95" s="106"/>
      <c r="MAI95" s="106"/>
      <c r="MAJ95" s="106"/>
      <c r="MAK95" s="106"/>
      <c r="MAL95" s="106"/>
      <c r="MAM95" s="106"/>
      <c r="MAN95" s="106"/>
      <c r="MAO95" s="106"/>
      <c r="MAP95" s="106"/>
      <c r="MAQ95" s="106"/>
      <c r="MAR95" s="106"/>
      <c r="MAS95" s="106"/>
      <c r="MAT95" s="106"/>
      <c r="MAU95" s="106"/>
      <c r="MAV95" s="106"/>
      <c r="MAW95" s="106"/>
      <c r="MAX95" s="106"/>
      <c r="MAY95" s="106"/>
      <c r="MAZ95" s="106"/>
      <c r="MBA95" s="106"/>
      <c r="MBB95" s="106"/>
      <c r="MBC95" s="106"/>
      <c r="MBD95" s="106"/>
      <c r="MBE95" s="106"/>
      <c r="MBF95" s="106"/>
      <c r="MBG95" s="106"/>
      <c r="MBH95" s="106"/>
      <c r="MBI95" s="106"/>
      <c r="MBJ95" s="106"/>
      <c r="MBK95" s="106"/>
      <c r="MBL95" s="106"/>
      <c r="MBM95" s="106"/>
      <c r="MBN95" s="106"/>
      <c r="MBO95" s="106"/>
      <c r="MBP95" s="106"/>
      <c r="MBQ95" s="106"/>
      <c r="MBR95" s="106"/>
      <c r="MBS95" s="106"/>
      <c r="MBT95" s="106"/>
      <c r="MBU95" s="106"/>
      <c r="MBV95" s="106"/>
      <c r="MBW95" s="106"/>
      <c r="MBX95" s="106"/>
      <c r="MBY95" s="106"/>
      <c r="MBZ95" s="106"/>
      <c r="MCA95" s="106"/>
      <c r="MCB95" s="106"/>
      <c r="MCC95" s="106"/>
      <c r="MCD95" s="106"/>
      <c r="MCE95" s="106"/>
      <c r="MCF95" s="106"/>
      <c r="MCG95" s="106"/>
      <c r="MCH95" s="106"/>
      <c r="MCI95" s="106"/>
      <c r="MCJ95" s="106"/>
      <c r="MCK95" s="106"/>
      <c r="MCL95" s="106"/>
      <c r="MCM95" s="106"/>
      <c r="MCN95" s="106"/>
      <c r="MCO95" s="106"/>
      <c r="MCP95" s="106"/>
      <c r="MCQ95" s="106"/>
      <c r="MCR95" s="106"/>
      <c r="MCS95" s="106"/>
      <c r="MCT95" s="106"/>
      <c r="MCU95" s="106"/>
      <c r="MCV95" s="106"/>
      <c r="MCW95" s="106"/>
      <c r="MCX95" s="106"/>
      <c r="MCY95" s="106"/>
      <c r="MCZ95" s="106"/>
      <c r="MDA95" s="106"/>
      <c r="MDB95" s="106"/>
      <c r="MDC95" s="106"/>
      <c r="MDD95" s="106"/>
      <c r="MDE95" s="106"/>
      <c r="MDF95" s="106"/>
      <c r="MDG95" s="106"/>
      <c r="MDH95" s="106"/>
      <c r="MDI95" s="106"/>
      <c r="MDJ95" s="106"/>
      <c r="MDK95" s="106"/>
      <c r="MDL95" s="106"/>
      <c r="MDM95" s="106"/>
      <c r="MDN95" s="106"/>
      <c r="MDO95" s="106"/>
      <c r="MDP95" s="106"/>
      <c r="MDQ95" s="106"/>
      <c r="MDR95" s="106"/>
      <c r="MDS95" s="106"/>
      <c r="MDT95" s="106"/>
      <c r="MDU95" s="106"/>
      <c r="MDV95" s="106"/>
      <c r="MDW95" s="106"/>
      <c r="MDX95" s="106"/>
      <c r="MDY95" s="106"/>
      <c r="MDZ95" s="106"/>
      <c r="MEA95" s="106"/>
      <c r="MEB95" s="106"/>
      <c r="MEC95" s="106"/>
      <c r="MED95" s="106"/>
      <c r="MEE95" s="106"/>
      <c r="MEF95" s="106"/>
      <c r="MEG95" s="106"/>
      <c r="MEH95" s="106"/>
      <c r="MEI95" s="106"/>
      <c r="MEJ95" s="106"/>
      <c r="MEK95" s="106"/>
      <c r="MEL95" s="106"/>
      <c r="MEM95" s="106"/>
      <c r="MEN95" s="106"/>
      <c r="MEO95" s="106"/>
      <c r="MEP95" s="106"/>
      <c r="MEQ95" s="106"/>
      <c r="MER95" s="106"/>
      <c r="MES95" s="106"/>
      <c r="MET95" s="106"/>
      <c r="MEU95" s="106"/>
      <c r="MEV95" s="106"/>
      <c r="MEW95" s="106"/>
      <c r="MEX95" s="106"/>
      <c r="MEY95" s="106"/>
      <c r="MEZ95" s="106"/>
      <c r="MFA95" s="106"/>
      <c r="MFB95" s="106"/>
      <c r="MFC95" s="106"/>
      <c r="MFD95" s="106"/>
      <c r="MFE95" s="106"/>
      <c r="MFF95" s="106"/>
      <c r="MFG95" s="106"/>
      <c r="MFH95" s="106"/>
      <c r="MFI95" s="106"/>
      <c r="MFJ95" s="106"/>
      <c r="MFK95" s="106"/>
      <c r="MFL95" s="106"/>
      <c r="MFM95" s="106"/>
      <c r="MFN95" s="106"/>
      <c r="MFO95" s="106"/>
      <c r="MFP95" s="106"/>
      <c r="MFQ95" s="106"/>
      <c r="MFR95" s="106"/>
      <c r="MFS95" s="106"/>
      <c r="MFT95" s="106"/>
      <c r="MFU95" s="106"/>
      <c r="MFV95" s="106"/>
      <c r="MFW95" s="106"/>
      <c r="MFX95" s="106"/>
      <c r="MFY95" s="106"/>
      <c r="MFZ95" s="106"/>
      <c r="MGA95" s="106"/>
      <c r="MGB95" s="106"/>
      <c r="MGC95" s="106"/>
      <c r="MGD95" s="106"/>
      <c r="MGE95" s="106"/>
      <c r="MGF95" s="106"/>
      <c r="MGG95" s="106"/>
      <c r="MGH95" s="106"/>
      <c r="MGI95" s="106"/>
      <c r="MGJ95" s="106"/>
      <c r="MGK95" s="106"/>
      <c r="MGL95" s="106"/>
      <c r="MGM95" s="106"/>
      <c r="MGN95" s="106"/>
      <c r="MGO95" s="106"/>
      <c r="MGP95" s="106"/>
      <c r="MGQ95" s="106"/>
      <c r="MGR95" s="106"/>
      <c r="MGS95" s="106"/>
      <c r="MGT95" s="106"/>
      <c r="MGU95" s="106"/>
      <c r="MGV95" s="106"/>
      <c r="MGW95" s="106"/>
      <c r="MGX95" s="106"/>
      <c r="MGY95" s="106"/>
      <c r="MGZ95" s="106"/>
      <c r="MHA95" s="106"/>
      <c r="MHB95" s="106"/>
      <c r="MHC95" s="106"/>
      <c r="MHD95" s="106"/>
      <c r="MHE95" s="106"/>
      <c r="MHF95" s="106"/>
      <c r="MHG95" s="106"/>
      <c r="MHH95" s="106"/>
      <c r="MHI95" s="106"/>
      <c r="MHJ95" s="106"/>
      <c r="MHK95" s="106"/>
      <c r="MHL95" s="106"/>
      <c r="MHM95" s="106"/>
      <c r="MHN95" s="106"/>
      <c r="MHO95" s="106"/>
      <c r="MHP95" s="106"/>
      <c r="MHQ95" s="106"/>
      <c r="MHR95" s="106"/>
      <c r="MHS95" s="106"/>
      <c r="MHT95" s="106"/>
      <c r="MHU95" s="106"/>
      <c r="MHV95" s="106"/>
      <c r="MHW95" s="106"/>
      <c r="MHX95" s="106"/>
      <c r="MHY95" s="106"/>
      <c r="MHZ95" s="106"/>
      <c r="MIA95" s="106"/>
      <c r="MIB95" s="106"/>
      <c r="MIC95" s="106"/>
      <c r="MID95" s="106"/>
      <c r="MIE95" s="106"/>
      <c r="MIF95" s="106"/>
      <c r="MIG95" s="106"/>
      <c r="MIH95" s="106"/>
      <c r="MII95" s="106"/>
      <c r="MIJ95" s="106"/>
      <c r="MIK95" s="106"/>
      <c r="MIL95" s="106"/>
      <c r="MIM95" s="106"/>
      <c r="MIN95" s="106"/>
      <c r="MIO95" s="106"/>
      <c r="MIP95" s="106"/>
      <c r="MIQ95" s="106"/>
      <c r="MIR95" s="106"/>
      <c r="MIS95" s="106"/>
      <c r="MIT95" s="106"/>
      <c r="MIU95" s="106"/>
      <c r="MIV95" s="106"/>
      <c r="MIW95" s="106"/>
      <c r="MIX95" s="106"/>
      <c r="MIY95" s="106"/>
      <c r="MIZ95" s="106"/>
      <c r="MJA95" s="106"/>
      <c r="MJB95" s="106"/>
      <c r="MJC95" s="106"/>
      <c r="MJD95" s="106"/>
      <c r="MJE95" s="106"/>
      <c r="MJF95" s="106"/>
      <c r="MJG95" s="106"/>
      <c r="MJH95" s="106"/>
      <c r="MJI95" s="106"/>
      <c r="MJJ95" s="106"/>
      <c r="MJK95" s="106"/>
      <c r="MJL95" s="106"/>
      <c r="MJM95" s="106"/>
      <c r="MJN95" s="106"/>
      <c r="MJO95" s="106"/>
      <c r="MJP95" s="106"/>
      <c r="MJQ95" s="106"/>
      <c r="MJR95" s="106"/>
      <c r="MJS95" s="106"/>
      <c r="MJT95" s="106"/>
      <c r="MJU95" s="106"/>
      <c r="MJV95" s="106"/>
      <c r="MJW95" s="106"/>
      <c r="MJX95" s="106"/>
      <c r="MJY95" s="106"/>
      <c r="MJZ95" s="106"/>
      <c r="MKA95" s="106"/>
      <c r="MKB95" s="106"/>
      <c r="MKC95" s="106"/>
      <c r="MKD95" s="106"/>
      <c r="MKE95" s="106"/>
      <c r="MKF95" s="106"/>
      <c r="MKG95" s="106"/>
      <c r="MKH95" s="106"/>
      <c r="MKI95" s="106"/>
      <c r="MKJ95" s="106"/>
      <c r="MKK95" s="106"/>
      <c r="MKL95" s="106"/>
      <c r="MKM95" s="106"/>
      <c r="MKN95" s="106"/>
      <c r="MKO95" s="106"/>
      <c r="MKP95" s="106"/>
      <c r="MKQ95" s="106"/>
      <c r="MKR95" s="106"/>
      <c r="MKS95" s="106"/>
      <c r="MKT95" s="106"/>
      <c r="MKU95" s="106"/>
      <c r="MKV95" s="106"/>
      <c r="MKW95" s="106"/>
      <c r="MKX95" s="106"/>
      <c r="MKY95" s="106"/>
      <c r="MKZ95" s="106"/>
      <c r="MLA95" s="106"/>
      <c r="MLB95" s="106"/>
      <c r="MLC95" s="106"/>
      <c r="MLD95" s="106"/>
      <c r="MLE95" s="106"/>
      <c r="MLF95" s="106"/>
      <c r="MLG95" s="106"/>
      <c r="MLH95" s="106"/>
      <c r="MLI95" s="106"/>
      <c r="MLJ95" s="106"/>
      <c r="MLK95" s="106"/>
      <c r="MLL95" s="106"/>
      <c r="MLM95" s="106"/>
      <c r="MLN95" s="106"/>
      <c r="MLO95" s="106"/>
      <c r="MLP95" s="106"/>
      <c r="MLQ95" s="106"/>
      <c r="MLR95" s="106"/>
      <c r="MLS95" s="106"/>
      <c r="MLT95" s="106"/>
      <c r="MLU95" s="106"/>
      <c r="MLV95" s="106"/>
      <c r="MLW95" s="106"/>
      <c r="MLX95" s="106"/>
      <c r="MLY95" s="106"/>
      <c r="MLZ95" s="106"/>
      <c r="MMA95" s="106"/>
      <c r="MMB95" s="106"/>
      <c r="MMC95" s="106"/>
      <c r="MMD95" s="106"/>
      <c r="MME95" s="106"/>
      <c r="MMF95" s="106"/>
      <c r="MMG95" s="106"/>
      <c r="MMH95" s="106"/>
      <c r="MMI95" s="106"/>
      <c r="MMJ95" s="106"/>
      <c r="MMK95" s="106"/>
      <c r="MML95" s="106"/>
      <c r="MMM95" s="106"/>
      <c r="MMN95" s="106"/>
      <c r="MMO95" s="106"/>
      <c r="MMP95" s="106"/>
      <c r="MMQ95" s="106"/>
      <c r="MMR95" s="106"/>
      <c r="MMS95" s="106"/>
      <c r="MMT95" s="106"/>
      <c r="MMU95" s="106"/>
      <c r="MMV95" s="106"/>
      <c r="MMW95" s="106"/>
      <c r="MMX95" s="106"/>
      <c r="MMY95" s="106"/>
      <c r="MMZ95" s="106"/>
      <c r="MNA95" s="106"/>
      <c r="MNB95" s="106"/>
      <c r="MNC95" s="106"/>
      <c r="MND95" s="106"/>
      <c r="MNE95" s="106"/>
      <c r="MNF95" s="106"/>
      <c r="MNG95" s="106"/>
      <c r="MNH95" s="106"/>
      <c r="MNI95" s="106"/>
      <c r="MNJ95" s="106"/>
      <c r="MNK95" s="106"/>
      <c r="MNL95" s="106"/>
      <c r="MNM95" s="106"/>
      <c r="MNN95" s="106"/>
      <c r="MNO95" s="106"/>
      <c r="MNP95" s="106"/>
      <c r="MNQ95" s="106"/>
      <c r="MNR95" s="106"/>
      <c r="MNS95" s="106"/>
      <c r="MNT95" s="106"/>
      <c r="MNU95" s="106"/>
      <c r="MNV95" s="106"/>
      <c r="MNW95" s="106"/>
      <c r="MNX95" s="106"/>
      <c r="MNY95" s="106"/>
      <c r="MNZ95" s="106"/>
      <c r="MOA95" s="106"/>
      <c r="MOB95" s="106"/>
      <c r="MOC95" s="106"/>
      <c r="MOD95" s="106"/>
      <c r="MOE95" s="106"/>
      <c r="MOF95" s="106"/>
      <c r="MOG95" s="106"/>
      <c r="MOH95" s="106"/>
      <c r="MOI95" s="106"/>
      <c r="MOJ95" s="106"/>
      <c r="MOK95" s="106"/>
      <c r="MOL95" s="106"/>
      <c r="MOM95" s="106"/>
      <c r="MON95" s="106"/>
      <c r="MOO95" s="106"/>
      <c r="MOP95" s="106"/>
      <c r="MOQ95" s="106"/>
      <c r="MOR95" s="106"/>
      <c r="MOS95" s="106"/>
      <c r="MOT95" s="106"/>
      <c r="MOU95" s="106"/>
      <c r="MOV95" s="106"/>
      <c r="MOW95" s="106"/>
      <c r="MOX95" s="106"/>
      <c r="MOY95" s="106"/>
      <c r="MOZ95" s="106"/>
      <c r="MPA95" s="106"/>
      <c r="MPB95" s="106"/>
      <c r="MPC95" s="106"/>
      <c r="MPD95" s="106"/>
      <c r="MPE95" s="106"/>
      <c r="MPF95" s="106"/>
      <c r="MPG95" s="106"/>
      <c r="MPH95" s="106"/>
      <c r="MPI95" s="106"/>
      <c r="MPJ95" s="106"/>
      <c r="MPK95" s="106"/>
      <c r="MPL95" s="106"/>
      <c r="MPM95" s="106"/>
      <c r="MPN95" s="106"/>
      <c r="MPO95" s="106"/>
      <c r="MPP95" s="106"/>
      <c r="MPQ95" s="106"/>
      <c r="MPR95" s="106"/>
      <c r="MPS95" s="106"/>
      <c r="MPT95" s="106"/>
      <c r="MPU95" s="106"/>
      <c r="MPV95" s="106"/>
      <c r="MPW95" s="106"/>
      <c r="MPX95" s="106"/>
      <c r="MPY95" s="106"/>
      <c r="MPZ95" s="106"/>
      <c r="MQA95" s="106"/>
      <c r="MQB95" s="106"/>
      <c r="MQC95" s="106"/>
      <c r="MQD95" s="106"/>
      <c r="MQE95" s="106"/>
      <c r="MQF95" s="106"/>
      <c r="MQG95" s="106"/>
      <c r="MQH95" s="106"/>
      <c r="MQI95" s="106"/>
      <c r="MQJ95" s="106"/>
      <c r="MQK95" s="106"/>
      <c r="MQL95" s="106"/>
      <c r="MQM95" s="106"/>
      <c r="MQN95" s="106"/>
      <c r="MQO95" s="106"/>
      <c r="MQP95" s="106"/>
      <c r="MQQ95" s="106"/>
      <c r="MQR95" s="106"/>
      <c r="MQS95" s="106"/>
      <c r="MQT95" s="106"/>
      <c r="MQU95" s="106"/>
      <c r="MQV95" s="106"/>
      <c r="MQW95" s="106"/>
      <c r="MQX95" s="106"/>
      <c r="MQY95" s="106"/>
      <c r="MQZ95" s="106"/>
      <c r="MRA95" s="106"/>
      <c r="MRB95" s="106"/>
      <c r="MRC95" s="106"/>
      <c r="MRD95" s="106"/>
      <c r="MRE95" s="106"/>
      <c r="MRF95" s="106"/>
      <c r="MRG95" s="106"/>
      <c r="MRH95" s="106"/>
      <c r="MRI95" s="106"/>
      <c r="MRJ95" s="106"/>
      <c r="MRK95" s="106"/>
      <c r="MRL95" s="106"/>
      <c r="MRM95" s="106"/>
      <c r="MRN95" s="106"/>
      <c r="MRO95" s="106"/>
      <c r="MRP95" s="106"/>
      <c r="MRQ95" s="106"/>
      <c r="MRR95" s="106"/>
      <c r="MRS95" s="106"/>
      <c r="MRT95" s="106"/>
      <c r="MRU95" s="106"/>
      <c r="MRV95" s="106"/>
      <c r="MRW95" s="106"/>
      <c r="MRX95" s="106"/>
      <c r="MRY95" s="106"/>
      <c r="MRZ95" s="106"/>
      <c r="MSA95" s="106"/>
      <c r="MSB95" s="106"/>
      <c r="MSC95" s="106"/>
      <c r="MSD95" s="106"/>
      <c r="MSE95" s="106"/>
      <c r="MSF95" s="106"/>
      <c r="MSG95" s="106"/>
      <c r="MSH95" s="106"/>
      <c r="MSI95" s="106"/>
      <c r="MSJ95" s="106"/>
      <c r="MSK95" s="106"/>
      <c r="MSL95" s="106"/>
      <c r="MSM95" s="106"/>
      <c r="MSN95" s="106"/>
      <c r="MSO95" s="106"/>
      <c r="MSP95" s="106"/>
      <c r="MSQ95" s="106"/>
      <c r="MSR95" s="106"/>
      <c r="MSS95" s="106"/>
      <c r="MST95" s="106"/>
      <c r="MSU95" s="106"/>
      <c r="MSV95" s="106"/>
      <c r="MSW95" s="106"/>
      <c r="MSX95" s="106"/>
      <c r="MSY95" s="106"/>
      <c r="MSZ95" s="106"/>
      <c r="MTA95" s="106"/>
      <c r="MTB95" s="106"/>
      <c r="MTC95" s="106"/>
      <c r="MTD95" s="106"/>
      <c r="MTE95" s="106"/>
      <c r="MTF95" s="106"/>
      <c r="MTG95" s="106"/>
      <c r="MTH95" s="106"/>
      <c r="MTI95" s="106"/>
      <c r="MTJ95" s="106"/>
      <c r="MTK95" s="106"/>
      <c r="MTL95" s="106"/>
      <c r="MTM95" s="106"/>
      <c r="MTN95" s="106"/>
      <c r="MTO95" s="106"/>
      <c r="MTP95" s="106"/>
      <c r="MTQ95" s="106"/>
      <c r="MTR95" s="106"/>
      <c r="MTS95" s="106"/>
      <c r="MTT95" s="106"/>
      <c r="MTU95" s="106"/>
      <c r="MTV95" s="106"/>
      <c r="MTW95" s="106"/>
      <c r="MTX95" s="106"/>
      <c r="MTY95" s="106"/>
      <c r="MTZ95" s="106"/>
      <c r="MUA95" s="106"/>
      <c r="MUB95" s="106"/>
      <c r="MUC95" s="106"/>
      <c r="MUD95" s="106"/>
      <c r="MUE95" s="106"/>
      <c r="MUF95" s="106"/>
      <c r="MUG95" s="106"/>
      <c r="MUH95" s="106"/>
      <c r="MUI95" s="106"/>
      <c r="MUJ95" s="106"/>
      <c r="MUK95" s="106"/>
      <c r="MUL95" s="106"/>
      <c r="MUM95" s="106"/>
      <c r="MUN95" s="106"/>
      <c r="MUO95" s="106"/>
      <c r="MUP95" s="106"/>
      <c r="MUQ95" s="106"/>
      <c r="MUR95" s="106"/>
      <c r="MUS95" s="106"/>
      <c r="MUT95" s="106"/>
      <c r="MUU95" s="106"/>
      <c r="MUV95" s="106"/>
      <c r="MUW95" s="106"/>
      <c r="MUX95" s="106"/>
      <c r="MUY95" s="106"/>
      <c r="MUZ95" s="106"/>
      <c r="MVA95" s="106"/>
      <c r="MVB95" s="106"/>
      <c r="MVC95" s="106"/>
      <c r="MVD95" s="106"/>
      <c r="MVE95" s="106"/>
      <c r="MVF95" s="106"/>
      <c r="MVG95" s="106"/>
      <c r="MVH95" s="106"/>
      <c r="MVI95" s="106"/>
      <c r="MVJ95" s="106"/>
      <c r="MVK95" s="106"/>
      <c r="MVL95" s="106"/>
      <c r="MVM95" s="106"/>
      <c r="MVN95" s="106"/>
      <c r="MVO95" s="106"/>
      <c r="MVP95" s="106"/>
      <c r="MVQ95" s="106"/>
      <c r="MVR95" s="106"/>
      <c r="MVS95" s="106"/>
      <c r="MVT95" s="106"/>
      <c r="MVU95" s="106"/>
      <c r="MVV95" s="106"/>
      <c r="MVW95" s="106"/>
      <c r="MVX95" s="106"/>
      <c r="MVY95" s="106"/>
      <c r="MVZ95" s="106"/>
      <c r="MWA95" s="106"/>
      <c r="MWB95" s="106"/>
      <c r="MWC95" s="106"/>
      <c r="MWD95" s="106"/>
      <c r="MWE95" s="106"/>
      <c r="MWF95" s="106"/>
      <c r="MWG95" s="106"/>
      <c r="MWH95" s="106"/>
      <c r="MWI95" s="106"/>
      <c r="MWJ95" s="106"/>
      <c r="MWK95" s="106"/>
      <c r="MWL95" s="106"/>
      <c r="MWM95" s="106"/>
      <c r="MWN95" s="106"/>
      <c r="MWO95" s="106"/>
      <c r="MWP95" s="106"/>
      <c r="MWQ95" s="106"/>
      <c r="MWR95" s="106"/>
      <c r="MWS95" s="106"/>
      <c r="MWT95" s="106"/>
      <c r="MWU95" s="106"/>
      <c r="MWV95" s="106"/>
      <c r="MWW95" s="106"/>
      <c r="MWX95" s="106"/>
      <c r="MWY95" s="106"/>
      <c r="MWZ95" s="106"/>
      <c r="MXA95" s="106"/>
      <c r="MXB95" s="106"/>
      <c r="MXC95" s="106"/>
      <c r="MXD95" s="106"/>
      <c r="MXE95" s="106"/>
      <c r="MXF95" s="106"/>
      <c r="MXG95" s="106"/>
      <c r="MXH95" s="106"/>
      <c r="MXI95" s="106"/>
      <c r="MXJ95" s="106"/>
      <c r="MXK95" s="106"/>
      <c r="MXL95" s="106"/>
      <c r="MXM95" s="106"/>
      <c r="MXN95" s="106"/>
      <c r="MXO95" s="106"/>
      <c r="MXP95" s="106"/>
      <c r="MXQ95" s="106"/>
      <c r="MXR95" s="106"/>
      <c r="MXS95" s="106"/>
      <c r="MXT95" s="106"/>
      <c r="MXU95" s="106"/>
      <c r="MXV95" s="106"/>
      <c r="MXW95" s="106"/>
      <c r="MXX95" s="106"/>
      <c r="MXY95" s="106"/>
      <c r="MXZ95" s="106"/>
      <c r="MYA95" s="106"/>
      <c r="MYB95" s="106"/>
      <c r="MYC95" s="106"/>
      <c r="MYD95" s="106"/>
      <c r="MYE95" s="106"/>
      <c r="MYF95" s="106"/>
      <c r="MYG95" s="106"/>
      <c r="MYH95" s="106"/>
      <c r="MYI95" s="106"/>
      <c r="MYJ95" s="106"/>
      <c r="MYK95" s="106"/>
      <c r="MYL95" s="106"/>
      <c r="MYM95" s="106"/>
      <c r="MYN95" s="106"/>
      <c r="MYO95" s="106"/>
      <c r="MYP95" s="106"/>
      <c r="MYQ95" s="106"/>
      <c r="MYR95" s="106"/>
      <c r="MYS95" s="106"/>
      <c r="MYT95" s="106"/>
      <c r="MYU95" s="106"/>
      <c r="MYV95" s="106"/>
      <c r="MYW95" s="106"/>
      <c r="MYX95" s="106"/>
      <c r="MYY95" s="106"/>
      <c r="MYZ95" s="106"/>
      <c r="MZA95" s="106"/>
      <c r="MZB95" s="106"/>
      <c r="MZC95" s="106"/>
      <c r="MZD95" s="106"/>
      <c r="MZE95" s="106"/>
      <c r="MZF95" s="106"/>
      <c r="MZG95" s="106"/>
      <c r="MZH95" s="106"/>
      <c r="MZI95" s="106"/>
      <c r="MZJ95" s="106"/>
      <c r="MZK95" s="106"/>
      <c r="MZL95" s="106"/>
      <c r="MZM95" s="106"/>
      <c r="MZN95" s="106"/>
      <c r="MZO95" s="106"/>
      <c r="MZP95" s="106"/>
      <c r="MZQ95" s="106"/>
      <c r="MZR95" s="106"/>
      <c r="MZS95" s="106"/>
      <c r="MZT95" s="106"/>
      <c r="MZU95" s="106"/>
      <c r="MZV95" s="106"/>
      <c r="MZW95" s="106"/>
      <c r="MZX95" s="106"/>
      <c r="MZY95" s="106"/>
      <c r="MZZ95" s="106"/>
      <c r="NAA95" s="106"/>
      <c r="NAB95" s="106"/>
      <c r="NAC95" s="106"/>
      <c r="NAD95" s="106"/>
      <c r="NAE95" s="106"/>
      <c r="NAF95" s="106"/>
      <c r="NAG95" s="106"/>
      <c r="NAH95" s="106"/>
      <c r="NAI95" s="106"/>
      <c r="NAJ95" s="106"/>
      <c r="NAK95" s="106"/>
      <c r="NAL95" s="106"/>
      <c r="NAM95" s="106"/>
      <c r="NAN95" s="106"/>
      <c r="NAO95" s="106"/>
      <c r="NAP95" s="106"/>
      <c r="NAQ95" s="106"/>
      <c r="NAR95" s="106"/>
      <c r="NAS95" s="106"/>
      <c r="NAT95" s="106"/>
      <c r="NAU95" s="106"/>
      <c r="NAV95" s="106"/>
      <c r="NAW95" s="106"/>
      <c r="NAX95" s="106"/>
      <c r="NAY95" s="106"/>
      <c r="NAZ95" s="106"/>
      <c r="NBA95" s="106"/>
      <c r="NBB95" s="106"/>
      <c r="NBC95" s="106"/>
      <c r="NBD95" s="106"/>
      <c r="NBE95" s="106"/>
      <c r="NBF95" s="106"/>
      <c r="NBG95" s="106"/>
      <c r="NBH95" s="106"/>
      <c r="NBI95" s="106"/>
      <c r="NBJ95" s="106"/>
      <c r="NBK95" s="106"/>
      <c r="NBL95" s="106"/>
      <c r="NBM95" s="106"/>
      <c r="NBN95" s="106"/>
      <c r="NBO95" s="106"/>
      <c r="NBP95" s="106"/>
      <c r="NBQ95" s="106"/>
      <c r="NBR95" s="106"/>
      <c r="NBS95" s="106"/>
      <c r="NBT95" s="106"/>
      <c r="NBU95" s="106"/>
      <c r="NBV95" s="106"/>
      <c r="NBW95" s="106"/>
      <c r="NBX95" s="106"/>
      <c r="NBY95" s="106"/>
      <c r="NBZ95" s="106"/>
      <c r="NCA95" s="106"/>
      <c r="NCB95" s="106"/>
      <c r="NCC95" s="106"/>
      <c r="NCD95" s="106"/>
      <c r="NCE95" s="106"/>
      <c r="NCF95" s="106"/>
      <c r="NCG95" s="106"/>
      <c r="NCH95" s="106"/>
      <c r="NCI95" s="106"/>
      <c r="NCJ95" s="106"/>
      <c r="NCK95" s="106"/>
      <c r="NCL95" s="106"/>
      <c r="NCM95" s="106"/>
      <c r="NCN95" s="106"/>
      <c r="NCO95" s="106"/>
      <c r="NCP95" s="106"/>
      <c r="NCQ95" s="106"/>
      <c r="NCR95" s="106"/>
      <c r="NCS95" s="106"/>
      <c r="NCT95" s="106"/>
      <c r="NCU95" s="106"/>
      <c r="NCV95" s="106"/>
      <c r="NCW95" s="106"/>
      <c r="NCX95" s="106"/>
      <c r="NCY95" s="106"/>
      <c r="NCZ95" s="106"/>
      <c r="NDA95" s="106"/>
      <c r="NDB95" s="106"/>
      <c r="NDC95" s="106"/>
      <c r="NDD95" s="106"/>
      <c r="NDE95" s="106"/>
      <c r="NDF95" s="106"/>
      <c r="NDG95" s="106"/>
      <c r="NDH95" s="106"/>
      <c r="NDI95" s="106"/>
      <c r="NDJ95" s="106"/>
      <c r="NDK95" s="106"/>
      <c r="NDL95" s="106"/>
      <c r="NDM95" s="106"/>
      <c r="NDN95" s="106"/>
      <c r="NDO95" s="106"/>
      <c r="NDP95" s="106"/>
      <c r="NDQ95" s="106"/>
      <c r="NDR95" s="106"/>
      <c r="NDS95" s="106"/>
      <c r="NDT95" s="106"/>
      <c r="NDU95" s="106"/>
      <c r="NDV95" s="106"/>
      <c r="NDW95" s="106"/>
      <c r="NDX95" s="106"/>
      <c r="NDY95" s="106"/>
      <c r="NDZ95" s="106"/>
      <c r="NEA95" s="106"/>
      <c r="NEB95" s="106"/>
      <c r="NEC95" s="106"/>
      <c r="NED95" s="106"/>
      <c r="NEE95" s="106"/>
      <c r="NEF95" s="106"/>
      <c r="NEG95" s="106"/>
      <c r="NEH95" s="106"/>
      <c r="NEI95" s="106"/>
      <c r="NEJ95" s="106"/>
      <c r="NEK95" s="106"/>
      <c r="NEL95" s="106"/>
      <c r="NEM95" s="106"/>
      <c r="NEN95" s="106"/>
      <c r="NEO95" s="106"/>
      <c r="NEP95" s="106"/>
      <c r="NEQ95" s="106"/>
      <c r="NER95" s="106"/>
      <c r="NES95" s="106"/>
      <c r="NET95" s="106"/>
      <c r="NEU95" s="106"/>
      <c r="NEV95" s="106"/>
      <c r="NEW95" s="106"/>
      <c r="NEX95" s="106"/>
      <c r="NEY95" s="106"/>
      <c r="NEZ95" s="106"/>
      <c r="NFA95" s="106"/>
      <c r="NFB95" s="106"/>
      <c r="NFC95" s="106"/>
      <c r="NFD95" s="106"/>
      <c r="NFE95" s="106"/>
      <c r="NFF95" s="106"/>
      <c r="NFG95" s="106"/>
      <c r="NFH95" s="106"/>
      <c r="NFI95" s="106"/>
      <c r="NFJ95" s="106"/>
      <c r="NFK95" s="106"/>
      <c r="NFL95" s="106"/>
      <c r="NFM95" s="106"/>
      <c r="NFN95" s="106"/>
      <c r="NFO95" s="106"/>
      <c r="NFP95" s="106"/>
      <c r="NFQ95" s="106"/>
      <c r="NFR95" s="106"/>
      <c r="NFS95" s="106"/>
      <c r="NFT95" s="106"/>
      <c r="NFU95" s="106"/>
      <c r="NFV95" s="106"/>
      <c r="NFW95" s="106"/>
      <c r="NFX95" s="106"/>
      <c r="NFY95" s="106"/>
      <c r="NFZ95" s="106"/>
      <c r="NGA95" s="106"/>
      <c r="NGB95" s="106"/>
      <c r="NGC95" s="106"/>
      <c r="NGD95" s="106"/>
      <c r="NGE95" s="106"/>
      <c r="NGF95" s="106"/>
      <c r="NGG95" s="106"/>
      <c r="NGH95" s="106"/>
      <c r="NGI95" s="106"/>
      <c r="NGJ95" s="106"/>
      <c r="NGK95" s="106"/>
      <c r="NGL95" s="106"/>
      <c r="NGM95" s="106"/>
      <c r="NGN95" s="106"/>
      <c r="NGO95" s="106"/>
      <c r="NGP95" s="106"/>
      <c r="NGQ95" s="106"/>
      <c r="NGR95" s="106"/>
      <c r="NGS95" s="106"/>
      <c r="NGT95" s="106"/>
      <c r="NGU95" s="106"/>
      <c r="NGV95" s="106"/>
      <c r="NGW95" s="106"/>
      <c r="NGX95" s="106"/>
      <c r="NGY95" s="106"/>
      <c r="NGZ95" s="106"/>
      <c r="NHA95" s="106"/>
      <c r="NHB95" s="106"/>
      <c r="NHC95" s="106"/>
      <c r="NHD95" s="106"/>
      <c r="NHE95" s="106"/>
      <c r="NHF95" s="106"/>
      <c r="NHG95" s="106"/>
      <c r="NHH95" s="106"/>
      <c r="NHI95" s="106"/>
      <c r="NHJ95" s="106"/>
      <c r="NHK95" s="106"/>
      <c r="NHL95" s="106"/>
      <c r="NHM95" s="106"/>
      <c r="NHN95" s="106"/>
      <c r="NHO95" s="106"/>
      <c r="NHP95" s="106"/>
      <c r="NHQ95" s="106"/>
      <c r="NHR95" s="106"/>
      <c r="NHS95" s="106"/>
      <c r="NHT95" s="106"/>
      <c r="NHU95" s="106"/>
      <c r="NHV95" s="106"/>
      <c r="NHW95" s="106"/>
      <c r="NHX95" s="106"/>
      <c r="NHY95" s="106"/>
      <c r="NHZ95" s="106"/>
      <c r="NIA95" s="106"/>
      <c r="NIB95" s="106"/>
      <c r="NIC95" s="106"/>
      <c r="NID95" s="106"/>
      <c r="NIE95" s="106"/>
      <c r="NIF95" s="106"/>
      <c r="NIG95" s="106"/>
      <c r="NIH95" s="106"/>
      <c r="NII95" s="106"/>
      <c r="NIJ95" s="106"/>
      <c r="NIK95" s="106"/>
      <c r="NIL95" s="106"/>
      <c r="NIM95" s="106"/>
      <c r="NIN95" s="106"/>
      <c r="NIO95" s="106"/>
      <c r="NIP95" s="106"/>
      <c r="NIQ95" s="106"/>
      <c r="NIR95" s="106"/>
      <c r="NIS95" s="106"/>
      <c r="NIT95" s="106"/>
      <c r="NIU95" s="106"/>
      <c r="NIV95" s="106"/>
      <c r="NIW95" s="106"/>
      <c r="NIX95" s="106"/>
      <c r="NIY95" s="106"/>
      <c r="NIZ95" s="106"/>
      <c r="NJA95" s="106"/>
      <c r="NJB95" s="106"/>
      <c r="NJC95" s="106"/>
      <c r="NJD95" s="106"/>
      <c r="NJE95" s="106"/>
      <c r="NJF95" s="106"/>
      <c r="NJG95" s="106"/>
      <c r="NJH95" s="106"/>
      <c r="NJI95" s="106"/>
      <c r="NJJ95" s="106"/>
      <c r="NJK95" s="106"/>
      <c r="NJL95" s="106"/>
      <c r="NJM95" s="106"/>
      <c r="NJN95" s="106"/>
      <c r="NJO95" s="106"/>
      <c r="NJP95" s="106"/>
      <c r="NJQ95" s="106"/>
      <c r="NJR95" s="106"/>
      <c r="NJS95" s="106"/>
      <c r="NJT95" s="106"/>
      <c r="NJU95" s="106"/>
      <c r="NJV95" s="106"/>
      <c r="NJW95" s="106"/>
      <c r="NJX95" s="106"/>
      <c r="NJY95" s="106"/>
      <c r="NJZ95" s="106"/>
      <c r="NKA95" s="106"/>
      <c r="NKB95" s="106"/>
      <c r="NKC95" s="106"/>
      <c r="NKD95" s="106"/>
      <c r="NKE95" s="106"/>
      <c r="NKF95" s="106"/>
      <c r="NKG95" s="106"/>
      <c r="NKH95" s="106"/>
      <c r="NKI95" s="106"/>
      <c r="NKJ95" s="106"/>
      <c r="NKK95" s="106"/>
      <c r="NKL95" s="106"/>
      <c r="NKM95" s="106"/>
      <c r="NKN95" s="106"/>
      <c r="NKO95" s="106"/>
      <c r="NKP95" s="106"/>
      <c r="NKQ95" s="106"/>
      <c r="NKR95" s="106"/>
      <c r="NKS95" s="106"/>
      <c r="NKT95" s="106"/>
      <c r="NKU95" s="106"/>
      <c r="NKV95" s="106"/>
      <c r="NKW95" s="106"/>
      <c r="NKX95" s="106"/>
      <c r="NKY95" s="106"/>
      <c r="NKZ95" s="106"/>
      <c r="NLA95" s="106"/>
      <c r="NLB95" s="106"/>
      <c r="NLC95" s="106"/>
      <c r="NLD95" s="106"/>
      <c r="NLE95" s="106"/>
      <c r="NLF95" s="106"/>
      <c r="NLG95" s="106"/>
      <c r="NLH95" s="106"/>
      <c r="NLI95" s="106"/>
      <c r="NLJ95" s="106"/>
      <c r="NLK95" s="106"/>
      <c r="NLL95" s="106"/>
      <c r="NLM95" s="106"/>
      <c r="NLN95" s="106"/>
      <c r="NLO95" s="106"/>
      <c r="NLP95" s="106"/>
      <c r="NLQ95" s="106"/>
      <c r="NLR95" s="106"/>
      <c r="NLS95" s="106"/>
      <c r="NLT95" s="106"/>
      <c r="NLU95" s="106"/>
      <c r="NLV95" s="106"/>
      <c r="NLW95" s="106"/>
      <c r="NLX95" s="106"/>
      <c r="NLY95" s="106"/>
      <c r="NLZ95" s="106"/>
      <c r="NMA95" s="106"/>
      <c r="NMB95" s="106"/>
      <c r="NMC95" s="106"/>
      <c r="NMD95" s="106"/>
      <c r="NME95" s="106"/>
      <c r="NMF95" s="106"/>
      <c r="NMG95" s="106"/>
      <c r="NMH95" s="106"/>
      <c r="NMI95" s="106"/>
      <c r="NMJ95" s="106"/>
      <c r="NMK95" s="106"/>
      <c r="NML95" s="106"/>
      <c r="NMM95" s="106"/>
      <c r="NMN95" s="106"/>
      <c r="NMO95" s="106"/>
      <c r="NMP95" s="106"/>
      <c r="NMQ95" s="106"/>
      <c r="NMR95" s="106"/>
      <c r="NMS95" s="106"/>
      <c r="NMT95" s="106"/>
      <c r="NMU95" s="106"/>
      <c r="NMV95" s="106"/>
      <c r="NMW95" s="106"/>
      <c r="NMX95" s="106"/>
      <c r="NMY95" s="106"/>
      <c r="NMZ95" s="106"/>
      <c r="NNA95" s="106"/>
      <c r="NNB95" s="106"/>
      <c r="NNC95" s="106"/>
      <c r="NND95" s="106"/>
      <c r="NNE95" s="106"/>
      <c r="NNF95" s="106"/>
      <c r="NNG95" s="106"/>
      <c r="NNH95" s="106"/>
      <c r="NNI95" s="106"/>
      <c r="NNJ95" s="106"/>
      <c r="NNK95" s="106"/>
      <c r="NNL95" s="106"/>
      <c r="NNM95" s="106"/>
      <c r="NNN95" s="106"/>
      <c r="NNO95" s="106"/>
      <c r="NNP95" s="106"/>
      <c r="NNQ95" s="106"/>
      <c r="NNR95" s="106"/>
      <c r="NNS95" s="106"/>
      <c r="NNT95" s="106"/>
      <c r="NNU95" s="106"/>
      <c r="NNV95" s="106"/>
      <c r="NNW95" s="106"/>
      <c r="NNX95" s="106"/>
      <c r="NNY95" s="106"/>
      <c r="NNZ95" s="106"/>
      <c r="NOA95" s="106"/>
      <c r="NOB95" s="106"/>
      <c r="NOC95" s="106"/>
      <c r="NOD95" s="106"/>
      <c r="NOE95" s="106"/>
      <c r="NOF95" s="106"/>
      <c r="NOG95" s="106"/>
      <c r="NOH95" s="106"/>
      <c r="NOI95" s="106"/>
      <c r="NOJ95" s="106"/>
      <c r="NOK95" s="106"/>
      <c r="NOL95" s="106"/>
      <c r="NOM95" s="106"/>
      <c r="NON95" s="106"/>
      <c r="NOO95" s="106"/>
      <c r="NOP95" s="106"/>
      <c r="NOQ95" s="106"/>
      <c r="NOR95" s="106"/>
      <c r="NOS95" s="106"/>
      <c r="NOT95" s="106"/>
      <c r="NOU95" s="106"/>
      <c r="NOV95" s="106"/>
      <c r="NOW95" s="106"/>
      <c r="NOX95" s="106"/>
      <c r="NOY95" s="106"/>
      <c r="NOZ95" s="106"/>
      <c r="NPA95" s="106"/>
      <c r="NPB95" s="106"/>
      <c r="NPC95" s="106"/>
      <c r="NPD95" s="106"/>
      <c r="NPE95" s="106"/>
      <c r="NPF95" s="106"/>
      <c r="NPG95" s="106"/>
      <c r="NPH95" s="106"/>
      <c r="NPI95" s="106"/>
      <c r="NPJ95" s="106"/>
      <c r="NPK95" s="106"/>
      <c r="NPL95" s="106"/>
      <c r="NPM95" s="106"/>
      <c r="NPN95" s="106"/>
      <c r="NPO95" s="106"/>
      <c r="NPP95" s="106"/>
      <c r="NPQ95" s="106"/>
      <c r="NPR95" s="106"/>
      <c r="NPS95" s="106"/>
      <c r="NPT95" s="106"/>
      <c r="NPU95" s="106"/>
      <c r="NPV95" s="106"/>
      <c r="NPW95" s="106"/>
      <c r="NPX95" s="106"/>
      <c r="NPY95" s="106"/>
      <c r="NPZ95" s="106"/>
      <c r="NQA95" s="106"/>
      <c r="NQB95" s="106"/>
      <c r="NQC95" s="106"/>
      <c r="NQD95" s="106"/>
      <c r="NQE95" s="106"/>
      <c r="NQF95" s="106"/>
      <c r="NQG95" s="106"/>
      <c r="NQH95" s="106"/>
      <c r="NQI95" s="106"/>
      <c r="NQJ95" s="106"/>
      <c r="NQK95" s="106"/>
      <c r="NQL95" s="106"/>
      <c r="NQM95" s="106"/>
      <c r="NQN95" s="106"/>
      <c r="NQO95" s="106"/>
      <c r="NQP95" s="106"/>
      <c r="NQQ95" s="106"/>
      <c r="NQR95" s="106"/>
      <c r="NQS95" s="106"/>
      <c r="NQT95" s="106"/>
      <c r="NQU95" s="106"/>
      <c r="NQV95" s="106"/>
      <c r="NQW95" s="106"/>
      <c r="NQX95" s="106"/>
      <c r="NQY95" s="106"/>
      <c r="NQZ95" s="106"/>
      <c r="NRA95" s="106"/>
      <c r="NRB95" s="106"/>
      <c r="NRC95" s="106"/>
      <c r="NRD95" s="106"/>
      <c r="NRE95" s="106"/>
      <c r="NRF95" s="106"/>
      <c r="NRG95" s="106"/>
      <c r="NRH95" s="106"/>
      <c r="NRI95" s="106"/>
      <c r="NRJ95" s="106"/>
      <c r="NRK95" s="106"/>
      <c r="NRL95" s="106"/>
      <c r="NRM95" s="106"/>
      <c r="NRN95" s="106"/>
      <c r="NRO95" s="106"/>
      <c r="NRP95" s="106"/>
      <c r="NRQ95" s="106"/>
      <c r="NRR95" s="106"/>
      <c r="NRS95" s="106"/>
      <c r="NRT95" s="106"/>
      <c r="NRU95" s="106"/>
      <c r="NRV95" s="106"/>
      <c r="NRW95" s="106"/>
      <c r="NRX95" s="106"/>
      <c r="NRY95" s="106"/>
      <c r="NRZ95" s="106"/>
      <c r="NSA95" s="106"/>
      <c r="NSB95" s="106"/>
      <c r="NSC95" s="106"/>
      <c r="NSD95" s="106"/>
      <c r="NSE95" s="106"/>
      <c r="NSF95" s="106"/>
      <c r="NSG95" s="106"/>
      <c r="NSH95" s="106"/>
      <c r="NSI95" s="106"/>
      <c r="NSJ95" s="106"/>
      <c r="NSK95" s="106"/>
      <c r="NSL95" s="106"/>
      <c r="NSM95" s="106"/>
      <c r="NSN95" s="106"/>
      <c r="NSO95" s="106"/>
      <c r="NSP95" s="106"/>
      <c r="NSQ95" s="106"/>
      <c r="NSR95" s="106"/>
      <c r="NSS95" s="106"/>
      <c r="NST95" s="106"/>
      <c r="NSU95" s="106"/>
      <c r="NSV95" s="106"/>
      <c r="NSW95" s="106"/>
      <c r="NSX95" s="106"/>
      <c r="NSY95" s="106"/>
      <c r="NSZ95" s="106"/>
      <c r="NTA95" s="106"/>
      <c r="NTB95" s="106"/>
      <c r="NTC95" s="106"/>
      <c r="NTD95" s="106"/>
      <c r="NTE95" s="106"/>
      <c r="NTF95" s="106"/>
      <c r="NTG95" s="106"/>
      <c r="NTH95" s="106"/>
      <c r="NTI95" s="106"/>
      <c r="NTJ95" s="106"/>
      <c r="NTK95" s="106"/>
      <c r="NTL95" s="106"/>
      <c r="NTM95" s="106"/>
      <c r="NTN95" s="106"/>
      <c r="NTO95" s="106"/>
      <c r="NTP95" s="106"/>
      <c r="NTQ95" s="106"/>
      <c r="NTR95" s="106"/>
      <c r="NTS95" s="106"/>
      <c r="NTT95" s="106"/>
      <c r="NTU95" s="106"/>
      <c r="NTV95" s="106"/>
      <c r="NTW95" s="106"/>
      <c r="NTX95" s="106"/>
      <c r="NTY95" s="106"/>
      <c r="NTZ95" s="106"/>
      <c r="NUA95" s="106"/>
      <c r="NUB95" s="106"/>
      <c r="NUC95" s="106"/>
      <c r="NUD95" s="106"/>
      <c r="NUE95" s="106"/>
      <c r="NUF95" s="106"/>
      <c r="NUG95" s="106"/>
      <c r="NUH95" s="106"/>
      <c r="NUI95" s="106"/>
      <c r="NUJ95" s="106"/>
      <c r="NUK95" s="106"/>
      <c r="NUL95" s="106"/>
      <c r="NUM95" s="106"/>
      <c r="NUN95" s="106"/>
      <c r="NUO95" s="106"/>
      <c r="NUP95" s="106"/>
      <c r="NUQ95" s="106"/>
      <c r="NUR95" s="106"/>
      <c r="NUS95" s="106"/>
      <c r="NUT95" s="106"/>
      <c r="NUU95" s="106"/>
      <c r="NUV95" s="106"/>
      <c r="NUW95" s="106"/>
      <c r="NUX95" s="106"/>
      <c r="NUY95" s="106"/>
      <c r="NUZ95" s="106"/>
      <c r="NVA95" s="106"/>
      <c r="NVB95" s="106"/>
      <c r="NVC95" s="106"/>
      <c r="NVD95" s="106"/>
      <c r="NVE95" s="106"/>
      <c r="NVF95" s="106"/>
      <c r="NVG95" s="106"/>
      <c r="NVH95" s="106"/>
      <c r="NVI95" s="106"/>
      <c r="NVJ95" s="106"/>
      <c r="NVK95" s="106"/>
      <c r="NVL95" s="106"/>
      <c r="NVM95" s="106"/>
      <c r="NVN95" s="106"/>
      <c r="NVO95" s="106"/>
      <c r="NVP95" s="106"/>
      <c r="NVQ95" s="106"/>
      <c r="NVR95" s="106"/>
      <c r="NVS95" s="106"/>
      <c r="NVT95" s="106"/>
      <c r="NVU95" s="106"/>
      <c r="NVV95" s="106"/>
      <c r="NVW95" s="106"/>
      <c r="NVX95" s="106"/>
      <c r="NVY95" s="106"/>
      <c r="NVZ95" s="106"/>
      <c r="NWA95" s="106"/>
      <c r="NWB95" s="106"/>
      <c r="NWC95" s="106"/>
      <c r="NWD95" s="106"/>
      <c r="NWE95" s="106"/>
      <c r="NWF95" s="106"/>
      <c r="NWG95" s="106"/>
      <c r="NWH95" s="106"/>
      <c r="NWI95" s="106"/>
      <c r="NWJ95" s="106"/>
      <c r="NWK95" s="106"/>
      <c r="NWL95" s="106"/>
      <c r="NWM95" s="106"/>
      <c r="NWN95" s="106"/>
      <c r="NWO95" s="106"/>
      <c r="NWP95" s="106"/>
      <c r="NWQ95" s="106"/>
      <c r="NWR95" s="106"/>
      <c r="NWS95" s="106"/>
      <c r="NWT95" s="106"/>
      <c r="NWU95" s="106"/>
      <c r="NWV95" s="106"/>
      <c r="NWW95" s="106"/>
      <c r="NWX95" s="106"/>
      <c r="NWY95" s="106"/>
      <c r="NWZ95" s="106"/>
      <c r="NXA95" s="106"/>
      <c r="NXB95" s="106"/>
      <c r="NXC95" s="106"/>
      <c r="NXD95" s="106"/>
      <c r="NXE95" s="106"/>
      <c r="NXF95" s="106"/>
      <c r="NXG95" s="106"/>
      <c r="NXH95" s="106"/>
      <c r="NXI95" s="106"/>
      <c r="NXJ95" s="106"/>
      <c r="NXK95" s="106"/>
      <c r="NXL95" s="106"/>
      <c r="NXM95" s="106"/>
      <c r="NXN95" s="106"/>
      <c r="NXO95" s="106"/>
      <c r="NXP95" s="106"/>
      <c r="NXQ95" s="106"/>
      <c r="NXR95" s="106"/>
      <c r="NXS95" s="106"/>
      <c r="NXT95" s="106"/>
      <c r="NXU95" s="106"/>
      <c r="NXV95" s="106"/>
      <c r="NXW95" s="106"/>
      <c r="NXX95" s="106"/>
      <c r="NXY95" s="106"/>
      <c r="NXZ95" s="106"/>
      <c r="NYA95" s="106"/>
      <c r="NYB95" s="106"/>
      <c r="NYC95" s="106"/>
      <c r="NYD95" s="106"/>
      <c r="NYE95" s="106"/>
      <c r="NYF95" s="106"/>
      <c r="NYG95" s="106"/>
      <c r="NYH95" s="106"/>
      <c r="NYI95" s="106"/>
      <c r="NYJ95" s="106"/>
      <c r="NYK95" s="106"/>
      <c r="NYL95" s="106"/>
      <c r="NYM95" s="106"/>
      <c r="NYN95" s="106"/>
      <c r="NYO95" s="106"/>
      <c r="NYP95" s="106"/>
      <c r="NYQ95" s="106"/>
      <c r="NYR95" s="106"/>
      <c r="NYS95" s="106"/>
      <c r="NYT95" s="106"/>
      <c r="NYU95" s="106"/>
      <c r="NYV95" s="106"/>
      <c r="NYW95" s="106"/>
      <c r="NYX95" s="106"/>
      <c r="NYY95" s="106"/>
      <c r="NYZ95" s="106"/>
      <c r="NZA95" s="106"/>
      <c r="NZB95" s="106"/>
      <c r="NZC95" s="106"/>
      <c r="NZD95" s="106"/>
      <c r="NZE95" s="106"/>
      <c r="NZF95" s="106"/>
      <c r="NZG95" s="106"/>
      <c r="NZH95" s="106"/>
      <c r="NZI95" s="106"/>
      <c r="NZJ95" s="106"/>
      <c r="NZK95" s="106"/>
      <c r="NZL95" s="106"/>
      <c r="NZM95" s="106"/>
      <c r="NZN95" s="106"/>
      <c r="NZO95" s="106"/>
      <c r="NZP95" s="106"/>
      <c r="NZQ95" s="106"/>
      <c r="NZR95" s="106"/>
      <c r="NZS95" s="106"/>
      <c r="NZT95" s="106"/>
      <c r="NZU95" s="106"/>
      <c r="NZV95" s="106"/>
      <c r="NZW95" s="106"/>
      <c r="NZX95" s="106"/>
      <c r="NZY95" s="106"/>
      <c r="NZZ95" s="106"/>
      <c r="OAA95" s="106"/>
      <c r="OAB95" s="106"/>
      <c r="OAC95" s="106"/>
      <c r="OAD95" s="106"/>
      <c r="OAE95" s="106"/>
      <c r="OAF95" s="106"/>
      <c r="OAG95" s="106"/>
      <c r="OAH95" s="106"/>
      <c r="OAI95" s="106"/>
      <c r="OAJ95" s="106"/>
      <c r="OAK95" s="106"/>
      <c r="OAL95" s="106"/>
      <c r="OAM95" s="106"/>
      <c r="OAN95" s="106"/>
      <c r="OAO95" s="106"/>
      <c r="OAP95" s="106"/>
      <c r="OAQ95" s="106"/>
      <c r="OAR95" s="106"/>
      <c r="OAS95" s="106"/>
      <c r="OAT95" s="106"/>
      <c r="OAU95" s="106"/>
      <c r="OAV95" s="106"/>
      <c r="OAW95" s="106"/>
      <c r="OAX95" s="106"/>
      <c r="OAY95" s="106"/>
      <c r="OAZ95" s="106"/>
      <c r="OBA95" s="106"/>
      <c r="OBB95" s="106"/>
      <c r="OBC95" s="106"/>
      <c r="OBD95" s="106"/>
      <c r="OBE95" s="106"/>
      <c r="OBF95" s="106"/>
      <c r="OBG95" s="106"/>
      <c r="OBH95" s="106"/>
      <c r="OBI95" s="106"/>
      <c r="OBJ95" s="106"/>
      <c r="OBK95" s="106"/>
      <c r="OBL95" s="106"/>
      <c r="OBM95" s="106"/>
      <c r="OBN95" s="106"/>
      <c r="OBO95" s="106"/>
      <c r="OBP95" s="106"/>
      <c r="OBQ95" s="106"/>
      <c r="OBR95" s="106"/>
      <c r="OBS95" s="106"/>
      <c r="OBT95" s="106"/>
      <c r="OBU95" s="106"/>
      <c r="OBV95" s="106"/>
      <c r="OBW95" s="106"/>
      <c r="OBX95" s="106"/>
      <c r="OBY95" s="106"/>
      <c r="OBZ95" s="106"/>
      <c r="OCA95" s="106"/>
      <c r="OCB95" s="106"/>
      <c r="OCC95" s="106"/>
      <c r="OCD95" s="106"/>
      <c r="OCE95" s="106"/>
      <c r="OCF95" s="106"/>
      <c r="OCG95" s="106"/>
      <c r="OCH95" s="106"/>
      <c r="OCI95" s="106"/>
      <c r="OCJ95" s="106"/>
      <c r="OCK95" s="106"/>
      <c r="OCL95" s="106"/>
      <c r="OCM95" s="106"/>
      <c r="OCN95" s="106"/>
      <c r="OCO95" s="106"/>
      <c r="OCP95" s="106"/>
      <c r="OCQ95" s="106"/>
      <c r="OCR95" s="106"/>
      <c r="OCS95" s="106"/>
      <c r="OCT95" s="106"/>
      <c r="OCU95" s="106"/>
      <c r="OCV95" s="106"/>
      <c r="OCW95" s="106"/>
      <c r="OCX95" s="106"/>
      <c r="OCY95" s="106"/>
      <c r="OCZ95" s="106"/>
      <c r="ODA95" s="106"/>
      <c r="ODB95" s="106"/>
      <c r="ODC95" s="106"/>
      <c r="ODD95" s="106"/>
      <c r="ODE95" s="106"/>
      <c r="ODF95" s="106"/>
      <c r="ODG95" s="106"/>
      <c r="ODH95" s="106"/>
      <c r="ODI95" s="106"/>
      <c r="ODJ95" s="106"/>
      <c r="ODK95" s="106"/>
      <c r="ODL95" s="106"/>
      <c r="ODM95" s="106"/>
      <c r="ODN95" s="106"/>
      <c r="ODO95" s="106"/>
      <c r="ODP95" s="106"/>
      <c r="ODQ95" s="106"/>
      <c r="ODR95" s="106"/>
      <c r="ODS95" s="106"/>
      <c r="ODT95" s="106"/>
      <c r="ODU95" s="106"/>
      <c r="ODV95" s="106"/>
      <c r="ODW95" s="106"/>
      <c r="ODX95" s="106"/>
      <c r="ODY95" s="106"/>
      <c r="ODZ95" s="106"/>
      <c r="OEA95" s="106"/>
      <c r="OEB95" s="106"/>
      <c r="OEC95" s="106"/>
      <c r="OED95" s="106"/>
      <c r="OEE95" s="106"/>
      <c r="OEF95" s="106"/>
      <c r="OEG95" s="106"/>
      <c r="OEH95" s="106"/>
      <c r="OEI95" s="106"/>
      <c r="OEJ95" s="106"/>
      <c r="OEK95" s="106"/>
      <c r="OEL95" s="106"/>
      <c r="OEM95" s="106"/>
      <c r="OEN95" s="106"/>
      <c r="OEO95" s="106"/>
      <c r="OEP95" s="106"/>
      <c r="OEQ95" s="106"/>
      <c r="OER95" s="106"/>
      <c r="OES95" s="106"/>
      <c r="OET95" s="106"/>
      <c r="OEU95" s="106"/>
      <c r="OEV95" s="106"/>
      <c r="OEW95" s="106"/>
      <c r="OEX95" s="106"/>
      <c r="OEY95" s="106"/>
      <c r="OEZ95" s="106"/>
      <c r="OFA95" s="106"/>
      <c r="OFB95" s="106"/>
      <c r="OFC95" s="106"/>
      <c r="OFD95" s="106"/>
      <c r="OFE95" s="106"/>
      <c r="OFF95" s="106"/>
      <c r="OFG95" s="106"/>
      <c r="OFH95" s="106"/>
      <c r="OFI95" s="106"/>
      <c r="OFJ95" s="106"/>
      <c r="OFK95" s="106"/>
      <c r="OFL95" s="106"/>
      <c r="OFM95" s="106"/>
      <c r="OFN95" s="106"/>
      <c r="OFO95" s="106"/>
      <c r="OFP95" s="106"/>
      <c r="OFQ95" s="106"/>
      <c r="OFR95" s="106"/>
      <c r="OFS95" s="106"/>
      <c r="OFT95" s="106"/>
      <c r="OFU95" s="106"/>
      <c r="OFV95" s="106"/>
      <c r="OFW95" s="106"/>
      <c r="OFX95" s="106"/>
      <c r="OFY95" s="106"/>
      <c r="OFZ95" s="106"/>
      <c r="OGA95" s="106"/>
      <c r="OGB95" s="106"/>
      <c r="OGC95" s="106"/>
      <c r="OGD95" s="106"/>
      <c r="OGE95" s="106"/>
      <c r="OGF95" s="106"/>
      <c r="OGG95" s="106"/>
      <c r="OGH95" s="106"/>
      <c r="OGI95" s="106"/>
      <c r="OGJ95" s="106"/>
      <c r="OGK95" s="106"/>
      <c r="OGL95" s="106"/>
      <c r="OGM95" s="106"/>
      <c r="OGN95" s="106"/>
      <c r="OGO95" s="106"/>
      <c r="OGP95" s="106"/>
      <c r="OGQ95" s="106"/>
      <c r="OGR95" s="106"/>
      <c r="OGS95" s="106"/>
      <c r="OGT95" s="106"/>
      <c r="OGU95" s="106"/>
      <c r="OGV95" s="106"/>
      <c r="OGW95" s="106"/>
      <c r="OGX95" s="106"/>
      <c r="OGY95" s="106"/>
      <c r="OGZ95" s="106"/>
      <c r="OHA95" s="106"/>
      <c r="OHB95" s="106"/>
      <c r="OHC95" s="106"/>
      <c r="OHD95" s="106"/>
      <c r="OHE95" s="106"/>
      <c r="OHF95" s="106"/>
      <c r="OHG95" s="106"/>
      <c r="OHH95" s="106"/>
      <c r="OHI95" s="106"/>
      <c r="OHJ95" s="106"/>
      <c r="OHK95" s="106"/>
      <c r="OHL95" s="106"/>
      <c r="OHM95" s="106"/>
      <c r="OHN95" s="106"/>
      <c r="OHO95" s="106"/>
      <c r="OHP95" s="106"/>
      <c r="OHQ95" s="106"/>
      <c r="OHR95" s="106"/>
      <c r="OHS95" s="106"/>
      <c r="OHT95" s="106"/>
      <c r="OHU95" s="106"/>
      <c r="OHV95" s="106"/>
      <c r="OHW95" s="106"/>
      <c r="OHX95" s="106"/>
      <c r="OHY95" s="106"/>
      <c r="OHZ95" s="106"/>
      <c r="OIA95" s="106"/>
      <c r="OIB95" s="106"/>
      <c r="OIC95" s="106"/>
      <c r="OID95" s="106"/>
      <c r="OIE95" s="106"/>
      <c r="OIF95" s="106"/>
      <c r="OIG95" s="106"/>
      <c r="OIH95" s="106"/>
      <c r="OII95" s="106"/>
      <c r="OIJ95" s="106"/>
      <c r="OIK95" s="106"/>
      <c r="OIL95" s="106"/>
      <c r="OIM95" s="106"/>
      <c r="OIN95" s="106"/>
      <c r="OIO95" s="106"/>
      <c r="OIP95" s="106"/>
      <c r="OIQ95" s="106"/>
      <c r="OIR95" s="106"/>
      <c r="OIS95" s="106"/>
      <c r="OIT95" s="106"/>
      <c r="OIU95" s="106"/>
      <c r="OIV95" s="106"/>
      <c r="OIW95" s="106"/>
      <c r="OIX95" s="106"/>
      <c r="OIY95" s="106"/>
      <c r="OIZ95" s="106"/>
      <c r="OJA95" s="106"/>
      <c r="OJB95" s="106"/>
      <c r="OJC95" s="106"/>
      <c r="OJD95" s="106"/>
      <c r="OJE95" s="106"/>
      <c r="OJF95" s="106"/>
      <c r="OJG95" s="106"/>
      <c r="OJH95" s="106"/>
      <c r="OJI95" s="106"/>
      <c r="OJJ95" s="106"/>
      <c r="OJK95" s="106"/>
      <c r="OJL95" s="106"/>
      <c r="OJM95" s="106"/>
      <c r="OJN95" s="106"/>
      <c r="OJO95" s="106"/>
      <c r="OJP95" s="106"/>
      <c r="OJQ95" s="106"/>
      <c r="OJR95" s="106"/>
      <c r="OJS95" s="106"/>
      <c r="OJT95" s="106"/>
      <c r="OJU95" s="106"/>
      <c r="OJV95" s="106"/>
      <c r="OJW95" s="106"/>
      <c r="OJX95" s="106"/>
      <c r="OJY95" s="106"/>
      <c r="OJZ95" s="106"/>
      <c r="OKA95" s="106"/>
      <c r="OKB95" s="106"/>
      <c r="OKC95" s="106"/>
      <c r="OKD95" s="106"/>
      <c r="OKE95" s="106"/>
      <c r="OKF95" s="106"/>
      <c r="OKG95" s="106"/>
      <c r="OKH95" s="106"/>
      <c r="OKI95" s="106"/>
      <c r="OKJ95" s="106"/>
      <c r="OKK95" s="106"/>
      <c r="OKL95" s="106"/>
      <c r="OKM95" s="106"/>
      <c r="OKN95" s="106"/>
      <c r="OKO95" s="106"/>
      <c r="OKP95" s="106"/>
      <c r="OKQ95" s="106"/>
      <c r="OKR95" s="106"/>
      <c r="OKS95" s="106"/>
      <c r="OKT95" s="106"/>
      <c r="OKU95" s="106"/>
      <c r="OKV95" s="106"/>
      <c r="OKW95" s="106"/>
      <c r="OKX95" s="106"/>
      <c r="OKY95" s="106"/>
      <c r="OKZ95" s="106"/>
      <c r="OLA95" s="106"/>
      <c r="OLB95" s="106"/>
      <c r="OLC95" s="106"/>
      <c r="OLD95" s="106"/>
      <c r="OLE95" s="106"/>
      <c r="OLF95" s="106"/>
      <c r="OLG95" s="106"/>
      <c r="OLH95" s="106"/>
      <c r="OLI95" s="106"/>
      <c r="OLJ95" s="106"/>
      <c r="OLK95" s="106"/>
      <c r="OLL95" s="106"/>
      <c r="OLM95" s="106"/>
      <c r="OLN95" s="106"/>
      <c r="OLO95" s="106"/>
      <c r="OLP95" s="106"/>
      <c r="OLQ95" s="106"/>
      <c r="OLR95" s="106"/>
      <c r="OLS95" s="106"/>
      <c r="OLT95" s="106"/>
      <c r="OLU95" s="106"/>
      <c r="OLV95" s="106"/>
      <c r="OLW95" s="106"/>
      <c r="OLX95" s="106"/>
      <c r="OLY95" s="106"/>
      <c r="OLZ95" s="106"/>
      <c r="OMA95" s="106"/>
      <c r="OMB95" s="106"/>
      <c r="OMC95" s="106"/>
      <c r="OMD95" s="106"/>
      <c r="OME95" s="106"/>
      <c r="OMF95" s="106"/>
      <c r="OMG95" s="106"/>
      <c r="OMH95" s="106"/>
      <c r="OMI95" s="106"/>
      <c r="OMJ95" s="106"/>
      <c r="OMK95" s="106"/>
      <c r="OML95" s="106"/>
      <c r="OMM95" s="106"/>
      <c r="OMN95" s="106"/>
      <c r="OMO95" s="106"/>
      <c r="OMP95" s="106"/>
      <c r="OMQ95" s="106"/>
      <c r="OMR95" s="106"/>
      <c r="OMS95" s="106"/>
      <c r="OMT95" s="106"/>
      <c r="OMU95" s="106"/>
      <c r="OMV95" s="106"/>
      <c r="OMW95" s="106"/>
      <c r="OMX95" s="106"/>
      <c r="OMY95" s="106"/>
      <c r="OMZ95" s="106"/>
      <c r="ONA95" s="106"/>
      <c r="ONB95" s="106"/>
      <c r="ONC95" s="106"/>
      <c r="OND95" s="106"/>
      <c r="ONE95" s="106"/>
      <c r="ONF95" s="106"/>
      <c r="ONG95" s="106"/>
      <c r="ONH95" s="106"/>
      <c r="ONI95" s="106"/>
      <c r="ONJ95" s="106"/>
      <c r="ONK95" s="106"/>
      <c r="ONL95" s="106"/>
      <c r="ONM95" s="106"/>
      <c r="ONN95" s="106"/>
      <c r="ONO95" s="106"/>
      <c r="ONP95" s="106"/>
      <c r="ONQ95" s="106"/>
      <c r="ONR95" s="106"/>
      <c r="ONS95" s="106"/>
      <c r="ONT95" s="106"/>
      <c r="ONU95" s="106"/>
      <c r="ONV95" s="106"/>
      <c r="ONW95" s="106"/>
      <c r="ONX95" s="106"/>
      <c r="ONY95" s="106"/>
      <c r="ONZ95" s="106"/>
      <c r="OOA95" s="106"/>
      <c r="OOB95" s="106"/>
      <c r="OOC95" s="106"/>
      <c r="OOD95" s="106"/>
      <c r="OOE95" s="106"/>
      <c r="OOF95" s="106"/>
      <c r="OOG95" s="106"/>
      <c r="OOH95" s="106"/>
      <c r="OOI95" s="106"/>
      <c r="OOJ95" s="106"/>
      <c r="OOK95" s="106"/>
      <c r="OOL95" s="106"/>
      <c r="OOM95" s="106"/>
      <c r="OON95" s="106"/>
      <c r="OOO95" s="106"/>
      <c r="OOP95" s="106"/>
      <c r="OOQ95" s="106"/>
      <c r="OOR95" s="106"/>
      <c r="OOS95" s="106"/>
      <c r="OOT95" s="106"/>
      <c r="OOU95" s="106"/>
      <c r="OOV95" s="106"/>
      <c r="OOW95" s="106"/>
      <c r="OOX95" s="106"/>
      <c r="OOY95" s="106"/>
      <c r="OOZ95" s="106"/>
      <c r="OPA95" s="106"/>
      <c r="OPB95" s="106"/>
      <c r="OPC95" s="106"/>
      <c r="OPD95" s="106"/>
      <c r="OPE95" s="106"/>
      <c r="OPF95" s="106"/>
      <c r="OPG95" s="106"/>
      <c r="OPH95" s="106"/>
      <c r="OPI95" s="106"/>
      <c r="OPJ95" s="106"/>
      <c r="OPK95" s="106"/>
      <c r="OPL95" s="106"/>
      <c r="OPM95" s="106"/>
      <c r="OPN95" s="106"/>
      <c r="OPO95" s="106"/>
      <c r="OPP95" s="106"/>
      <c r="OPQ95" s="106"/>
      <c r="OPR95" s="106"/>
      <c r="OPS95" s="106"/>
      <c r="OPT95" s="106"/>
      <c r="OPU95" s="106"/>
      <c r="OPV95" s="106"/>
      <c r="OPW95" s="106"/>
      <c r="OPX95" s="106"/>
      <c r="OPY95" s="106"/>
      <c r="OPZ95" s="106"/>
      <c r="OQA95" s="106"/>
      <c r="OQB95" s="106"/>
      <c r="OQC95" s="106"/>
      <c r="OQD95" s="106"/>
      <c r="OQE95" s="106"/>
      <c r="OQF95" s="106"/>
      <c r="OQG95" s="106"/>
      <c r="OQH95" s="106"/>
      <c r="OQI95" s="106"/>
      <c r="OQJ95" s="106"/>
      <c r="OQK95" s="106"/>
      <c r="OQL95" s="106"/>
      <c r="OQM95" s="106"/>
      <c r="OQN95" s="106"/>
      <c r="OQO95" s="106"/>
      <c r="OQP95" s="106"/>
      <c r="OQQ95" s="106"/>
      <c r="OQR95" s="106"/>
      <c r="OQS95" s="106"/>
      <c r="OQT95" s="106"/>
      <c r="OQU95" s="106"/>
      <c r="OQV95" s="106"/>
      <c r="OQW95" s="106"/>
      <c r="OQX95" s="106"/>
      <c r="OQY95" s="106"/>
      <c r="OQZ95" s="106"/>
      <c r="ORA95" s="106"/>
      <c r="ORB95" s="106"/>
      <c r="ORC95" s="106"/>
      <c r="ORD95" s="106"/>
      <c r="ORE95" s="106"/>
      <c r="ORF95" s="106"/>
      <c r="ORG95" s="106"/>
      <c r="ORH95" s="106"/>
      <c r="ORI95" s="106"/>
      <c r="ORJ95" s="106"/>
      <c r="ORK95" s="106"/>
      <c r="ORL95" s="106"/>
      <c r="ORM95" s="106"/>
      <c r="ORN95" s="106"/>
      <c r="ORO95" s="106"/>
      <c r="ORP95" s="106"/>
      <c r="ORQ95" s="106"/>
      <c r="ORR95" s="106"/>
      <c r="ORS95" s="106"/>
      <c r="ORT95" s="106"/>
      <c r="ORU95" s="106"/>
      <c r="ORV95" s="106"/>
      <c r="ORW95" s="106"/>
      <c r="ORX95" s="106"/>
      <c r="ORY95" s="106"/>
      <c r="ORZ95" s="106"/>
      <c r="OSA95" s="106"/>
      <c r="OSB95" s="106"/>
      <c r="OSC95" s="106"/>
      <c r="OSD95" s="106"/>
      <c r="OSE95" s="106"/>
      <c r="OSF95" s="106"/>
      <c r="OSG95" s="106"/>
      <c r="OSH95" s="106"/>
      <c r="OSI95" s="106"/>
      <c r="OSJ95" s="106"/>
      <c r="OSK95" s="106"/>
      <c r="OSL95" s="106"/>
      <c r="OSM95" s="106"/>
      <c r="OSN95" s="106"/>
      <c r="OSO95" s="106"/>
      <c r="OSP95" s="106"/>
      <c r="OSQ95" s="106"/>
      <c r="OSR95" s="106"/>
      <c r="OSS95" s="106"/>
      <c r="OST95" s="106"/>
      <c r="OSU95" s="106"/>
      <c r="OSV95" s="106"/>
      <c r="OSW95" s="106"/>
      <c r="OSX95" s="106"/>
      <c r="OSY95" s="106"/>
      <c r="OSZ95" s="106"/>
      <c r="OTA95" s="106"/>
      <c r="OTB95" s="106"/>
      <c r="OTC95" s="106"/>
      <c r="OTD95" s="106"/>
      <c r="OTE95" s="106"/>
      <c r="OTF95" s="106"/>
      <c r="OTG95" s="106"/>
      <c r="OTH95" s="106"/>
      <c r="OTI95" s="106"/>
      <c r="OTJ95" s="106"/>
      <c r="OTK95" s="106"/>
      <c r="OTL95" s="106"/>
      <c r="OTM95" s="106"/>
      <c r="OTN95" s="106"/>
      <c r="OTO95" s="106"/>
      <c r="OTP95" s="106"/>
      <c r="OTQ95" s="106"/>
      <c r="OTR95" s="106"/>
      <c r="OTS95" s="106"/>
      <c r="OTT95" s="106"/>
      <c r="OTU95" s="106"/>
      <c r="OTV95" s="106"/>
      <c r="OTW95" s="106"/>
      <c r="OTX95" s="106"/>
      <c r="OTY95" s="106"/>
      <c r="OTZ95" s="106"/>
      <c r="OUA95" s="106"/>
      <c r="OUB95" s="106"/>
      <c r="OUC95" s="106"/>
      <c r="OUD95" s="106"/>
      <c r="OUE95" s="106"/>
      <c r="OUF95" s="106"/>
      <c r="OUG95" s="106"/>
      <c r="OUH95" s="106"/>
      <c r="OUI95" s="106"/>
      <c r="OUJ95" s="106"/>
      <c r="OUK95" s="106"/>
      <c r="OUL95" s="106"/>
      <c r="OUM95" s="106"/>
      <c r="OUN95" s="106"/>
      <c r="OUO95" s="106"/>
      <c r="OUP95" s="106"/>
      <c r="OUQ95" s="106"/>
      <c r="OUR95" s="106"/>
      <c r="OUS95" s="106"/>
      <c r="OUT95" s="106"/>
      <c r="OUU95" s="106"/>
      <c r="OUV95" s="106"/>
      <c r="OUW95" s="106"/>
      <c r="OUX95" s="106"/>
      <c r="OUY95" s="106"/>
      <c r="OUZ95" s="106"/>
      <c r="OVA95" s="106"/>
      <c r="OVB95" s="106"/>
      <c r="OVC95" s="106"/>
      <c r="OVD95" s="106"/>
      <c r="OVE95" s="106"/>
      <c r="OVF95" s="106"/>
      <c r="OVG95" s="106"/>
      <c r="OVH95" s="106"/>
      <c r="OVI95" s="106"/>
      <c r="OVJ95" s="106"/>
      <c r="OVK95" s="106"/>
      <c r="OVL95" s="106"/>
      <c r="OVM95" s="106"/>
      <c r="OVN95" s="106"/>
      <c r="OVO95" s="106"/>
      <c r="OVP95" s="106"/>
      <c r="OVQ95" s="106"/>
      <c r="OVR95" s="106"/>
      <c r="OVS95" s="106"/>
      <c r="OVT95" s="106"/>
      <c r="OVU95" s="106"/>
      <c r="OVV95" s="106"/>
      <c r="OVW95" s="106"/>
      <c r="OVX95" s="106"/>
      <c r="OVY95" s="106"/>
      <c r="OVZ95" s="106"/>
      <c r="OWA95" s="106"/>
      <c r="OWB95" s="106"/>
      <c r="OWC95" s="106"/>
      <c r="OWD95" s="106"/>
      <c r="OWE95" s="106"/>
      <c r="OWF95" s="106"/>
      <c r="OWG95" s="106"/>
      <c r="OWH95" s="106"/>
      <c r="OWI95" s="106"/>
      <c r="OWJ95" s="106"/>
      <c r="OWK95" s="106"/>
      <c r="OWL95" s="106"/>
      <c r="OWM95" s="106"/>
      <c r="OWN95" s="106"/>
      <c r="OWO95" s="106"/>
      <c r="OWP95" s="106"/>
      <c r="OWQ95" s="106"/>
      <c r="OWR95" s="106"/>
      <c r="OWS95" s="106"/>
      <c r="OWT95" s="106"/>
      <c r="OWU95" s="106"/>
      <c r="OWV95" s="106"/>
      <c r="OWW95" s="106"/>
      <c r="OWX95" s="106"/>
      <c r="OWY95" s="106"/>
      <c r="OWZ95" s="106"/>
      <c r="OXA95" s="106"/>
      <c r="OXB95" s="106"/>
      <c r="OXC95" s="106"/>
      <c r="OXD95" s="106"/>
      <c r="OXE95" s="106"/>
      <c r="OXF95" s="106"/>
      <c r="OXG95" s="106"/>
      <c r="OXH95" s="106"/>
      <c r="OXI95" s="106"/>
      <c r="OXJ95" s="106"/>
      <c r="OXK95" s="106"/>
      <c r="OXL95" s="106"/>
      <c r="OXM95" s="106"/>
      <c r="OXN95" s="106"/>
      <c r="OXO95" s="106"/>
      <c r="OXP95" s="106"/>
      <c r="OXQ95" s="106"/>
      <c r="OXR95" s="106"/>
      <c r="OXS95" s="106"/>
      <c r="OXT95" s="106"/>
      <c r="OXU95" s="106"/>
      <c r="OXV95" s="106"/>
      <c r="OXW95" s="106"/>
      <c r="OXX95" s="106"/>
      <c r="OXY95" s="106"/>
      <c r="OXZ95" s="106"/>
      <c r="OYA95" s="106"/>
      <c r="OYB95" s="106"/>
      <c r="OYC95" s="106"/>
      <c r="OYD95" s="106"/>
      <c r="OYE95" s="106"/>
      <c r="OYF95" s="106"/>
      <c r="OYG95" s="106"/>
      <c r="OYH95" s="106"/>
      <c r="OYI95" s="106"/>
      <c r="OYJ95" s="106"/>
      <c r="OYK95" s="106"/>
      <c r="OYL95" s="106"/>
      <c r="OYM95" s="106"/>
      <c r="OYN95" s="106"/>
      <c r="OYO95" s="106"/>
      <c r="OYP95" s="106"/>
      <c r="OYQ95" s="106"/>
      <c r="OYR95" s="106"/>
      <c r="OYS95" s="106"/>
      <c r="OYT95" s="106"/>
      <c r="OYU95" s="106"/>
      <c r="OYV95" s="106"/>
      <c r="OYW95" s="106"/>
      <c r="OYX95" s="106"/>
      <c r="OYY95" s="106"/>
      <c r="OYZ95" s="106"/>
      <c r="OZA95" s="106"/>
      <c r="OZB95" s="106"/>
      <c r="OZC95" s="106"/>
      <c r="OZD95" s="106"/>
      <c r="OZE95" s="106"/>
      <c r="OZF95" s="106"/>
      <c r="OZG95" s="106"/>
      <c r="OZH95" s="106"/>
      <c r="OZI95" s="106"/>
      <c r="OZJ95" s="106"/>
      <c r="OZK95" s="106"/>
      <c r="OZL95" s="106"/>
      <c r="OZM95" s="106"/>
      <c r="OZN95" s="106"/>
      <c r="OZO95" s="106"/>
      <c r="OZP95" s="106"/>
      <c r="OZQ95" s="106"/>
      <c r="OZR95" s="106"/>
      <c r="OZS95" s="106"/>
      <c r="OZT95" s="106"/>
      <c r="OZU95" s="106"/>
      <c r="OZV95" s="106"/>
      <c r="OZW95" s="106"/>
      <c r="OZX95" s="106"/>
      <c r="OZY95" s="106"/>
      <c r="OZZ95" s="106"/>
      <c r="PAA95" s="106"/>
      <c r="PAB95" s="106"/>
      <c r="PAC95" s="106"/>
      <c r="PAD95" s="106"/>
      <c r="PAE95" s="106"/>
      <c r="PAF95" s="106"/>
      <c r="PAG95" s="106"/>
      <c r="PAH95" s="106"/>
      <c r="PAI95" s="106"/>
      <c r="PAJ95" s="106"/>
      <c r="PAK95" s="106"/>
      <c r="PAL95" s="106"/>
      <c r="PAM95" s="106"/>
      <c r="PAN95" s="106"/>
      <c r="PAO95" s="106"/>
      <c r="PAP95" s="106"/>
      <c r="PAQ95" s="106"/>
      <c r="PAR95" s="106"/>
      <c r="PAS95" s="106"/>
      <c r="PAT95" s="106"/>
      <c r="PAU95" s="106"/>
      <c r="PAV95" s="106"/>
      <c r="PAW95" s="106"/>
      <c r="PAX95" s="106"/>
      <c r="PAY95" s="106"/>
      <c r="PAZ95" s="106"/>
      <c r="PBA95" s="106"/>
      <c r="PBB95" s="106"/>
      <c r="PBC95" s="106"/>
      <c r="PBD95" s="106"/>
      <c r="PBE95" s="106"/>
      <c r="PBF95" s="106"/>
      <c r="PBG95" s="106"/>
      <c r="PBH95" s="106"/>
      <c r="PBI95" s="106"/>
      <c r="PBJ95" s="106"/>
      <c r="PBK95" s="106"/>
      <c r="PBL95" s="106"/>
      <c r="PBM95" s="106"/>
      <c r="PBN95" s="106"/>
      <c r="PBO95" s="106"/>
      <c r="PBP95" s="106"/>
      <c r="PBQ95" s="106"/>
      <c r="PBR95" s="106"/>
      <c r="PBS95" s="106"/>
      <c r="PBT95" s="106"/>
      <c r="PBU95" s="106"/>
      <c r="PBV95" s="106"/>
      <c r="PBW95" s="106"/>
      <c r="PBX95" s="106"/>
      <c r="PBY95" s="106"/>
      <c r="PBZ95" s="106"/>
      <c r="PCA95" s="106"/>
      <c r="PCB95" s="106"/>
      <c r="PCC95" s="106"/>
      <c r="PCD95" s="106"/>
      <c r="PCE95" s="106"/>
      <c r="PCF95" s="106"/>
      <c r="PCG95" s="106"/>
      <c r="PCH95" s="106"/>
      <c r="PCI95" s="106"/>
      <c r="PCJ95" s="106"/>
      <c r="PCK95" s="106"/>
      <c r="PCL95" s="106"/>
      <c r="PCM95" s="106"/>
      <c r="PCN95" s="106"/>
      <c r="PCO95" s="106"/>
      <c r="PCP95" s="106"/>
      <c r="PCQ95" s="106"/>
      <c r="PCR95" s="106"/>
      <c r="PCS95" s="106"/>
      <c r="PCT95" s="106"/>
      <c r="PCU95" s="106"/>
      <c r="PCV95" s="106"/>
      <c r="PCW95" s="106"/>
      <c r="PCX95" s="106"/>
      <c r="PCY95" s="106"/>
      <c r="PCZ95" s="106"/>
      <c r="PDA95" s="106"/>
      <c r="PDB95" s="106"/>
      <c r="PDC95" s="106"/>
      <c r="PDD95" s="106"/>
      <c r="PDE95" s="106"/>
      <c r="PDF95" s="106"/>
      <c r="PDG95" s="106"/>
      <c r="PDH95" s="106"/>
      <c r="PDI95" s="106"/>
      <c r="PDJ95" s="106"/>
      <c r="PDK95" s="106"/>
      <c r="PDL95" s="106"/>
      <c r="PDM95" s="106"/>
      <c r="PDN95" s="106"/>
      <c r="PDO95" s="106"/>
      <c r="PDP95" s="106"/>
      <c r="PDQ95" s="106"/>
      <c r="PDR95" s="106"/>
      <c r="PDS95" s="106"/>
      <c r="PDT95" s="106"/>
      <c r="PDU95" s="106"/>
      <c r="PDV95" s="106"/>
      <c r="PDW95" s="106"/>
      <c r="PDX95" s="106"/>
      <c r="PDY95" s="106"/>
      <c r="PDZ95" s="106"/>
      <c r="PEA95" s="106"/>
      <c r="PEB95" s="106"/>
      <c r="PEC95" s="106"/>
      <c r="PED95" s="106"/>
      <c r="PEE95" s="106"/>
      <c r="PEF95" s="106"/>
      <c r="PEG95" s="106"/>
      <c r="PEH95" s="106"/>
      <c r="PEI95" s="106"/>
      <c r="PEJ95" s="106"/>
      <c r="PEK95" s="106"/>
      <c r="PEL95" s="106"/>
      <c r="PEM95" s="106"/>
      <c r="PEN95" s="106"/>
      <c r="PEO95" s="106"/>
      <c r="PEP95" s="106"/>
      <c r="PEQ95" s="106"/>
      <c r="PER95" s="106"/>
      <c r="PES95" s="106"/>
      <c r="PET95" s="106"/>
      <c r="PEU95" s="106"/>
      <c r="PEV95" s="106"/>
      <c r="PEW95" s="106"/>
      <c r="PEX95" s="106"/>
      <c r="PEY95" s="106"/>
      <c r="PEZ95" s="106"/>
      <c r="PFA95" s="106"/>
      <c r="PFB95" s="106"/>
      <c r="PFC95" s="106"/>
      <c r="PFD95" s="106"/>
      <c r="PFE95" s="106"/>
      <c r="PFF95" s="106"/>
      <c r="PFG95" s="106"/>
      <c r="PFH95" s="106"/>
      <c r="PFI95" s="106"/>
      <c r="PFJ95" s="106"/>
      <c r="PFK95" s="106"/>
      <c r="PFL95" s="106"/>
      <c r="PFM95" s="106"/>
      <c r="PFN95" s="106"/>
      <c r="PFO95" s="106"/>
      <c r="PFP95" s="106"/>
      <c r="PFQ95" s="106"/>
      <c r="PFR95" s="106"/>
      <c r="PFS95" s="106"/>
      <c r="PFT95" s="106"/>
      <c r="PFU95" s="106"/>
      <c r="PFV95" s="106"/>
      <c r="PFW95" s="106"/>
      <c r="PFX95" s="106"/>
      <c r="PFY95" s="106"/>
      <c r="PFZ95" s="106"/>
      <c r="PGA95" s="106"/>
      <c r="PGB95" s="106"/>
      <c r="PGC95" s="106"/>
      <c r="PGD95" s="106"/>
      <c r="PGE95" s="106"/>
      <c r="PGF95" s="106"/>
      <c r="PGG95" s="106"/>
      <c r="PGH95" s="106"/>
      <c r="PGI95" s="106"/>
      <c r="PGJ95" s="106"/>
      <c r="PGK95" s="106"/>
      <c r="PGL95" s="106"/>
      <c r="PGM95" s="106"/>
      <c r="PGN95" s="106"/>
      <c r="PGO95" s="106"/>
      <c r="PGP95" s="106"/>
      <c r="PGQ95" s="106"/>
      <c r="PGR95" s="106"/>
      <c r="PGS95" s="106"/>
      <c r="PGT95" s="106"/>
      <c r="PGU95" s="106"/>
      <c r="PGV95" s="106"/>
      <c r="PGW95" s="106"/>
      <c r="PGX95" s="106"/>
      <c r="PGY95" s="106"/>
      <c r="PGZ95" s="106"/>
      <c r="PHA95" s="106"/>
      <c r="PHB95" s="106"/>
      <c r="PHC95" s="106"/>
      <c r="PHD95" s="106"/>
      <c r="PHE95" s="106"/>
      <c r="PHF95" s="106"/>
      <c r="PHG95" s="106"/>
      <c r="PHH95" s="106"/>
      <c r="PHI95" s="106"/>
      <c r="PHJ95" s="106"/>
      <c r="PHK95" s="106"/>
      <c r="PHL95" s="106"/>
      <c r="PHM95" s="106"/>
      <c r="PHN95" s="106"/>
      <c r="PHO95" s="106"/>
      <c r="PHP95" s="106"/>
      <c r="PHQ95" s="106"/>
      <c r="PHR95" s="106"/>
      <c r="PHS95" s="106"/>
      <c r="PHT95" s="106"/>
      <c r="PHU95" s="106"/>
      <c r="PHV95" s="106"/>
      <c r="PHW95" s="106"/>
      <c r="PHX95" s="106"/>
      <c r="PHY95" s="106"/>
      <c r="PHZ95" s="106"/>
      <c r="PIA95" s="106"/>
      <c r="PIB95" s="106"/>
      <c r="PIC95" s="106"/>
      <c r="PID95" s="106"/>
      <c r="PIE95" s="106"/>
      <c r="PIF95" s="106"/>
      <c r="PIG95" s="106"/>
      <c r="PIH95" s="106"/>
      <c r="PII95" s="106"/>
      <c r="PIJ95" s="106"/>
      <c r="PIK95" s="106"/>
      <c r="PIL95" s="106"/>
      <c r="PIM95" s="106"/>
      <c r="PIN95" s="106"/>
      <c r="PIO95" s="106"/>
      <c r="PIP95" s="106"/>
      <c r="PIQ95" s="106"/>
      <c r="PIR95" s="106"/>
      <c r="PIS95" s="106"/>
      <c r="PIT95" s="106"/>
      <c r="PIU95" s="106"/>
      <c r="PIV95" s="106"/>
      <c r="PIW95" s="106"/>
      <c r="PIX95" s="106"/>
      <c r="PIY95" s="106"/>
      <c r="PIZ95" s="106"/>
      <c r="PJA95" s="106"/>
      <c r="PJB95" s="106"/>
      <c r="PJC95" s="106"/>
      <c r="PJD95" s="106"/>
      <c r="PJE95" s="106"/>
      <c r="PJF95" s="106"/>
      <c r="PJG95" s="106"/>
      <c r="PJH95" s="106"/>
      <c r="PJI95" s="106"/>
      <c r="PJJ95" s="106"/>
      <c r="PJK95" s="106"/>
      <c r="PJL95" s="106"/>
      <c r="PJM95" s="106"/>
      <c r="PJN95" s="106"/>
      <c r="PJO95" s="106"/>
      <c r="PJP95" s="106"/>
      <c r="PJQ95" s="106"/>
      <c r="PJR95" s="106"/>
      <c r="PJS95" s="106"/>
      <c r="PJT95" s="106"/>
      <c r="PJU95" s="106"/>
      <c r="PJV95" s="106"/>
      <c r="PJW95" s="106"/>
      <c r="PJX95" s="106"/>
      <c r="PJY95" s="106"/>
      <c r="PJZ95" s="106"/>
      <c r="PKA95" s="106"/>
      <c r="PKB95" s="106"/>
      <c r="PKC95" s="106"/>
      <c r="PKD95" s="106"/>
      <c r="PKE95" s="106"/>
      <c r="PKF95" s="106"/>
      <c r="PKG95" s="106"/>
      <c r="PKH95" s="106"/>
      <c r="PKI95" s="106"/>
      <c r="PKJ95" s="106"/>
      <c r="PKK95" s="106"/>
      <c r="PKL95" s="106"/>
      <c r="PKM95" s="106"/>
      <c r="PKN95" s="106"/>
      <c r="PKO95" s="106"/>
      <c r="PKP95" s="106"/>
      <c r="PKQ95" s="106"/>
      <c r="PKR95" s="106"/>
      <c r="PKS95" s="106"/>
      <c r="PKT95" s="106"/>
      <c r="PKU95" s="106"/>
      <c r="PKV95" s="106"/>
      <c r="PKW95" s="106"/>
      <c r="PKX95" s="106"/>
      <c r="PKY95" s="106"/>
      <c r="PKZ95" s="106"/>
      <c r="PLA95" s="106"/>
      <c r="PLB95" s="106"/>
      <c r="PLC95" s="106"/>
      <c r="PLD95" s="106"/>
      <c r="PLE95" s="106"/>
      <c r="PLF95" s="106"/>
      <c r="PLG95" s="106"/>
      <c r="PLH95" s="106"/>
      <c r="PLI95" s="106"/>
      <c r="PLJ95" s="106"/>
      <c r="PLK95" s="106"/>
      <c r="PLL95" s="106"/>
      <c r="PLM95" s="106"/>
      <c r="PLN95" s="106"/>
      <c r="PLO95" s="106"/>
      <c r="PLP95" s="106"/>
      <c r="PLQ95" s="106"/>
      <c r="PLR95" s="106"/>
      <c r="PLS95" s="106"/>
      <c r="PLT95" s="106"/>
      <c r="PLU95" s="106"/>
      <c r="PLV95" s="106"/>
      <c r="PLW95" s="106"/>
      <c r="PLX95" s="106"/>
      <c r="PLY95" s="106"/>
      <c r="PLZ95" s="106"/>
      <c r="PMA95" s="106"/>
      <c r="PMB95" s="106"/>
      <c r="PMC95" s="106"/>
      <c r="PMD95" s="106"/>
      <c r="PME95" s="106"/>
      <c r="PMF95" s="106"/>
      <c r="PMG95" s="106"/>
      <c r="PMH95" s="106"/>
      <c r="PMI95" s="106"/>
      <c r="PMJ95" s="106"/>
      <c r="PMK95" s="106"/>
      <c r="PML95" s="106"/>
      <c r="PMM95" s="106"/>
      <c r="PMN95" s="106"/>
      <c r="PMO95" s="106"/>
      <c r="PMP95" s="106"/>
      <c r="PMQ95" s="106"/>
      <c r="PMR95" s="106"/>
      <c r="PMS95" s="106"/>
      <c r="PMT95" s="106"/>
      <c r="PMU95" s="106"/>
      <c r="PMV95" s="106"/>
      <c r="PMW95" s="106"/>
      <c r="PMX95" s="106"/>
      <c r="PMY95" s="106"/>
      <c r="PMZ95" s="106"/>
      <c r="PNA95" s="106"/>
      <c r="PNB95" s="106"/>
      <c r="PNC95" s="106"/>
      <c r="PND95" s="106"/>
      <c r="PNE95" s="106"/>
      <c r="PNF95" s="106"/>
      <c r="PNG95" s="106"/>
      <c r="PNH95" s="106"/>
      <c r="PNI95" s="106"/>
      <c r="PNJ95" s="106"/>
      <c r="PNK95" s="106"/>
      <c r="PNL95" s="106"/>
      <c r="PNM95" s="106"/>
      <c r="PNN95" s="106"/>
      <c r="PNO95" s="106"/>
      <c r="PNP95" s="106"/>
      <c r="PNQ95" s="106"/>
      <c r="PNR95" s="106"/>
      <c r="PNS95" s="106"/>
      <c r="PNT95" s="106"/>
      <c r="PNU95" s="106"/>
      <c r="PNV95" s="106"/>
      <c r="PNW95" s="106"/>
      <c r="PNX95" s="106"/>
      <c r="PNY95" s="106"/>
      <c r="PNZ95" s="106"/>
      <c r="POA95" s="106"/>
      <c r="POB95" s="106"/>
      <c r="POC95" s="106"/>
      <c r="POD95" s="106"/>
      <c r="POE95" s="106"/>
      <c r="POF95" s="106"/>
      <c r="POG95" s="106"/>
      <c r="POH95" s="106"/>
      <c r="POI95" s="106"/>
      <c r="POJ95" s="106"/>
      <c r="POK95" s="106"/>
      <c r="POL95" s="106"/>
      <c r="POM95" s="106"/>
      <c r="PON95" s="106"/>
      <c r="POO95" s="106"/>
      <c r="POP95" s="106"/>
      <c r="POQ95" s="106"/>
      <c r="POR95" s="106"/>
      <c r="POS95" s="106"/>
      <c r="POT95" s="106"/>
      <c r="POU95" s="106"/>
      <c r="POV95" s="106"/>
      <c r="POW95" s="106"/>
      <c r="POX95" s="106"/>
      <c r="POY95" s="106"/>
      <c r="POZ95" s="106"/>
      <c r="PPA95" s="106"/>
      <c r="PPB95" s="106"/>
      <c r="PPC95" s="106"/>
      <c r="PPD95" s="106"/>
      <c r="PPE95" s="106"/>
      <c r="PPF95" s="106"/>
      <c r="PPG95" s="106"/>
      <c r="PPH95" s="106"/>
      <c r="PPI95" s="106"/>
      <c r="PPJ95" s="106"/>
      <c r="PPK95" s="106"/>
      <c r="PPL95" s="106"/>
      <c r="PPM95" s="106"/>
      <c r="PPN95" s="106"/>
      <c r="PPO95" s="106"/>
      <c r="PPP95" s="106"/>
      <c r="PPQ95" s="106"/>
      <c r="PPR95" s="106"/>
      <c r="PPS95" s="106"/>
      <c r="PPT95" s="106"/>
      <c r="PPU95" s="106"/>
      <c r="PPV95" s="106"/>
      <c r="PPW95" s="106"/>
      <c r="PPX95" s="106"/>
      <c r="PPY95" s="106"/>
      <c r="PPZ95" s="106"/>
      <c r="PQA95" s="106"/>
      <c r="PQB95" s="106"/>
      <c r="PQC95" s="106"/>
      <c r="PQD95" s="106"/>
      <c r="PQE95" s="106"/>
      <c r="PQF95" s="106"/>
      <c r="PQG95" s="106"/>
      <c r="PQH95" s="106"/>
      <c r="PQI95" s="106"/>
      <c r="PQJ95" s="106"/>
      <c r="PQK95" s="106"/>
      <c r="PQL95" s="106"/>
      <c r="PQM95" s="106"/>
      <c r="PQN95" s="106"/>
      <c r="PQO95" s="106"/>
      <c r="PQP95" s="106"/>
      <c r="PQQ95" s="106"/>
      <c r="PQR95" s="106"/>
      <c r="PQS95" s="106"/>
      <c r="PQT95" s="106"/>
      <c r="PQU95" s="106"/>
      <c r="PQV95" s="106"/>
      <c r="PQW95" s="106"/>
      <c r="PQX95" s="106"/>
      <c r="PQY95" s="106"/>
      <c r="PQZ95" s="106"/>
      <c r="PRA95" s="106"/>
      <c r="PRB95" s="106"/>
      <c r="PRC95" s="106"/>
      <c r="PRD95" s="106"/>
      <c r="PRE95" s="106"/>
      <c r="PRF95" s="106"/>
      <c r="PRG95" s="106"/>
      <c r="PRH95" s="106"/>
      <c r="PRI95" s="106"/>
      <c r="PRJ95" s="106"/>
      <c r="PRK95" s="106"/>
      <c r="PRL95" s="106"/>
      <c r="PRM95" s="106"/>
      <c r="PRN95" s="106"/>
      <c r="PRO95" s="106"/>
      <c r="PRP95" s="106"/>
      <c r="PRQ95" s="106"/>
      <c r="PRR95" s="106"/>
      <c r="PRS95" s="106"/>
      <c r="PRT95" s="106"/>
      <c r="PRU95" s="106"/>
      <c r="PRV95" s="106"/>
      <c r="PRW95" s="106"/>
      <c r="PRX95" s="106"/>
      <c r="PRY95" s="106"/>
      <c r="PRZ95" s="106"/>
      <c r="PSA95" s="106"/>
      <c r="PSB95" s="106"/>
      <c r="PSC95" s="106"/>
      <c r="PSD95" s="106"/>
      <c r="PSE95" s="106"/>
      <c r="PSF95" s="106"/>
      <c r="PSG95" s="106"/>
      <c r="PSH95" s="106"/>
      <c r="PSI95" s="106"/>
      <c r="PSJ95" s="106"/>
      <c r="PSK95" s="106"/>
      <c r="PSL95" s="106"/>
      <c r="PSM95" s="106"/>
      <c r="PSN95" s="106"/>
      <c r="PSO95" s="106"/>
      <c r="PSP95" s="106"/>
      <c r="PSQ95" s="106"/>
      <c r="PSR95" s="106"/>
      <c r="PSS95" s="106"/>
      <c r="PST95" s="106"/>
      <c r="PSU95" s="106"/>
      <c r="PSV95" s="106"/>
      <c r="PSW95" s="106"/>
      <c r="PSX95" s="106"/>
      <c r="PSY95" s="106"/>
      <c r="PSZ95" s="106"/>
      <c r="PTA95" s="106"/>
      <c r="PTB95" s="106"/>
      <c r="PTC95" s="106"/>
      <c r="PTD95" s="106"/>
      <c r="PTE95" s="106"/>
      <c r="PTF95" s="106"/>
      <c r="PTG95" s="106"/>
      <c r="PTH95" s="106"/>
      <c r="PTI95" s="106"/>
      <c r="PTJ95" s="106"/>
      <c r="PTK95" s="106"/>
      <c r="PTL95" s="106"/>
      <c r="PTM95" s="106"/>
      <c r="PTN95" s="106"/>
      <c r="PTO95" s="106"/>
      <c r="PTP95" s="106"/>
      <c r="PTQ95" s="106"/>
      <c r="PTR95" s="106"/>
      <c r="PTS95" s="106"/>
      <c r="PTT95" s="106"/>
      <c r="PTU95" s="106"/>
      <c r="PTV95" s="106"/>
      <c r="PTW95" s="106"/>
      <c r="PTX95" s="106"/>
      <c r="PTY95" s="106"/>
      <c r="PTZ95" s="106"/>
      <c r="PUA95" s="106"/>
      <c r="PUB95" s="106"/>
      <c r="PUC95" s="106"/>
      <c r="PUD95" s="106"/>
      <c r="PUE95" s="106"/>
      <c r="PUF95" s="106"/>
      <c r="PUG95" s="106"/>
      <c r="PUH95" s="106"/>
      <c r="PUI95" s="106"/>
      <c r="PUJ95" s="106"/>
      <c r="PUK95" s="106"/>
      <c r="PUL95" s="106"/>
      <c r="PUM95" s="106"/>
      <c r="PUN95" s="106"/>
      <c r="PUO95" s="106"/>
      <c r="PUP95" s="106"/>
      <c r="PUQ95" s="106"/>
      <c r="PUR95" s="106"/>
      <c r="PUS95" s="106"/>
      <c r="PUT95" s="106"/>
      <c r="PUU95" s="106"/>
      <c r="PUV95" s="106"/>
      <c r="PUW95" s="106"/>
      <c r="PUX95" s="106"/>
      <c r="PUY95" s="106"/>
      <c r="PUZ95" s="106"/>
      <c r="PVA95" s="106"/>
      <c r="PVB95" s="106"/>
      <c r="PVC95" s="106"/>
      <c r="PVD95" s="106"/>
      <c r="PVE95" s="106"/>
      <c r="PVF95" s="106"/>
      <c r="PVG95" s="106"/>
      <c r="PVH95" s="106"/>
      <c r="PVI95" s="106"/>
      <c r="PVJ95" s="106"/>
      <c r="PVK95" s="106"/>
      <c r="PVL95" s="106"/>
      <c r="PVM95" s="106"/>
      <c r="PVN95" s="106"/>
      <c r="PVO95" s="106"/>
      <c r="PVP95" s="106"/>
      <c r="PVQ95" s="106"/>
      <c r="PVR95" s="106"/>
      <c r="PVS95" s="106"/>
      <c r="PVT95" s="106"/>
      <c r="PVU95" s="106"/>
      <c r="PVV95" s="106"/>
      <c r="PVW95" s="106"/>
      <c r="PVX95" s="106"/>
      <c r="PVY95" s="106"/>
      <c r="PVZ95" s="106"/>
      <c r="PWA95" s="106"/>
      <c r="PWB95" s="106"/>
      <c r="PWC95" s="106"/>
      <c r="PWD95" s="106"/>
      <c r="PWE95" s="106"/>
      <c r="PWF95" s="106"/>
      <c r="PWG95" s="106"/>
      <c r="PWH95" s="106"/>
      <c r="PWI95" s="106"/>
      <c r="PWJ95" s="106"/>
      <c r="PWK95" s="106"/>
      <c r="PWL95" s="106"/>
      <c r="PWM95" s="106"/>
      <c r="PWN95" s="106"/>
      <c r="PWO95" s="106"/>
      <c r="PWP95" s="106"/>
      <c r="PWQ95" s="106"/>
      <c r="PWR95" s="106"/>
      <c r="PWS95" s="106"/>
      <c r="PWT95" s="106"/>
      <c r="PWU95" s="106"/>
      <c r="PWV95" s="106"/>
      <c r="PWW95" s="106"/>
      <c r="PWX95" s="106"/>
      <c r="PWY95" s="106"/>
      <c r="PWZ95" s="106"/>
      <c r="PXA95" s="106"/>
      <c r="PXB95" s="106"/>
      <c r="PXC95" s="106"/>
      <c r="PXD95" s="106"/>
      <c r="PXE95" s="106"/>
      <c r="PXF95" s="106"/>
      <c r="PXG95" s="106"/>
      <c r="PXH95" s="106"/>
      <c r="PXI95" s="106"/>
      <c r="PXJ95" s="106"/>
      <c r="PXK95" s="106"/>
      <c r="PXL95" s="106"/>
      <c r="PXM95" s="106"/>
      <c r="PXN95" s="106"/>
      <c r="PXO95" s="106"/>
      <c r="PXP95" s="106"/>
      <c r="PXQ95" s="106"/>
      <c r="PXR95" s="106"/>
      <c r="PXS95" s="106"/>
      <c r="PXT95" s="106"/>
      <c r="PXU95" s="106"/>
      <c r="PXV95" s="106"/>
      <c r="PXW95" s="106"/>
      <c r="PXX95" s="106"/>
      <c r="PXY95" s="106"/>
      <c r="PXZ95" s="106"/>
      <c r="PYA95" s="106"/>
      <c r="PYB95" s="106"/>
      <c r="PYC95" s="106"/>
      <c r="PYD95" s="106"/>
      <c r="PYE95" s="106"/>
      <c r="PYF95" s="106"/>
      <c r="PYG95" s="106"/>
      <c r="PYH95" s="106"/>
      <c r="PYI95" s="106"/>
      <c r="PYJ95" s="106"/>
      <c r="PYK95" s="106"/>
      <c r="PYL95" s="106"/>
      <c r="PYM95" s="106"/>
      <c r="PYN95" s="106"/>
      <c r="PYO95" s="106"/>
      <c r="PYP95" s="106"/>
      <c r="PYQ95" s="106"/>
      <c r="PYR95" s="106"/>
      <c r="PYS95" s="106"/>
      <c r="PYT95" s="106"/>
      <c r="PYU95" s="106"/>
      <c r="PYV95" s="106"/>
      <c r="PYW95" s="106"/>
      <c r="PYX95" s="106"/>
      <c r="PYY95" s="106"/>
      <c r="PYZ95" s="106"/>
      <c r="PZA95" s="106"/>
      <c r="PZB95" s="106"/>
      <c r="PZC95" s="106"/>
      <c r="PZD95" s="106"/>
      <c r="PZE95" s="106"/>
      <c r="PZF95" s="106"/>
      <c r="PZG95" s="106"/>
      <c r="PZH95" s="106"/>
      <c r="PZI95" s="106"/>
      <c r="PZJ95" s="106"/>
      <c r="PZK95" s="106"/>
      <c r="PZL95" s="106"/>
      <c r="PZM95" s="106"/>
      <c r="PZN95" s="106"/>
      <c r="PZO95" s="106"/>
      <c r="PZP95" s="106"/>
      <c r="PZQ95" s="106"/>
      <c r="PZR95" s="106"/>
      <c r="PZS95" s="106"/>
      <c r="PZT95" s="106"/>
      <c r="PZU95" s="106"/>
      <c r="PZV95" s="106"/>
      <c r="PZW95" s="106"/>
      <c r="PZX95" s="106"/>
      <c r="PZY95" s="106"/>
      <c r="PZZ95" s="106"/>
      <c r="QAA95" s="106"/>
      <c r="QAB95" s="106"/>
      <c r="QAC95" s="106"/>
      <c r="QAD95" s="106"/>
      <c r="QAE95" s="106"/>
      <c r="QAF95" s="106"/>
      <c r="QAG95" s="106"/>
      <c r="QAH95" s="106"/>
      <c r="QAI95" s="106"/>
      <c r="QAJ95" s="106"/>
      <c r="QAK95" s="106"/>
      <c r="QAL95" s="106"/>
      <c r="QAM95" s="106"/>
      <c r="QAN95" s="106"/>
      <c r="QAO95" s="106"/>
      <c r="QAP95" s="106"/>
      <c r="QAQ95" s="106"/>
      <c r="QAR95" s="106"/>
      <c r="QAS95" s="106"/>
      <c r="QAT95" s="106"/>
      <c r="QAU95" s="106"/>
      <c r="QAV95" s="106"/>
      <c r="QAW95" s="106"/>
      <c r="QAX95" s="106"/>
      <c r="QAY95" s="106"/>
      <c r="QAZ95" s="106"/>
      <c r="QBA95" s="106"/>
      <c r="QBB95" s="106"/>
      <c r="QBC95" s="106"/>
      <c r="QBD95" s="106"/>
      <c r="QBE95" s="106"/>
      <c r="QBF95" s="106"/>
      <c r="QBG95" s="106"/>
      <c r="QBH95" s="106"/>
      <c r="QBI95" s="106"/>
      <c r="QBJ95" s="106"/>
      <c r="QBK95" s="106"/>
      <c r="QBL95" s="106"/>
      <c r="QBM95" s="106"/>
      <c r="QBN95" s="106"/>
      <c r="QBO95" s="106"/>
      <c r="QBP95" s="106"/>
      <c r="QBQ95" s="106"/>
      <c r="QBR95" s="106"/>
      <c r="QBS95" s="106"/>
      <c r="QBT95" s="106"/>
      <c r="QBU95" s="106"/>
      <c r="QBV95" s="106"/>
      <c r="QBW95" s="106"/>
      <c r="QBX95" s="106"/>
      <c r="QBY95" s="106"/>
      <c r="QBZ95" s="106"/>
      <c r="QCA95" s="106"/>
      <c r="QCB95" s="106"/>
      <c r="QCC95" s="106"/>
      <c r="QCD95" s="106"/>
      <c r="QCE95" s="106"/>
      <c r="QCF95" s="106"/>
      <c r="QCG95" s="106"/>
      <c r="QCH95" s="106"/>
      <c r="QCI95" s="106"/>
      <c r="QCJ95" s="106"/>
      <c r="QCK95" s="106"/>
      <c r="QCL95" s="106"/>
      <c r="QCM95" s="106"/>
      <c r="QCN95" s="106"/>
      <c r="QCO95" s="106"/>
      <c r="QCP95" s="106"/>
      <c r="QCQ95" s="106"/>
      <c r="QCR95" s="106"/>
      <c r="QCS95" s="106"/>
      <c r="QCT95" s="106"/>
      <c r="QCU95" s="106"/>
      <c r="QCV95" s="106"/>
      <c r="QCW95" s="106"/>
      <c r="QCX95" s="106"/>
      <c r="QCY95" s="106"/>
      <c r="QCZ95" s="106"/>
      <c r="QDA95" s="106"/>
      <c r="QDB95" s="106"/>
      <c r="QDC95" s="106"/>
      <c r="QDD95" s="106"/>
      <c r="QDE95" s="106"/>
      <c r="QDF95" s="106"/>
      <c r="QDG95" s="106"/>
      <c r="QDH95" s="106"/>
      <c r="QDI95" s="106"/>
      <c r="QDJ95" s="106"/>
      <c r="QDK95" s="106"/>
      <c r="QDL95" s="106"/>
      <c r="QDM95" s="106"/>
      <c r="QDN95" s="106"/>
      <c r="QDO95" s="106"/>
      <c r="QDP95" s="106"/>
      <c r="QDQ95" s="106"/>
      <c r="QDR95" s="106"/>
      <c r="QDS95" s="106"/>
      <c r="QDT95" s="106"/>
      <c r="QDU95" s="106"/>
      <c r="QDV95" s="106"/>
      <c r="QDW95" s="106"/>
      <c r="QDX95" s="106"/>
      <c r="QDY95" s="106"/>
      <c r="QDZ95" s="106"/>
      <c r="QEA95" s="106"/>
      <c r="QEB95" s="106"/>
      <c r="QEC95" s="106"/>
      <c r="QED95" s="106"/>
      <c r="QEE95" s="106"/>
      <c r="QEF95" s="106"/>
      <c r="QEG95" s="106"/>
      <c r="QEH95" s="106"/>
      <c r="QEI95" s="106"/>
      <c r="QEJ95" s="106"/>
      <c r="QEK95" s="106"/>
      <c r="QEL95" s="106"/>
      <c r="QEM95" s="106"/>
      <c r="QEN95" s="106"/>
      <c r="QEO95" s="106"/>
      <c r="QEP95" s="106"/>
      <c r="QEQ95" s="106"/>
      <c r="QER95" s="106"/>
      <c r="QES95" s="106"/>
      <c r="QET95" s="106"/>
      <c r="QEU95" s="106"/>
      <c r="QEV95" s="106"/>
      <c r="QEW95" s="106"/>
      <c r="QEX95" s="106"/>
      <c r="QEY95" s="106"/>
      <c r="QEZ95" s="106"/>
      <c r="QFA95" s="106"/>
      <c r="QFB95" s="106"/>
      <c r="QFC95" s="106"/>
      <c r="QFD95" s="106"/>
      <c r="QFE95" s="106"/>
      <c r="QFF95" s="106"/>
      <c r="QFG95" s="106"/>
      <c r="QFH95" s="106"/>
      <c r="QFI95" s="106"/>
      <c r="QFJ95" s="106"/>
      <c r="QFK95" s="106"/>
      <c r="QFL95" s="106"/>
      <c r="QFM95" s="106"/>
      <c r="QFN95" s="106"/>
      <c r="QFO95" s="106"/>
      <c r="QFP95" s="106"/>
      <c r="QFQ95" s="106"/>
      <c r="QFR95" s="106"/>
      <c r="QFS95" s="106"/>
      <c r="QFT95" s="106"/>
      <c r="QFU95" s="106"/>
      <c r="QFV95" s="106"/>
      <c r="QFW95" s="106"/>
      <c r="QFX95" s="106"/>
      <c r="QFY95" s="106"/>
      <c r="QFZ95" s="106"/>
      <c r="QGA95" s="106"/>
      <c r="QGB95" s="106"/>
      <c r="QGC95" s="106"/>
      <c r="QGD95" s="106"/>
      <c r="QGE95" s="106"/>
      <c r="QGF95" s="106"/>
      <c r="QGG95" s="106"/>
      <c r="QGH95" s="106"/>
      <c r="QGI95" s="106"/>
      <c r="QGJ95" s="106"/>
      <c r="QGK95" s="106"/>
      <c r="QGL95" s="106"/>
      <c r="QGM95" s="106"/>
      <c r="QGN95" s="106"/>
      <c r="QGO95" s="106"/>
      <c r="QGP95" s="106"/>
      <c r="QGQ95" s="106"/>
      <c r="QGR95" s="106"/>
      <c r="QGS95" s="106"/>
      <c r="QGT95" s="106"/>
      <c r="QGU95" s="106"/>
      <c r="QGV95" s="106"/>
      <c r="QGW95" s="106"/>
      <c r="QGX95" s="106"/>
      <c r="QGY95" s="106"/>
      <c r="QGZ95" s="106"/>
      <c r="QHA95" s="106"/>
      <c r="QHB95" s="106"/>
      <c r="QHC95" s="106"/>
      <c r="QHD95" s="106"/>
      <c r="QHE95" s="106"/>
      <c r="QHF95" s="106"/>
      <c r="QHG95" s="106"/>
      <c r="QHH95" s="106"/>
      <c r="QHI95" s="106"/>
      <c r="QHJ95" s="106"/>
      <c r="QHK95" s="106"/>
      <c r="QHL95" s="106"/>
      <c r="QHM95" s="106"/>
      <c r="QHN95" s="106"/>
      <c r="QHO95" s="106"/>
      <c r="QHP95" s="106"/>
      <c r="QHQ95" s="106"/>
      <c r="QHR95" s="106"/>
      <c r="QHS95" s="106"/>
      <c r="QHT95" s="106"/>
      <c r="QHU95" s="106"/>
      <c r="QHV95" s="106"/>
      <c r="QHW95" s="106"/>
      <c r="QHX95" s="106"/>
      <c r="QHY95" s="106"/>
      <c r="QHZ95" s="106"/>
      <c r="QIA95" s="106"/>
      <c r="QIB95" s="106"/>
      <c r="QIC95" s="106"/>
      <c r="QID95" s="106"/>
      <c r="QIE95" s="106"/>
      <c r="QIF95" s="106"/>
      <c r="QIG95" s="106"/>
      <c r="QIH95" s="106"/>
      <c r="QII95" s="106"/>
      <c r="QIJ95" s="106"/>
      <c r="QIK95" s="106"/>
      <c r="QIL95" s="106"/>
      <c r="QIM95" s="106"/>
      <c r="QIN95" s="106"/>
      <c r="QIO95" s="106"/>
      <c r="QIP95" s="106"/>
      <c r="QIQ95" s="106"/>
      <c r="QIR95" s="106"/>
      <c r="QIS95" s="106"/>
      <c r="QIT95" s="106"/>
      <c r="QIU95" s="106"/>
      <c r="QIV95" s="106"/>
      <c r="QIW95" s="106"/>
      <c r="QIX95" s="106"/>
      <c r="QIY95" s="106"/>
      <c r="QIZ95" s="106"/>
      <c r="QJA95" s="106"/>
      <c r="QJB95" s="106"/>
      <c r="QJC95" s="106"/>
      <c r="QJD95" s="106"/>
      <c r="QJE95" s="106"/>
      <c r="QJF95" s="106"/>
      <c r="QJG95" s="106"/>
      <c r="QJH95" s="106"/>
      <c r="QJI95" s="106"/>
      <c r="QJJ95" s="106"/>
      <c r="QJK95" s="106"/>
      <c r="QJL95" s="106"/>
      <c r="QJM95" s="106"/>
      <c r="QJN95" s="106"/>
      <c r="QJO95" s="106"/>
      <c r="QJP95" s="106"/>
      <c r="QJQ95" s="106"/>
      <c r="QJR95" s="106"/>
      <c r="QJS95" s="106"/>
      <c r="QJT95" s="106"/>
      <c r="QJU95" s="106"/>
      <c r="QJV95" s="106"/>
      <c r="QJW95" s="106"/>
      <c r="QJX95" s="106"/>
      <c r="QJY95" s="106"/>
      <c r="QJZ95" s="106"/>
      <c r="QKA95" s="106"/>
      <c r="QKB95" s="106"/>
      <c r="QKC95" s="106"/>
      <c r="QKD95" s="106"/>
      <c r="QKE95" s="106"/>
      <c r="QKF95" s="106"/>
      <c r="QKG95" s="106"/>
      <c r="QKH95" s="106"/>
      <c r="QKI95" s="106"/>
      <c r="QKJ95" s="106"/>
      <c r="QKK95" s="106"/>
      <c r="QKL95" s="106"/>
      <c r="QKM95" s="106"/>
      <c r="QKN95" s="106"/>
      <c r="QKO95" s="106"/>
      <c r="QKP95" s="106"/>
      <c r="QKQ95" s="106"/>
      <c r="QKR95" s="106"/>
      <c r="QKS95" s="106"/>
      <c r="QKT95" s="106"/>
      <c r="QKU95" s="106"/>
      <c r="QKV95" s="106"/>
      <c r="QKW95" s="106"/>
      <c r="QKX95" s="106"/>
      <c r="QKY95" s="106"/>
      <c r="QKZ95" s="106"/>
      <c r="QLA95" s="106"/>
      <c r="QLB95" s="106"/>
      <c r="QLC95" s="106"/>
      <c r="QLD95" s="106"/>
      <c r="QLE95" s="106"/>
      <c r="QLF95" s="106"/>
      <c r="QLG95" s="106"/>
      <c r="QLH95" s="106"/>
      <c r="QLI95" s="106"/>
      <c r="QLJ95" s="106"/>
      <c r="QLK95" s="106"/>
      <c r="QLL95" s="106"/>
      <c r="QLM95" s="106"/>
      <c r="QLN95" s="106"/>
      <c r="QLO95" s="106"/>
      <c r="QLP95" s="106"/>
      <c r="QLQ95" s="106"/>
      <c r="QLR95" s="106"/>
      <c r="QLS95" s="106"/>
      <c r="QLT95" s="106"/>
      <c r="QLU95" s="106"/>
      <c r="QLV95" s="106"/>
      <c r="QLW95" s="106"/>
      <c r="QLX95" s="106"/>
      <c r="QLY95" s="106"/>
      <c r="QLZ95" s="106"/>
      <c r="QMA95" s="106"/>
      <c r="QMB95" s="106"/>
      <c r="QMC95" s="106"/>
      <c r="QMD95" s="106"/>
      <c r="QME95" s="106"/>
      <c r="QMF95" s="106"/>
      <c r="QMG95" s="106"/>
      <c r="QMH95" s="106"/>
      <c r="QMI95" s="106"/>
      <c r="QMJ95" s="106"/>
      <c r="QMK95" s="106"/>
      <c r="QML95" s="106"/>
      <c r="QMM95" s="106"/>
      <c r="QMN95" s="106"/>
      <c r="QMO95" s="106"/>
      <c r="QMP95" s="106"/>
      <c r="QMQ95" s="106"/>
      <c r="QMR95" s="106"/>
      <c r="QMS95" s="106"/>
      <c r="QMT95" s="106"/>
      <c r="QMU95" s="106"/>
      <c r="QMV95" s="106"/>
      <c r="QMW95" s="106"/>
      <c r="QMX95" s="106"/>
      <c r="QMY95" s="106"/>
      <c r="QMZ95" s="106"/>
      <c r="QNA95" s="106"/>
      <c r="QNB95" s="106"/>
      <c r="QNC95" s="106"/>
      <c r="QND95" s="106"/>
      <c r="QNE95" s="106"/>
      <c r="QNF95" s="106"/>
      <c r="QNG95" s="106"/>
      <c r="QNH95" s="106"/>
      <c r="QNI95" s="106"/>
      <c r="QNJ95" s="106"/>
      <c r="QNK95" s="106"/>
      <c r="QNL95" s="106"/>
      <c r="QNM95" s="106"/>
      <c r="QNN95" s="106"/>
      <c r="QNO95" s="106"/>
      <c r="QNP95" s="106"/>
      <c r="QNQ95" s="106"/>
      <c r="QNR95" s="106"/>
      <c r="QNS95" s="106"/>
      <c r="QNT95" s="106"/>
      <c r="QNU95" s="106"/>
      <c r="QNV95" s="106"/>
      <c r="QNW95" s="106"/>
      <c r="QNX95" s="106"/>
      <c r="QNY95" s="106"/>
      <c r="QNZ95" s="106"/>
      <c r="QOA95" s="106"/>
      <c r="QOB95" s="106"/>
      <c r="QOC95" s="106"/>
      <c r="QOD95" s="106"/>
      <c r="QOE95" s="106"/>
      <c r="QOF95" s="106"/>
      <c r="QOG95" s="106"/>
      <c r="QOH95" s="106"/>
      <c r="QOI95" s="106"/>
      <c r="QOJ95" s="106"/>
      <c r="QOK95" s="106"/>
      <c r="QOL95" s="106"/>
      <c r="QOM95" s="106"/>
      <c r="QON95" s="106"/>
      <c r="QOO95" s="106"/>
      <c r="QOP95" s="106"/>
      <c r="QOQ95" s="106"/>
      <c r="QOR95" s="106"/>
      <c r="QOS95" s="106"/>
      <c r="QOT95" s="106"/>
      <c r="QOU95" s="106"/>
      <c r="QOV95" s="106"/>
      <c r="QOW95" s="106"/>
      <c r="QOX95" s="106"/>
      <c r="QOY95" s="106"/>
      <c r="QOZ95" s="106"/>
      <c r="QPA95" s="106"/>
      <c r="QPB95" s="106"/>
      <c r="QPC95" s="106"/>
      <c r="QPD95" s="106"/>
      <c r="QPE95" s="106"/>
      <c r="QPF95" s="106"/>
      <c r="QPG95" s="106"/>
      <c r="QPH95" s="106"/>
      <c r="QPI95" s="106"/>
      <c r="QPJ95" s="106"/>
      <c r="QPK95" s="106"/>
      <c r="QPL95" s="106"/>
      <c r="QPM95" s="106"/>
      <c r="QPN95" s="106"/>
      <c r="QPO95" s="106"/>
      <c r="QPP95" s="106"/>
      <c r="QPQ95" s="106"/>
      <c r="QPR95" s="106"/>
      <c r="QPS95" s="106"/>
      <c r="QPT95" s="106"/>
      <c r="QPU95" s="106"/>
      <c r="QPV95" s="106"/>
      <c r="QPW95" s="106"/>
      <c r="QPX95" s="106"/>
      <c r="QPY95" s="106"/>
      <c r="QPZ95" s="106"/>
      <c r="QQA95" s="106"/>
      <c r="QQB95" s="106"/>
      <c r="QQC95" s="106"/>
      <c r="QQD95" s="106"/>
      <c r="QQE95" s="106"/>
      <c r="QQF95" s="106"/>
      <c r="QQG95" s="106"/>
      <c r="QQH95" s="106"/>
      <c r="QQI95" s="106"/>
      <c r="QQJ95" s="106"/>
      <c r="QQK95" s="106"/>
      <c r="QQL95" s="106"/>
      <c r="QQM95" s="106"/>
      <c r="QQN95" s="106"/>
      <c r="QQO95" s="106"/>
      <c r="QQP95" s="106"/>
      <c r="QQQ95" s="106"/>
      <c r="QQR95" s="106"/>
      <c r="QQS95" s="106"/>
      <c r="QQT95" s="106"/>
      <c r="QQU95" s="106"/>
      <c r="QQV95" s="106"/>
      <c r="QQW95" s="106"/>
      <c r="QQX95" s="106"/>
      <c r="QQY95" s="106"/>
      <c r="QQZ95" s="106"/>
      <c r="QRA95" s="106"/>
      <c r="QRB95" s="106"/>
      <c r="QRC95" s="106"/>
      <c r="QRD95" s="106"/>
      <c r="QRE95" s="106"/>
      <c r="QRF95" s="106"/>
      <c r="QRG95" s="106"/>
      <c r="QRH95" s="106"/>
      <c r="QRI95" s="106"/>
      <c r="QRJ95" s="106"/>
      <c r="QRK95" s="106"/>
      <c r="QRL95" s="106"/>
      <c r="QRM95" s="106"/>
      <c r="QRN95" s="106"/>
      <c r="QRO95" s="106"/>
      <c r="QRP95" s="106"/>
      <c r="QRQ95" s="106"/>
      <c r="QRR95" s="106"/>
      <c r="QRS95" s="106"/>
      <c r="QRT95" s="106"/>
      <c r="QRU95" s="106"/>
      <c r="QRV95" s="106"/>
      <c r="QRW95" s="106"/>
      <c r="QRX95" s="106"/>
      <c r="QRY95" s="106"/>
      <c r="QRZ95" s="106"/>
      <c r="QSA95" s="106"/>
      <c r="QSB95" s="106"/>
      <c r="QSC95" s="106"/>
      <c r="QSD95" s="106"/>
      <c r="QSE95" s="106"/>
      <c r="QSF95" s="106"/>
      <c r="QSG95" s="106"/>
      <c r="QSH95" s="106"/>
      <c r="QSI95" s="106"/>
      <c r="QSJ95" s="106"/>
      <c r="QSK95" s="106"/>
      <c r="QSL95" s="106"/>
      <c r="QSM95" s="106"/>
      <c r="QSN95" s="106"/>
      <c r="QSO95" s="106"/>
      <c r="QSP95" s="106"/>
      <c r="QSQ95" s="106"/>
      <c r="QSR95" s="106"/>
      <c r="QSS95" s="106"/>
      <c r="QST95" s="106"/>
      <c r="QSU95" s="106"/>
      <c r="QSV95" s="106"/>
      <c r="QSW95" s="106"/>
      <c r="QSX95" s="106"/>
      <c r="QSY95" s="106"/>
      <c r="QSZ95" s="106"/>
      <c r="QTA95" s="106"/>
      <c r="QTB95" s="106"/>
      <c r="QTC95" s="106"/>
      <c r="QTD95" s="106"/>
      <c r="QTE95" s="106"/>
      <c r="QTF95" s="106"/>
      <c r="QTG95" s="106"/>
      <c r="QTH95" s="106"/>
      <c r="QTI95" s="106"/>
      <c r="QTJ95" s="106"/>
      <c r="QTK95" s="106"/>
      <c r="QTL95" s="106"/>
      <c r="QTM95" s="106"/>
      <c r="QTN95" s="106"/>
      <c r="QTO95" s="106"/>
      <c r="QTP95" s="106"/>
      <c r="QTQ95" s="106"/>
      <c r="QTR95" s="106"/>
      <c r="QTS95" s="106"/>
      <c r="QTT95" s="106"/>
      <c r="QTU95" s="106"/>
      <c r="QTV95" s="106"/>
      <c r="QTW95" s="106"/>
      <c r="QTX95" s="106"/>
      <c r="QTY95" s="106"/>
      <c r="QTZ95" s="106"/>
      <c r="QUA95" s="106"/>
      <c r="QUB95" s="106"/>
      <c r="QUC95" s="106"/>
      <c r="QUD95" s="106"/>
      <c r="QUE95" s="106"/>
      <c r="QUF95" s="106"/>
      <c r="QUG95" s="106"/>
      <c r="QUH95" s="106"/>
      <c r="QUI95" s="106"/>
      <c r="QUJ95" s="106"/>
      <c r="QUK95" s="106"/>
      <c r="QUL95" s="106"/>
      <c r="QUM95" s="106"/>
      <c r="QUN95" s="106"/>
      <c r="QUO95" s="106"/>
      <c r="QUP95" s="106"/>
      <c r="QUQ95" s="106"/>
      <c r="QUR95" s="106"/>
      <c r="QUS95" s="106"/>
      <c r="QUT95" s="106"/>
      <c r="QUU95" s="106"/>
      <c r="QUV95" s="106"/>
      <c r="QUW95" s="106"/>
      <c r="QUX95" s="106"/>
      <c r="QUY95" s="106"/>
      <c r="QUZ95" s="106"/>
      <c r="QVA95" s="106"/>
      <c r="QVB95" s="106"/>
      <c r="QVC95" s="106"/>
      <c r="QVD95" s="106"/>
      <c r="QVE95" s="106"/>
      <c r="QVF95" s="106"/>
      <c r="QVG95" s="106"/>
      <c r="QVH95" s="106"/>
      <c r="QVI95" s="106"/>
      <c r="QVJ95" s="106"/>
      <c r="QVK95" s="106"/>
      <c r="QVL95" s="106"/>
      <c r="QVM95" s="106"/>
      <c r="QVN95" s="106"/>
      <c r="QVO95" s="106"/>
      <c r="QVP95" s="106"/>
      <c r="QVQ95" s="106"/>
      <c r="QVR95" s="106"/>
      <c r="QVS95" s="106"/>
      <c r="QVT95" s="106"/>
      <c r="QVU95" s="106"/>
      <c r="QVV95" s="106"/>
      <c r="QVW95" s="106"/>
      <c r="QVX95" s="106"/>
      <c r="QVY95" s="106"/>
      <c r="QVZ95" s="106"/>
      <c r="QWA95" s="106"/>
      <c r="QWB95" s="106"/>
      <c r="QWC95" s="106"/>
      <c r="QWD95" s="106"/>
      <c r="QWE95" s="106"/>
      <c r="QWF95" s="106"/>
      <c r="QWG95" s="106"/>
      <c r="QWH95" s="106"/>
      <c r="QWI95" s="106"/>
      <c r="QWJ95" s="106"/>
      <c r="QWK95" s="106"/>
      <c r="QWL95" s="106"/>
      <c r="QWM95" s="106"/>
      <c r="QWN95" s="106"/>
      <c r="QWO95" s="106"/>
      <c r="QWP95" s="106"/>
      <c r="QWQ95" s="106"/>
      <c r="QWR95" s="106"/>
      <c r="QWS95" s="106"/>
      <c r="QWT95" s="106"/>
      <c r="QWU95" s="106"/>
      <c r="QWV95" s="106"/>
      <c r="QWW95" s="106"/>
      <c r="QWX95" s="106"/>
      <c r="QWY95" s="106"/>
      <c r="QWZ95" s="106"/>
      <c r="QXA95" s="106"/>
      <c r="QXB95" s="106"/>
      <c r="QXC95" s="106"/>
      <c r="QXD95" s="106"/>
      <c r="QXE95" s="106"/>
      <c r="QXF95" s="106"/>
      <c r="QXG95" s="106"/>
      <c r="QXH95" s="106"/>
      <c r="QXI95" s="106"/>
      <c r="QXJ95" s="106"/>
      <c r="QXK95" s="106"/>
      <c r="QXL95" s="106"/>
      <c r="QXM95" s="106"/>
      <c r="QXN95" s="106"/>
      <c r="QXO95" s="106"/>
      <c r="QXP95" s="106"/>
      <c r="QXQ95" s="106"/>
      <c r="QXR95" s="106"/>
      <c r="QXS95" s="106"/>
      <c r="QXT95" s="106"/>
      <c r="QXU95" s="106"/>
      <c r="QXV95" s="106"/>
      <c r="QXW95" s="106"/>
      <c r="QXX95" s="106"/>
      <c r="QXY95" s="106"/>
      <c r="QXZ95" s="106"/>
      <c r="QYA95" s="106"/>
      <c r="QYB95" s="106"/>
      <c r="QYC95" s="106"/>
      <c r="QYD95" s="106"/>
      <c r="QYE95" s="106"/>
      <c r="QYF95" s="106"/>
      <c r="QYG95" s="106"/>
      <c r="QYH95" s="106"/>
      <c r="QYI95" s="106"/>
      <c r="QYJ95" s="106"/>
      <c r="QYK95" s="106"/>
      <c r="QYL95" s="106"/>
      <c r="QYM95" s="106"/>
      <c r="QYN95" s="106"/>
      <c r="QYO95" s="106"/>
      <c r="QYP95" s="106"/>
      <c r="QYQ95" s="106"/>
      <c r="QYR95" s="106"/>
      <c r="QYS95" s="106"/>
      <c r="QYT95" s="106"/>
      <c r="QYU95" s="106"/>
      <c r="QYV95" s="106"/>
      <c r="QYW95" s="106"/>
      <c r="QYX95" s="106"/>
      <c r="QYY95" s="106"/>
      <c r="QYZ95" s="106"/>
      <c r="QZA95" s="106"/>
      <c r="QZB95" s="106"/>
      <c r="QZC95" s="106"/>
      <c r="QZD95" s="106"/>
      <c r="QZE95" s="106"/>
      <c r="QZF95" s="106"/>
      <c r="QZG95" s="106"/>
      <c r="QZH95" s="106"/>
      <c r="QZI95" s="106"/>
      <c r="QZJ95" s="106"/>
      <c r="QZK95" s="106"/>
      <c r="QZL95" s="106"/>
      <c r="QZM95" s="106"/>
      <c r="QZN95" s="106"/>
      <c r="QZO95" s="106"/>
      <c r="QZP95" s="106"/>
      <c r="QZQ95" s="106"/>
      <c r="QZR95" s="106"/>
      <c r="QZS95" s="106"/>
      <c r="QZT95" s="106"/>
      <c r="QZU95" s="106"/>
      <c r="QZV95" s="106"/>
      <c r="QZW95" s="106"/>
      <c r="QZX95" s="106"/>
      <c r="QZY95" s="106"/>
      <c r="QZZ95" s="106"/>
      <c r="RAA95" s="106"/>
      <c r="RAB95" s="106"/>
      <c r="RAC95" s="106"/>
      <c r="RAD95" s="106"/>
      <c r="RAE95" s="106"/>
      <c r="RAF95" s="106"/>
      <c r="RAG95" s="106"/>
      <c r="RAH95" s="106"/>
      <c r="RAI95" s="106"/>
      <c r="RAJ95" s="106"/>
      <c r="RAK95" s="106"/>
      <c r="RAL95" s="106"/>
      <c r="RAM95" s="106"/>
      <c r="RAN95" s="106"/>
      <c r="RAO95" s="106"/>
      <c r="RAP95" s="106"/>
      <c r="RAQ95" s="106"/>
      <c r="RAR95" s="106"/>
      <c r="RAS95" s="106"/>
      <c r="RAT95" s="106"/>
      <c r="RAU95" s="106"/>
      <c r="RAV95" s="106"/>
      <c r="RAW95" s="106"/>
      <c r="RAX95" s="106"/>
      <c r="RAY95" s="106"/>
      <c r="RAZ95" s="106"/>
      <c r="RBA95" s="106"/>
      <c r="RBB95" s="106"/>
      <c r="RBC95" s="106"/>
      <c r="RBD95" s="106"/>
      <c r="RBE95" s="106"/>
      <c r="RBF95" s="106"/>
      <c r="RBG95" s="106"/>
      <c r="RBH95" s="106"/>
      <c r="RBI95" s="106"/>
      <c r="RBJ95" s="106"/>
      <c r="RBK95" s="106"/>
      <c r="RBL95" s="106"/>
      <c r="RBM95" s="106"/>
      <c r="RBN95" s="106"/>
      <c r="RBO95" s="106"/>
      <c r="RBP95" s="106"/>
      <c r="RBQ95" s="106"/>
      <c r="RBR95" s="106"/>
      <c r="RBS95" s="106"/>
      <c r="RBT95" s="106"/>
      <c r="RBU95" s="106"/>
      <c r="RBV95" s="106"/>
      <c r="RBW95" s="106"/>
      <c r="RBX95" s="106"/>
      <c r="RBY95" s="106"/>
      <c r="RBZ95" s="106"/>
      <c r="RCA95" s="106"/>
      <c r="RCB95" s="106"/>
      <c r="RCC95" s="106"/>
      <c r="RCD95" s="106"/>
      <c r="RCE95" s="106"/>
      <c r="RCF95" s="106"/>
      <c r="RCG95" s="106"/>
      <c r="RCH95" s="106"/>
      <c r="RCI95" s="106"/>
      <c r="RCJ95" s="106"/>
      <c r="RCK95" s="106"/>
      <c r="RCL95" s="106"/>
      <c r="RCM95" s="106"/>
      <c r="RCN95" s="106"/>
      <c r="RCO95" s="106"/>
      <c r="RCP95" s="106"/>
      <c r="RCQ95" s="106"/>
      <c r="RCR95" s="106"/>
      <c r="RCS95" s="106"/>
      <c r="RCT95" s="106"/>
      <c r="RCU95" s="106"/>
      <c r="RCV95" s="106"/>
      <c r="RCW95" s="106"/>
      <c r="RCX95" s="106"/>
      <c r="RCY95" s="106"/>
      <c r="RCZ95" s="106"/>
      <c r="RDA95" s="106"/>
      <c r="RDB95" s="106"/>
      <c r="RDC95" s="106"/>
      <c r="RDD95" s="106"/>
      <c r="RDE95" s="106"/>
      <c r="RDF95" s="106"/>
      <c r="RDG95" s="106"/>
      <c r="RDH95" s="106"/>
      <c r="RDI95" s="106"/>
      <c r="RDJ95" s="106"/>
      <c r="RDK95" s="106"/>
      <c r="RDL95" s="106"/>
      <c r="RDM95" s="106"/>
      <c r="RDN95" s="106"/>
      <c r="RDO95" s="106"/>
      <c r="RDP95" s="106"/>
      <c r="RDQ95" s="106"/>
      <c r="RDR95" s="106"/>
      <c r="RDS95" s="106"/>
      <c r="RDT95" s="106"/>
      <c r="RDU95" s="106"/>
      <c r="RDV95" s="106"/>
      <c r="RDW95" s="106"/>
      <c r="RDX95" s="106"/>
      <c r="RDY95" s="106"/>
      <c r="RDZ95" s="106"/>
      <c r="REA95" s="106"/>
      <c r="REB95" s="106"/>
      <c r="REC95" s="106"/>
      <c r="RED95" s="106"/>
      <c r="REE95" s="106"/>
      <c r="REF95" s="106"/>
      <c r="REG95" s="106"/>
      <c r="REH95" s="106"/>
      <c r="REI95" s="106"/>
      <c r="REJ95" s="106"/>
      <c r="REK95" s="106"/>
      <c r="REL95" s="106"/>
      <c r="REM95" s="106"/>
      <c r="REN95" s="106"/>
      <c r="REO95" s="106"/>
      <c r="REP95" s="106"/>
      <c r="REQ95" s="106"/>
      <c r="RER95" s="106"/>
      <c r="RES95" s="106"/>
      <c r="RET95" s="106"/>
      <c r="REU95" s="106"/>
      <c r="REV95" s="106"/>
      <c r="REW95" s="106"/>
      <c r="REX95" s="106"/>
      <c r="REY95" s="106"/>
      <c r="REZ95" s="106"/>
      <c r="RFA95" s="106"/>
      <c r="RFB95" s="106"/>
      <c r="RFC95" s="106"/>
      <c r="RFD95" s="106"/>
      <c r="RFE95" s="106"/>
      <c r="RFF95" s="106"/>
      <c r="RFG95" s="106"/>
      <c r="RFH95" s="106"/>
      <c r="RFI95" s="106"/>
      <c r="RFJ95" s="106"/>
      <c r="RFK95" s="106"/>
      <c r="RFL95" s="106"/>
      <c r="RFM95" s="106"/>
      <c r="RFN95" s="106"/>
      <c r="RFO95" s="106"/>
      <c r="RFP95" s="106"/>
      <c r="RFQ95" s="106"/>
      <c r="RFR95" s="106"/>
      <c r="RFS95" s="106"/>
      <c r="RFT95" s="106"/>
      <c r="RFU95" s="106"/>
      <c r="RFV95" s="106"/>
      <c r="RFW95" s="106"/>
      <c r="RFX95" s="106"/>
      <c r="RFY95" s="106"/>
      <c r="RFZ95" s="106"/>
      <c r="RGA95" s="106"/>
      <c r="RGB95" s="106"/>
      <c r="RGC95" s="106"/>
      <c r="RGD95" s="106"/>
      <c r="RGE95" s="106"/>
      <c r="RGF95" s="106"/>
      <c r="RGG95" s="106"/>
      <c r="RGH95" s="106"/>
      <c r="RGI95" s="106"/>
      <c r="RGJ95" s="106"/>
      <c r="RGK95" s="106"/>
      <c r="RGL95" s="106"/>
      <c r="RGM95" s="106"/>
      <c r="RGN95" s="106"/>
      <c r="RGO95" s="106"/>
      <c r="RGP95" s="106"/>
      <c r="RGQ95" s="106"/>
      <c r="RGR95" s="106"/>
      <c r="RGS95" s="106"/>
      <c r="RGT95" s="106"/>
      <c r="RGU95" s="106"/>
      <c r="RGV95" s="106"/>
      <c r="RGW95" s="106"/>
      <c r="RGX95" s="106"/>
      <c r="RGY95" s="106"/>
      <c r="RGZ95" s="106"/>
      <c r="RHA95" s="106"/>
      <c r="RHB95" s="106"/>
      <c r="RHC95" s="106"/>
      <c r="RHD95" s="106"/>
      <c r="RHE95" s="106"/>
      <c r="RHF95" s="106"/>
      <c r="RHG95" s="106"/>
      <c r="RHH95" s="106"/>
      <c r="RHI95" s="106"/>
      <c r="RHJ95" s="106"/>
      <c r="RHK95" s="106"/>
      <c r="RHL95" s="106"/>
      <c r="RHM95" s="106"/>
      <c r="RHN95" s="106"/>
      <c r="RHO95" s="106"/>
      <c r="RHP95" s="106"/>
      <c r="RHQ95" s="106"/>
      <c r="RHR95" s="106"/>
      <c r="RHS95" s="106"/>
      <c r="RHT95" s="106"/>
      <c r="RHU95" s="106"/>
      <c r="RHV95" s="106"/>
      <c r="RHW95" s="106"/>
      <c r="RHX95" s="106"/>
      <c r="RHY95" s="106"/>
      <c r="RHZ95" s="106"/>
      <c r="RIA95" s="106"/>
      <c r="RIB95" s="106"/>
      <c r="RIC95" s="106"/>
      <c r="RID95" s="106"/>
      <c r="RIE95" s="106"/>
      <c r="RIF95" s="106"/>
      <c r="RIG95" s="106"/>
      <c r="RIH95" s="106"/>
      <c r="RII95" s="106"/>
      <c r="RIJ95" s="106"/>
      <c r="RIK95" s="106"/>
      <c r="RIL95" s="106"/>
      <c r="RIM95" s="106"/>
      <c r="RIN95" s="106"/>
      <c r="RIO95" s="106"/>
      <c r="RIP95" s="106"/>
      <c r="RIQ95" s="106"/>
      <c r="RIR95" s="106"/>
      <c r="RIS95" s="106"/>
      <c r="RIT95" s="106"/>
      <c r="RIU95" s="106"/>
      <c r="RIV95" s="106"/>
      <c r="RIW95" s="106"/>
      <c r="RIX95" s="106"/>
      <c r="RIY95" s="106"/>
      <c r="RIZ95" s="106"/>
      <c r="RJA95" s="106"/>
      <c r="RJB95" s="106"/>
      <c r="RJC95" s="106"/>
      <c r="RJD95" s="106"/>
      <c r="RJE95" s="106"/>
      <c r="RJF95" s="106"/>
      <c r="RJG95" s="106"/>
      <c r="RJH95" s="106"/>
      <c r="RJI95" s="106"/>
      <c r="RJJ95" s="106"/>
      <c r="RJK95" s="106"/>
      <c r="RJL95" s="106"/>
      <c r="RJM95" s="106"/>
      <c r="RJN95" s="106"/>
      <c r="RJO95" s="106"/>
      <c r="RJP95" s="106"/>
      <c r="RJQ95" s="106"/>
      <c r="RJR95" s="106"/>
      <c r="RJS95" s="106"/>
      <c r="RJT95" s="106"/>
      <c r="RJU95" s="106"/>
      <c r="RJV95" s="106"/>
      <c r="RJW95" s="106"/>
      <c r="RJX95" s="106"/>
      <c r="RJY95" s="106"/>
      <c r="RJZ95" s="106"/>
      <c r="RKA95" s="106"/>
      <c r="RKB95" s="106"/>
      <c r="RKC95" s="106"/>
      <c r="RKD95" s="106"/>
      <c r="RKE95" s="106"/>
      <c r="RKF95" s="106"/>
      <c r="RKG95" s="106"/>
      <c r="RKH95" s="106"/>
      <c r="RKI95" s="106"/>
      <c r="RKJ95" s="106"/>
      <c r="RKK95" s="106"/>
      <c r="RKL95" s="106"/>
      <c r="RKM95" s="106"/>
      <c r="RKN95" s="106"/>
      <c r="RKO95" s="106"/>
      <c r="RKP95" s="106"/>
      <c r="RKQ95" s="106"/>
      <c r="RKR95" s="106"/>
      <c r="RKS95" s="106"/>
      <c r="RKT95" s="106"/>
      <c r="RKU95" s="106"/>
      <c r="RKV95" s="106"/>
      <c r="RKW95" s="106"/>
      <c r="RKX95" s="106"/>
      <c r="RKY95" s="106"/>
      <c r="RKZ95" s="106"/>
      <c r="RLA95" s="106"/>
      <c r="RLB95" s="106"/>
      <c r="RLC95" s="106"/>
      <c r="RLD95" s="106"/>
      <c r="RLE95" s="106"/>
      <c r="RLF95" s="106"/>
      <c r="RLG95" s="106"/>
      <c r="RLH95" s="106"/>
      <c r="RLI95" s="106"/>
      <c r="RLJ95" s="106"/>
      <c r="RLK95" s="106"/>
      <c r="RLL95" s="106"/>
      <c r="RLM95" s="106"/>
      <c r="RLN95" s="106"/>
      <c r="RLO95" s="106"/>
      <c r="RLP95" s="106"/>
      <c r="RLQ95" s="106"/>
      <c r="RLR95" s="106"/>
      <c r="RLS95" s="106"/>
      <c r="RLT95" s="106"/>
      <c r="RLU95" s="106"/>
      <c r="RLV95" s="106"/>
      <c r="RLW95" s="106"/>
      <c r="RLX95" s="106"/>
      <c r="RLY95" s="106"/>
      <c r="RLZ95" s="106"/>
      <c r="RMA95" s="106"/>
      <c r="RMB95" s="106"/>
      <c r="RMC95" s="106"/>
      <c r="RMD95" s="106"/>
      <c r="RME95" s="106"/>
      <c r="RMF95" s="106"/>
      <c r="RMG95" s="106"/>
      <c r="RMH95" s="106"/>
      <c r="RMI95" s="106"/>
      <c r="RMJ95" s="106"/>
      <c r="RMK95" s="106"/>
      <c r="RML95" s="106"/>
      <c r="RMM95" s="106"/>
      <c r="RMN95" s="106"/>
      <c r="RMO95" s="106"/>
      <c r="RMP95" s="106"/>
      <c r="RMQ95" s="106"/>
      <c r="RMR95" s="106"/>
      <c r="RMS95" s="106"/>
      <c r="RMT95" s="106"/>
      <c r="RMU95" s="106"/>
      <c r="RMV95" s="106"/>
      <c r="RMW95" s="106"/>
      <c r="RMX95" s="106"/>
      <c r="RMY95" s="106"/>
      <c r="RMZ95" s="106"/>
      <c r="RNA95" s="106"/>
      <c r="RNB95" s="106"/>
      <c r="RNC95" s="106"/>
      <c r="RND95" s="106"/>
      <c r="RNE95" s="106"/>
      <c r="RNF95" s="106"/>
      <c r="RNG95" s="106"/>
      <c r="RNH95" s="106"/>
      <c r="RNI95" s="106"/>
      <c r="RNJ95" s="106"/>
      <c r="RNK95" s="106"/>
      <c r="RNL95" s="106"/>
      <c r="RNM95" s="106"/>
      <c r="RNN95" s="106"/>
      <c r="RNO95" s="106"/>
      <c r="RNP95" s="106"/>
      <c r="RNQ95" s="106"/>
      <c r="RNR95" s="106"/>
      <c r="RNS95" s="106"/>
      <c r="RNT95" s="106"/>
      <c r="RNU95" s="106"/>
      <c r="RNV95" s="106"/>
      <c r="RNW95" s="106"/>
      <c r="RNX95" s="106"/>
      <c r="RNY95" s="106"/>
      <c r="RNZ95" s="106"/>
      <c r="ROA95" s="106"/>
      <c r="ROB95" s="106"/>
      <c r="ROC95" s="106"/>
      <c r="ROD95" s="106"/>
      <c r="ROE95" s="106"/>
      <c r="ROF95" s="106"/>
      <c r="ROG95" s="106"/>
      <c r="ROH95" s="106"/>
      <c r="ROI95" s="106"/>
      <c r="ROJ95" s="106"/>
      <c r="ROK95" s="106"/>
      <c r="ROL95" s="106"/>
      <c r="ROM95" s="106"/>
      <c r="RON95" s="106"/>
      <c r="ROO95" s="106"/>
      <c r="ROP95" s="106"/>
      <c r="ROQ95" s="106"/>
      <c r="ROR95" s="106"/>
      <c r="ROS95" s="106"/>
      <c r="ROT95" s="106"/>
      <c r="ROU95" s="106"/>
      <c r="ROV95" s="106"/>
      <c r="ROW95" s="106"/>
      <c r="ROX95" s="106"/>
      <c r="ROY95" s="106"/>
      <c r="ROZ95" s="106"/>
      <c r="RPA95" s="106"/>
      <c r="RPB95" s="106"/>
      <c r="RPC95" s="106"/>
      <c r="RPD95" s="106"/>
      <c r="RPE95" s="106"/>
      <c r="RPF95" s="106"/>
      <c r="RPG95" s="106"/>
      <c r="RPH95" s="106"/>
      <c r="RPI95" s="106"/>
      <c r="RPJ95" s="106"/>
      <c r="RPK95" s="106"/>
      <c r="RPL95" s="106"/>
      <c r="RPM95" s="106"/>
      <c r="RPN95" s="106"/>
      <c r="RPO95" s="106"/>
      <c r="RPP95" s="106"/>
      <c r="RPQ95" s="106"/>
      <c r="RPR95" s="106"/>
      <c r="RPS95" s="106"/>
      <c r="RPT95" s="106"/>
      <c r="RPU95" s="106"/>
      <c r="RPV95" s="106"/>
      <c r="RPW95" s="106"/>
      <c r="RPX95" s="106"/>
      <c r="RPY95" s="106"/>
      <c r="RPZ95" s="106"/>
      <c r="RQA95" s="106"/>
      <c r="RQB95" s="106"/>
      <c r="RQC95" s="106"/>
      <c r="RQD95" s="106"/>
      <c r="RQE95" s="106"/>
      <c r="RQF95" s="106"/>
      <c r="RQG95" s="106"/>
      <c r="RQH95" s="106"/>
      <c r="RQI95" s="106"/>
      <c r="RQJ95" s="106"/>
      <c r="RQK95" s="106"/>
      <c r="RQL95" s="106"/>
      <c r="RQM95" s="106"/>
      <c r="RQN95" s="106"/>
      <c r="RQO95" s="106"/>
      <c r="RQP95" s="106"/>
      <c r="RQQ95" s="106"/>
      <c r="RQR95" s="106"/>
      <c r="RQS95" s="106"/>
      <c r="RQT95" s="106"/>
      <c r="RQU95" s="106"/>
      <c r="RQV95" s="106"/>
      <c r="RQW95" s="106"/>
      <c r="RQX95" s="106"/>
      <c r="RQY95" s="106"/>
      <c r="RQZ95" s="106"/>
      <c r="RRA95" s="106"/>
      <c r="RRB95" s="106"/>
      <c r="RRC95" s="106"/>
      <c r="RRD95" s="106"/>
      <c r="RRE95" s="106"/>
      <c r="RRF95" s="106"/>
      <c r="RRG95" s="106"/>
      <c r="RRH95" s="106"/>
      <c r="RRI95" s="106"/>
      <c r="RRJ95" s="106"/>
      <c r="RRK95" s="106"/>
      <c r="RRL95" s="106"/>
      <c r="RRM95" s="106"/>
      <c r="RRN95" s="106"/>
      <c r="RRO95" s="106"/>
      <c r="RRP95" s="106"/>
      <c r="RRQ95" s="106"/>
      <c r="RRR95" s="106"/>
      <c r="RRS95" s="106"/>
      <c r="RRT95" s="106"/>
      <c r="RRU95" s="106"/>
      <c r="RRV95" s="106"/>
      <c r="RRW95" s="106"/>
      <c r="RRX95" s="106"/>
      <c r="RRY95" s="106"/>
      <c r="RRZ95" s="106"/>
      <c r="RSA95" s="106"/>
      <c r="RSB95" s="106"/>
      <c r="RSC95" s="106"/>
      <c r="RSD95" s="106"/>
      <c r="RSE95" s="106"/>
      <c r="RSF95" s="106"/>
      <c r="RSG95" s="106"/>
      <c r="RSH95" s="106"/>
      <c r="RSI95" s="106"/>
      <c r="RSJ95" s="106"/>
      <c r="RSK95" s="106"/>
      <c r="RSL95" s="106"/>
      <c r="RSM95" s="106"/>
      <c r="RSN95" s="106"/>
      <c r="RSO95" s="106"/>
      <c r="RSP95" s="106"/>
      <c r="RSQ95" s="106"/>
      <c r="RSR95" s="106"/>
      <c r="RSS95" s="106"/>
      <c r="RST95" s="106"/>
      <c r="RSU95" s="106"/>
      <c r="RSV95" s="106"/>
      <c r="RSW95" s="106"/>
      <c r="RSX95" s="106"/>
      <c r="RSY95" s="106"/>
      <c r="RSZ95" s="106"/>
      <c r="RTA95" s="106"/>
      <c r="RTB95" s="106"/>
      <c r="RTC95" s="106"/>
      <c r="RTD95" s="106"/>
      <c r="RTE95" s="106"/>
      <c r="RTF95" s="106"/>
      <c r="RTG95" s="106"/>
      <c r="RTH95" s="106"/>
      <c r="RTI95" s="106"/>
      <c r="RTJ95" s="106"/>
      <c r="RTK95" s="106"/>
      <c r="RTL95" s="106"/>
      <c r="RTM95" s="106"/>
      <c r="RTN95" s="106"/>
      <c r="RTO95" s="106"/>
      <c r="RTP95" s="106"/>
      <c r="RTQ95" s="106"/>
      <c r="RTR95" s="106"/>
      <c r="RTS95" s="106"/>
      <c r="RTT95" s="106"/>
      <c r="RTU95" s="106"/>
      <c r="RTV95" s="106"/>
      <c r="RTW95" s="106"/>
      <c r="RTX95" s="106"/>
      <c r="RTY95" s="106"/>
      <c r="RTZ95" s="106"/>
      <c r="RUA95" s="106"/>
      <c r="RUB95" s="106"/>
      <c r="RUC95" s="106"/>
      <c r="RUD95" s="106"/>
      <c r="RUE95" s="106"/>
      <c r="RUF95" s="106"/>
      <c r="RUG95" s="106"/>
      <c r="RUH95" s="106"/>
      <c r="RUI95" s="106"/>
      <c r="RUJ95" s="106"/>
      <c r="RUK95" s="106"/>
      <c r="RUL95" s="106"/>
      <c r="RUM95" s="106"/>
      <c r="RUN95" s="106"/>
      <c r="RUO95" s="106"/>
      <c r="RUP95" s="106"/>
      <c r="RUQ95" s="106"/>
      <c r="RUR95" s="106"/>
      <c r="RUS95" s="106"/>
      <c r="RUT95" s="106"/>
      <c r="RUU95" s="106"/>
      <c r="RUV95" s="106"/>
      <c r="RUW95" s="106"/>
      <c r="RUX95" s="106"/>
      <c r="RUY95" s="106"/>
      <c r="RUZ95" s="106"/>
      <c r="RVA95" s="106"/>
      <c r="RVB95" s="106"/>
      <c r="RVC95" s="106"/>
      <c r="RVD95" s="106"/>
      <c r="RVE95" s="106"/>
      <c r="RVF95" s="106"/>
      <c r="RVG95" s="106"/>
      <c r="RVH95" s="106"/>
      <c r="RVI95" s="106"/>
      <c r="RVJ95" s="106"/>
      <c r="RVK95" s="106"/>
      <c r="RVL95" s="106"/>
      <c r="RVM95" s="106"/>
      <c r="RVN95" s="106"/>
      <c r="RVO95" s="106"/>
      <c r="RVP95" s="106"/>
      <c r="RVQ95" s="106"/>
      <c r="RVR95" s="106"/>
      <c r="RVS95" s="106"/>
      <c r="RVT95" s="106"/>
      <c r="RVU95" s="106"/>
      <c r="RVV95" s="106"/>
      <c r="RVW95" s="106"/>
      <c r="RVX95" s="106"/>
      <c r="RVY95" s="106"/>
      <c r="RVZ95" s="106"/>
      <c r="RWA95" s="106"/>
      <c r="RWB95" s="106"/>
      <c r="RWC95" s="106"/>
      <c r="RWD95" s="106"/>
      <c r="RWE95" s="106"/>
      <c r="RWF95" s="106"/>
      <c r="RWG95" s="106"/>
      <c r="RWH95" s="106"/>
      <c r="RWI95" s="106"/>
      <c r="RWJ95" s="106"/>
      <c r="RWK95" s="106"/>
      <c r="RWL95" s="106"/>
      <c r="RWM95" s="106"/>
      <c r="RWN95" s="106"/>
      <c r="RWO95" s="106"/>
      <c r="RWP95" s="106"/>
      <c r="RWQ95" s="106"/>
      <c r="RWR95" s="106"/>
      <c r="RWS95" s="106"/>
      <c r="RWT95" s="106"/>
      <c r="RWU95" s="106"/>
      <c r="RWV95" s="106"/>
      <c r="RWW95" s="106"/>
      <c r="RWX95" s="106"/>
      <c r="RWY95" s="106"/>
      <c r="RWZ95" s="106"/>
      <c r="RXA95" s="106"/>
      <c r="RXB95" s="106"/>
      <c r="RXC95" s="106"/>
      <c r="RXD95" s="106"/>
      <c r="RXE95" s="106"/>
      <c r="RXF95" s="106"/>
      <c r="RXG95" s="106"/>
      <c r="RXH95" s="106"/>
      <c r="RXI95" s="106"/>
      <c r="RXJ95" s="106"/>
      <c r="RXK95" s="106"/>
      <c r="RXL95" s="106"/>
      <c r="RXM95" s="106"/>
      <c r="RXN95" s="106"/>
      <c r="RXO95" s="106"/>
      <c r="RXP95" s="106"/>
      <c r="RXQ95" s="106"/>
      <c r="RXR95" s="106"/>
      <c r="RXS95" s="106"/>
      <c r="RXT95" s="106"/>
      <c r="RXU95" s="106"/>
      <c r="RXV95" s="106"/>
      <c r="RXW95" s="106"/>
      <c r="RXX95" s="106"/>
      <c r="RXY95" s="106"/>
      <c r="RXZ95" s="106"/>
      <c r="RYA95" s="106"/>
      <c r="RYB95" s="106"/>
      <c r="RYC95" s="106"/>
      <c r="RYD95" s="106"/>
      <c r="RYE95" s="106"/>
      <c r="RYF95" s="106"/>
      <c r="RYG95" s="106"/>
      <c r="RYH95" s="106"/>
      <c r="RYI95" s="106"/>
      <c r="RYJ95" s="106"/>
      <c r="RYK95" s="106"/>
      <c r="RYL95" s="106"/>
      <c r="RYM95" s="106"/>
      <c r="RYN95" s="106"/>
      <c r="RYO95" s="106"/>
      <c r="RYP95" s="106"/>
      <c r="RYQ95" s="106"/>
      <c r="RYR95" s="106"/>
      <c r="RYS95" s="106"/>
      <c r="RYT95" s="106"/>
      <c r="RYU95" s="106"/>
      <c r="RYV95" s="106"/>
      <c r="RYW95" s="106"/>
      <c r="RYX95" s="106"/>
      <c r="RYY95" s="106"/>
      <c r="RYZ95" s="106"/>
      <c r="RZA95" s="106"/>
      <c r="RZB95" s="106"/>
      <c r="RZC95" s="106"/>
      <c r="RZD95" s="106"/>
      <c r="RZE95" s="106"/>
      <c r="RZF95" s="106"/>
      <c r="RZG95" s="106"/>
      <c r="RZH95" s="106"/>
      <c r="RZI95" s="106"/>
      <c r="RZJ95" s="106"/>
      <c r="RZK95" s="106"/>
      <c r="RZL95" s="106"/>
      <c r="RZM95" s="106"/>
      <c r="RZN95" s="106"/>
      <c r="RZO95" s="106"/>
      <c r="RZP95" s="106"/>
      <c r="RZQ95" s="106"/>
      <c r="RZR95" s="106"/>
      <c r="RZS95" s="106"/>
      <c r="RZT95" s="106"/>
      <c r="RZU95" s="106"/>
      <c r="RZV95" s="106"/>
      <c r="RZW95" s="106"/>
      <c r="RZX95" s="106"/>
      <c r="RZY95" s="106"/>
      <c r="RZZ95" s="106"/>
      <c r="SAA95" s="106"/>
      <c r="SAB95" s="106"/>
      <c r="SAC95" s="106"/>
      <c r="SAD95" s="106"/>
      <c r="SAE95" s="106"/>
      <c r="SAF95" s="106"/>
      <c r="SAG95" s="106"/>
      <c r="SAH95" s="106"/>
      <c r="SAI95" s="106"/>
      <c r="SAJ95" s="106"/>
      <c r="SAK95" s="106"/>
      <c r="SAL95" s="106"/>
      <c r="SAM95" s="106"/>
      <c r="SAN95" s="106"/>
      <c r="SAO95" s="106"/>
      <c r="SAP95" s="106"/>
      <c r="SAQ95" s="106"/>
      <c r="SAR95" s="106"/>
      <c r="SAS95" s="106"/>
      <c r="SAT95" s="106"/>
      <c r="SAU95" s="106"/>
      <c r="SAV95" s="106"/>
      <c r="SAW95" s="106"/>
      <c r="SAX95" s="106"/>
      <c r="SAY95" s="106"/>
      <c r="SAZ95" s="106"/>
      <c r="SBA95" s="106"/>
      <c r="SBB95" s="106"/>
      <c r="SBC95" s="106"/>
      <c r="SBD95" s="106"/>
      <c r="SBE95" s="106"/>
      <c r="SBF95" s="106"/>
      <c r="SBG95" s="106"/>
      <c r="SBH95" s="106"/>
      <c r="SBI95" s="106"/>
      <c r="SBJ95" s="106"/>
      <c r="SBK95" s="106"/>
      <c r="SBL95" s="106"/>
      <c r="SBM95" s="106"/>
      <c r="SBN95" s="106"/>
      <c r="SBO95" s="106"/>
      <c r="SBP95" s="106"/>
      <c r="SBQ95" s="106"/>
      <c r="SBR95" s="106"/>
      <c r="SBS95" s="106"/>
      <c r="SBT95" s="106"/>
      <c r="SBU95" s="106"/>
      <c r="SBV95" s="106"/>
      <c r="SBW95" s="106"/>
      <c r="SBX95" s="106"/>
      <c r="SBY95" s="106"/>
      <c r="SBZ95" s="106"/>
      <c r="SCA95" s="106"/>
      <c r="SCB95" s="106"/>
      <c r="SCC95" s="106"/>
      <c r="SCD95" s="106"/>
      <c r="SCE95" s="106"/>
      <c r="SCF95" s="106"/>
      <c r="SCG95" s="106"/>
      <c r="SCH95" s="106"/>
      <c r="SCI95" s="106"/>
      <c r="SCJ95" s="106"/>
      <c r="SCK95" s="106"/>
      <c r="SCL95" s="106"/>
      <c r="SCM95" s="106"/>
      <c r="SCN95" s="106"/>
      <c r="SCO95" s="106"/>
      <c r="SCP95" s="106"/>
      <c r="SCQ95" s="106"/>
      <c r="SCR95" s="106"/>
      <c r="SCS95" s="106"/>
      <c r="SCT95" s="106"/>
      <c r="SCU95" s="106"/>
      <c r="SCV95" s="106"/>
      <c r="SCW95" s="106"/>
      <c r="SCX95" s="106"/>
      <c r="SCY95" s="106"/>
      <c r="SCZ95" s="106"/>
      <c r="SDA95" s="106"/>
      <c r="SDB95" s="106"/>
      <c r="SDC95" s="106"/>
      <c r="SDD95" s="106"/>
      <c r="SDE95" s="106"/>
      <c r="SDF95" s="106"/>
      <c r="SDG95" s="106"/>
      <c r="SDH95" s="106"/>
      <c r="SDI95" s="106"/>
      <c r="SDJ95" s="106"/>
      <c r="SDK95" s="106"/>
      <c r="SDL95" s="106"/>
      <c r="SDM95" s="106"/>
      <c r="SDN95" s="106"/>
      <c r="SDO95" s="106"/>
      <c r="SDP95" s="106"/>
      <c r="SDQ95" s="106"/>
      <c r="SDR95" s="106"/>
      <c r="SDS95" s="106"/>
      <c r="SDT95" s="106"/>
      <c r="SDU95" s="106"/>
      <c r="SDV95" s="106"/>
      <c r="SDW95" s="106"/>
      <c r="SDX95" s="106"/>
      <c r="SDY95" s="106"/>
      <c r="SDZ95" s="106"/>
      <c r="SEA95" s="106"/>
      <c r="SEB95" s="106"/>
      <c r="SEC95" s="106"/>
      <c r="SED95" s="106"/>
      <c r="SEE95" s="106"/>
      <c r="SEF95" s="106"/>
      <c r="SEG95" s="106"/>
      <c r="SEH95" s="106"/>
      <c r="SEI95" s="106"/>
      <c r="SEJ95" s="106"/>
      <c r="SEK95" s="106"/>
      <c r="SEL95" s="106"/>
      <c r="SEM95" s="106"/>
      <c r="SEN95" s="106"/>
      <c r="SEO95" s="106"/>
      <c r="SEP95" s="106"/>
      <c r="SEQ95" s="106"/>
      <c r="SER95" s="106"/>
      <c r="SES95" s="106"/>
      <c r="SET95" s="106"/>
      <c r="SEU95" s="106"/>
      <c r="SEV95" s="106"/>
      <c r="SEW95" s="106"/>
      <c r="SEX95" s="106"/>
      <c r="SEY95" s="106"/>
      <c r="SEZ95" s="106"/>
      <c r="SFA95" s="106"/>
      <c r="SFB95" s="106"/>
      <c r="SFC95" s="106"/>
      <c r="SFD95" s="106"/>
      <c r="SFE95" s="106"/>
      <c r="SFF95" s="106"/>
      <c r="SFG95" s="106"/>
      <c r="SFH95" s="106"/>
      <c r="SFI95" s="106"/>
      <c r="SFJ95" s="106"/>
      <c r="SFK95" s="106"/>
      <c r="SFL95" s="106"/>
      <c r="SFM95" s="106"/>
      <c r="SFN95" s="106"/>
      <c r="SFO95" s="106"/>
      <c r="SFP95" s="106"/>
      <c r="SFQ95" s="106"/>
      <c r="SFR95" s="106"/>
      <c r="SFS95" s="106"/>
      <c r="SFT95" s="106"/>
      <c r="SFU95" s="106"/>
      <c r="SFV95" s="106"/>
      <c r="SFW95" s="106"/>
      <c r="SFX95" s="106"/>
      <c r="SFY95" s="106"/>
      <c r="SFZ95" s="106"/>
      <c r="SGA95" s="106"/>
      <c r="SGB95" s="106"/>
      <c r="SGC95" s="106"/>
      <c r="SGD95" s="106"/>
      <c r="SGE95" s="106"/>
      <c r="SGF95" s="106"/>
      <c r="SGG95" s="106"/>
      <c r="SGH95" s="106"/>
      <c r="SGI95" s="106"/>
      <c r="SGJ95" s="106"/>
      <c r="SGK95" s="106"/>
      <c r="SGL95" s="106"/>
      <c r="SGM95" s="106"/>
      <c r="SGN95" s="106"/>
      <c r="SGO95" s="106"/>
      <c r="SGP95" s="106"/>
      <c r="SGQ95" s="106"/>
      <c r="SGR95" s="106"/>
      <c r="SGS95" s="106"/>
      <c r="SGT95" s="106"/>
      <c r="SGU95" s="106"/>
      <c r="SGV95" s="106"/>
      <c r="SGW95" s="106"/>
      <c r="SGX95" s="106"/>
      <c r="SGY95" s="106"/>
      <c r="SGZ95" s="106"/>
      <c r="SHA95" s="106"/>
      <c r="SHB95" s="106"/>
      <c r="SHC95" s="106"/>
      <c r="SHD95" s="106"/>
      <c r="SHE95" s="106"/>
      <c r="SHF95" s="106"/>
      <c r="SHG95" s="106"/>
      <c r="SHH95" s="106"/>
      <c r="SHI95" s="106"/>
      <c r="SHJ95" s="106"/>
      <c r="SHK95" s="106"/>
      <c r="SHL95" s="106"/>
      <c r="SHM95" s="106"/>
      <c r="SHN95" s="106"/>
      <c r="SHO95" s="106"/>
      <c r="SHP95" s="106"/>
      <c r="SHQ95" s="106"/>
      <c r="SHR95" s="106"/>
      <c r="SHS95" s="106"/>
      <c r="SHT95" s="106"/>
      <c r="SHU95" s="106"/>
      <c r="SHV95" s="106"/>
      <c r="SHW95" s="106"/>
      <c r="SHX95" s="106"/>
      <c r="SHY95" s="106"/>
      <c r="SHZ95" s="106"/>
      <c r="SIA95" s="106"/>
      <c r="SIB95" s="106"/>
      <c r="SIC95" s="106"/>
      <c r="SID95" s="106"/>
      <c r="SIE95" s="106"/>
      <c r="SIF95" s="106"/>
      <c r="SIG95" s="106"/>
      <c r="SIH95" s="106"/>
      <c r="SII95" s="106"/>
      <c r="SIJ95" s="106"/>
      <c r="SIK95" s="106"/>
      <c r="SIL95" s="106"/>
      <c r="SIM95" s="106"/>
      <c r="SIN95" s="106"/>
      <c r="SIO95" s="106"/>
      <c r="SIP95" s="106"/>
      <c r="SIQ95" s="106"/>
      <c r="SIR95" s="106"/>
      <c r="SIS95" s="106"/>
      <c r="SIT95" s="106"/>
      <c r="SIU95" s="106"/>
      <c r="SIV95" s="106"/>
      <c r="SIW95" s="106"/>
      <c r="SIX95" s="106"/>
      <c r="SIY95" s="106"/>
      <c r="SIZ95" s="106"/>
      <c r="SJA95" s="106"/>
      <c r="SJB95" s="106"/>
      <c r="SJC95" s="106"/>
      <c r="SJD95" s="106"/>
      <c r="SJE95" s="106"/>
      <c r="SJF95" s="106"/>
      <c r="SJG95" s="106"/>
      <c r="SJH95" s="106"/>
      <c r="SJI95" s="106"/>
      <c r="SJJ95" s="106"/>
      <c r="SJK95" s="106"/>
      <c r="SJL95" s="106"/>
      <c r="SJM95" s="106"/>
      <c r="SJN95" s="106"/>
      <c r="SJO95" s="106"/>
      <c r="SJP95" s="106"/>
      <c r="SJQ95" s="106"/>
      <c r="SJR95" s="106"/>
      <c r="SJS95" s="106"/>
      <c r="SJT95" s="106"/>
      <c r="SJU95" s="106"/>
      <c r="SJV95" s="106"/>
      <c r="SJW95" s="106"/>
      <c r="SJX95" s="106"/>
      <c r="SJY95" s="106"/>
      <c r="SJZ95" s="106"/>
      <c r="SKA95" s="106"/>
      <c r="SKB95" s="106"/>
      <c r="SKC95" s="106"/>
      <c r="SKD95" s="106"/>
      <c r="SKE95" s="106"/>
      <c r="SKF95" s="106"/>
      <c r="SKG95" s="106"/>
      <c r="SKH95" s="106"/>
      <c r="SKI95" s="106"/>
      <c r="SKJ95" s="106"/>
      <c r="SKK95" s="106"/>
      <c r="SKL95" s="106"/>
      <c r="SKM95" s="106"/>
      <c r="SKN95" s="106"/>
      <c r="SKO95" s="106"/>
      <c r="SKP95" s="106"/>
      <c r="SKQ95" s="106"/>
      <c r="SKR95" s="106"/>
      <c r="SKS95" s="106"/>
      <c r="SKT95" s="106"/>
      <c r="SKU95" s="106"/>
      <c r="SKV95" s="106"/>
      <c r="SKW95" s="106"/>
      <c r="SKX95" s="106"/>
      <c r="SKY95" s="106"/>
      <c r="SKZ95" s="106"/>
      <c r="SLA95" s="106"/>
      <c r="SLB95" s="106"/>
      <c r="SLC95" s="106"/>
      <c r="SLD95" s="106"/>
      <c r="SLE95" s="106"/>
      <c r="SLF95" s="106"/>
      <c r="SLG95" s="106"/>
      <c r="SLH95" s="106"/>
      <c r="SLI95" s="106"/>
      <c r="SLJ95" s="106"/>
      <c r="SLK95" s="106"/>
      <c r="SLL95" s="106"/>
      <c r="SLM95" s="106"/>
      <c r="SLN95" s="106"/>
      <c r="SLO95" s="106"/>
      <c r="SLP95" s="106"/>
      <c r="SLQ95" s="106"/>
      <c r="SLR95" s="106"/>
      <c r="SLS95" s="106"/>
      <c r="SLT95" s="106"/>
      <c r="SLU95" s="106"/>
      <c r="SLV95" s="106"/>
      <c r="SLW95" s="106"/>
      <c r="SLX95" s="106"/>
      <c r="SLY95" s="106"/>
      <c r="SLZ95" s="106"/>
      <c r="SMA95" s="106"/>
      <c r="SMB95" s="106"/>
      <c r="SMC95" s="106"/>
      <c r="SMD95" s="106"/>
      <c r="SME95" s="106"/>
      <c r="SMF95" s="106"/>
      <c r="SMG95" s="106"/>
      <c r="SMH95" s="106"/>
      <c r="SMI95" s="106"/>
      <c r="SMJ95" s="106"/>
      <c r="SMK95" s="106"/>
      <c r="SML95" s="106"/>
      <c r="SMM95" s="106"/>
      <c r="SMN95" s="106"/>
      <c r="SMO95" s="106"/>
      <c r="SMP95" s="106"/>
      <c r="SMQ95" s="106"/>
      <c r="SMR95" s="106"/>
      <c r="SMS95" s="106"/>
      <c r="SMT95" s="106"/>
      <c r="SMU95" s="106"/>
      <c r="SMV95" s="106"/>
      <c r="SMW95" s="106"/>
      <c r="SMX95" s="106"/>
      <c r="SMY95" s="106"/>
      <c r="SMZ95" s="106"/>
      <c r="SNA95" s="106"/>
      <c r="SNB95" s="106"/>
      <c r="SNC95" s="106"/>
      <c r="SND95" s="106"/>
      <c r="SNE95" s="106"/>
      <c r="SNF95" s="106"/>
      <c r="SNG95" s="106"/>
      <c r="SNH95" s="106"/>
      <c r="SNI95" s="106"/>
      <c r="SNJ95" s="106"/>
      <c r="SNK95" s="106"/>
      <c r="SNL95" s="106"/>
      <c r="SNM95" s="106"/>
      <c r="SNN95" s="106"/>
      <c r="SNO95" s="106"/>
      <c r="SNP95" s="106"/>
      <c r="SNQ95" s="106"/>
      <c r="SNR95" s="106"/>
      <c r="SNS95" s="106"/>
      <c r="SNT95" s="106"/>
      <c r="SNU95" s="106"/>
      <c r="SNV95" s="106"/>
      <c r="SNW95" s="106"/>
      <c r="SNX95" s="106"/>
      <c r="SNY95" s="106"/>
      <c r="SNZ95" s="106"/>
      <c r="SOA95" s="106"/>
      <c r="SOB95" s="106"/>
      <c r="SOC95" s="106"/>
      <c r="SOD95" s="106"/>
      <c r="SOE95" s="106"/>
      <c r="SOF95" s="106"/>
      <c r="SOG95" s="106"/>
      <c r="SOH95" s="106"/>
      <c r="SOI95" s="106"/>
      <c r="SOJ95" s="106"/>
      <c r="SOK95" s="106"/>
      <c r="SOL95" s="106"/>
      <c r="SOM95" s="106"/>
      <c r="SON95" s="106"/>
      <c r="SOO95" s="106"/>
      <c r="SOP95" s="106"/>
      <c r="SOQ95" s="106"/>
      <c r="SOR95" s="106"/>
      <c r="SOS95" s="106"/>
      <c r="SOT95" s="106"/>
      <c r="SOU95" s="106"/>
      <c r="SOV95" s="106"/>
      <c r="SOW95" s="106"/>
      <c r="SOX95" s="106"/>
      <c r="SOY95" s="106"/>
      <c r="SOZ95" s="106"/>
      <c r="SPA95" s="106"/>
      <c r="SPB95" s="106"/>
      <c r="SPC95" s="106"/>
      <c r="SPD95" s="106"/>
      <c r="SPE95" s="106"/>
      <c r="SPF95" s="106"/>
      <c r="SPG95" s="106"/>
      <c r="SPH95" s="106"/>
      <c r="SPI95" s="106"/>
      <c r="SPJ95" s="106"/>
      <c r="SPK95" s="106"/>
      <c r="SPL95" s="106"/>
      <c r="SPM95" s="106"/>
      <c r="SPN95" s="106"/>
      <c r="SPO95" s="106"/>
      <c r="SPP95" s="106"/>
      <c r="SPQ95" s="106"/>
      <c r="SPR95" s="106"/>
      <c r="SPS95" s="106"/>
      <c r="SPT95" s="106"/>
      <c r="SPU95" s="106"/>
      <c r="SPV95" s="106"/>
      <c r="SPW95" s="106"/>
      <c r="SPX95" s="106"/>
      <c r="SPY95" s="106"/>
      <c r="SPZ95" s="106"/>
      <c r="SQA95" s="106"/>
      <c r="SQB95" s="106"/>
      <c r="SQC95" s="106"/>
      <c r="SQD95" s="106"/>
      <c r="SQE95" s="106"/>
      <c r="SQF95" s="106"/>
      <c r="SQG95" s="106"/>
      <c r="SQH95" s="106"/>
      <c r="SQI95" s="106"/>
      <c r="SQJ95" s="106"/>
      <c r="SQK95" s="106"/>
      <c r="SQL95" s="106"/>
      <c r="SQM95" s="106"/>
      <c r="SQN95" s="106"/>
      <c r="SQO95" s="106"/>
      <c r="SQP95" s="106"/>
      <c r="SQQ95" s="106"/>
      <c r="SQR95" s="106"/>
      <c r="SQS95" s="106"/>
      <c r="SQT95" s="106"/>
      <c r="SQU95" s="106"/>
      <c r="SQV95" s="106"/>
      <c r="SQW95" s="106"/>
      <c r="SQX95" s="106"/>
      <c r="SQY95" s="106"/>
      <c r="SQZ95" s="106"/>
      <c r="SRA95" s="106"/>
      <c r="SRB95" s="106"/>
      <c r="SRC95" s="106"/>
      <c r="SRD95" s="106"/>
      <c r="SRE95" s="106"/>
      <c r="SRF95" s="106"/>
      <c r="SRG95" s="106"/>
      <c r="SRH95" s="106"/>
      <c r="SRI95" s="106"/>
      <c r="SRJ95" s="106"/>
      <c r="SRK95" s="106"/>
      <c r="SRL95" s="106"/>
      <c r="SRM95" s="106"/>
      <c r="SRN95" s="106"/>
      <c r="SRO95" s="106"/>
      <c r="SRP95" s="106"/>
      <c r="SRQ95" s="106"/>
      <c r="SRR95" s="106"/>
      <c r="SRS95" s="106"/>
      <c r="SRT95" s="106"/>
      <c r="SRU95" s="106"/>
      <c r="SRV95" s="106"/>
      <c r="SRW95" s="106"/>
      <c r="SRX95" s="106"/>
      <c r="SRY95" s="106"/>
      <c r="SRZ95" s="106"/>
      <c r="SSA95" s="106"/>
      <c r="SSB95" s="106"/>
      <c r="SSC95" s="106"/>
      <c r="SSD95" s="106"/>
      <c r="SSE95" s="106"/>
      <c r="SSF95" s="106"/>
      <c r="SSG95" s="106"/>
      <c r="SSH95" s="106"/>
      <c r="SSI95" s="106"/>
      <c r="SSJ95" s="106"/>
      <c r="SSK95" s="106"/>
      <c r="SSL95" s="106"/>
      <c r="SSM95" s="106"/>
      <c r="SSN95" s="106"/>
      <c r="SSO95" s="106"/>
      <c r="SSP95" s="106"/>
      <c r="SSQ95" s="106"/>
      <c r="SSR95" s="106"/>
      <c r="SSS95" s="106"/>
      <c r="SST95" s="106"/>
      <c r="SSU95" s="106"/>
      <c r="SSV95" s="106"/>
      <c r="SSW95" s="106"/>
      <c r="SSX95" s="106"/>
      <c r="SSY95" s="106"/>
      <c r="SSZ95" s="106"/>
      <c r="STA95" s="106"/>
      <c r="STB95" s="106"/>
      <c r="STC95" s="106"/>
      <c r="STD95" s="106"/>
      <c r="STE95" s="106"/>
      <c r="STF95" s="106"/>
      <c r="STG95" s="106"/>
      <c r="STH95" s="106"/>
      <c r="STI95" s="106"/>
      <c r="STJ95" s="106"/>
      <c r="STK95" s="106"/>
      <c r="STL95" s="106"/>
      <c r="STM95" s="106"/>
      <c r="STN95" s="106"/>
      <c r="STO95" s="106"/>
      <c r="STP95" s="106"/>
      <c r="STQ95" s="106"/>
      <c r="STR95" s="106"/>
      <c r="STS95" s="106"/>
      <c r="STT95" s="106"/>
      <c r="STU95" s="106"/>
      <c r="STV95" s="106"/>
      <c r="STW95" s="106"/>
      <c r="STX95" s="106"/>
      <c r="STY95" s="106"/>
      <c r="STZ95" s="106"/>
      <c r="SUA95" s="106"/>
      <c r="SUB95" s="106"/>
      <c r="SUC95" s="106"/>
      <c r="SUD95" s="106"/>
      <c r="SUE95" s="106"/>
      <c r="SUF95" s="106"/>
      <c r="SUG95" s="106"/>
      <c r="SUH95" s="106"/>
      <c r="SUI95" s="106"/>
      <c r="SUJ95" s="106"/>
      <c r="SUK95" s="106"/>
      <c r="SUL95" s="106"/>
      <c r="SUM95" s="106"/>
      <c r="SUN95" s="106"/>
      <c r="SUO95" s="106"/>
      <c r="SUP95" s="106"/>
      <c r="SUQ95" s="106"/>
      <c r="SUR95" s="106"/>
      <c r="SUS95" s="106"/>
      <c r="SUT95" s="106"/>
      <c r="SUU95" s="106"/>
      <c r="SUV95" s="106"/>
      <c r="SUW95" s="106"/>
      <c r="SUX95" s="106"/>
      <c r="SUY95" s="106"/>
      <c r="SUZ95" s="106"/>
      <c r="SVA95" s="106"/>
      <c r="SVB95" s="106"/>
      <c r="SVC95" s="106"/>
      <c r="SVD95" s="106"/>
      <c r="SVE95" s="106"/>
      <c r="SVF95" s="106"/>
      <c r="SVG95" s="106"/>
      <c r="SVH95" s="106"/>
      <c r="SVI95" s="106"/>
      <c r="SVJ95" s="106"/>
      <c r="SVK95" s="106"/>
      <c r="SVL95" s="106"/>
      <c r="SVM95" s="106"/>
      <c r="SVN95" s="106"/>
      <c r="SVO95" s="106"/>
      <c r="SVP95" s="106"/>
      <c r="SVQ95" s="106"/>
      <c r="SVR95" s="106"/>
      <c r="SVS95" s="106"/>
      <c r="SVT95" s="106"/>
      <c r="SVU95" s="106"/>
      <c r="SVV95" s="106"/>
      <c r="SVW95" s="106"/>
      <c r="SVX95" s="106"/>
      <c r="SVY95" s="106"/>
      <c r="SVZ95" s="106"/>
      <c r="SWA95" s="106"/>
      <c r="SWB95" s="106"/>
      <c r="SWC95" s="106"/>
      <c r="SWD95" s="106"/>
      <c r="SWE95" s="106"/>
      <c r="SWF95" s="106"/>
      <c r="SWG95" s="106"/>
      <c r="SWH95" s="106"/>
      <c r="SWI95" s="106"/>
      <c r="SWJ95" s="106"/>
      <c r="SWK95" s="106"/>
      <c r="SWL95" s="106"/>
      <c r="SWM95" s="106"/>
      <c r="SWN95" s="106"/>
      <c r="SWO95" s="106"/>
      <c r="SWP95" s="106"/>
      <c r="SWQ95" s="106"/>
      <c r="SWR95" s="106"/>
      <c r="SWS95" s="106"/>
      <c r="SWT95" s="106"/>
      <c r="SWU95" s="106"/>
      <c r="SWV95" s="106"/>
      <c r="SWW95" s="106"/>
      <c r="SWX95" s="106"/>
      <c r="SWY95" s="106"/>
      <c r="SWZ95" s="106"/>
      <c r="SXA95" s="106"/>
      <c r="SXB95" s="106"/>
      <c r="SXC95" s="106"/>
      <c r="SXD95" s="106"/>
      <c r="SXE95" s="106"/>
      <c r="SXF95" s="106"/>
      <c r="SXG95" s="106"/>
      <c r="SXH95" s="106"/>
      <c r="SXI95" s="106"/>
      <c r="SXJ95" s="106"/>
      <c r="SXK95" s="106"/>
      <c r="SXL95" s="106"/>
      <c r="SXM95" s="106"/>
      <c r="SXN95" s="106"/>
      <c r="SXO95" s="106"/>
      <c r="SXP95" s="106"/>
      <c r="SXQ95" s="106"/>
      <c r="SXR95" s="106"/>
      <c r="SXS95" s="106"/>
      <c r="SXT95" s="106"/>
      <c r="SXU95" s="106"/>
      <c r="SXV95" s="106"/>
      <c r="SXW95" s="106"/>
      <c r="SXX95" s="106"/>
      <c r="SXY95" s="106"/>
      <c r="SXZ95" s="106"/>
      <c r="SYA95" s="106"/>
      <c r="SYB95" s="106"/>
      <c r="SYC95" s="106"/>
      <c r="SYD95" s="106"/>
      <c r="SYE95" s="106"/>
      <c r="SYF95" s="106"/>
      <c r="SYG95" s="106"/>
      <c r="SYH95" s="106"/>
      <c r="SYI95" s="106"/>
      <c r="SYJ95" s="106"/>
      <c r="SYK95" s="106"/>
      <c r="SYL95" s="106"/>
      <c r="SYM95" s="106"/>
      <c r="SYN95" s="106"/>
      <c r="SYO95" s="106"/>
      <c r="SYP95" s="106"/>
      <c r="SYQ95" s="106"/>
      <c r="SYR95" s="106"/>
      <c r="SYS95" s="106"/>
      <c r="SYT95" s="106"/>
      <c r="SYU95" s="106"/>
      <c r="SYV95" s="106"/>
      <c r="SYW95" s="106"/>
      <c r="SYX95" s="106"/>
      <c r="SYY95" s="106"/>
      <c r="SYZ95" s="106"/>
      <c r="SZA95" s="106"/>
      <c r="SZB95" s="106"/>
      <c r="SZC95" s="106"/>
      <c r="SZD95" s="106"/>
      <c r="SZE95" s="106"/>
      <c r="SZF95" s="106"/>
      <c r="SZG95" s="106"/>
      <c r="SZH95" s="106"/>
      <c r="SZI95" s="106"/>
      <c r="SZJ95" s="106"/>
      <c r="SZK95" s="106"/>
      <c r="SZL95" s="106"/>
      <c r="SZM95" s="106"/>
      <c r="SZN95" s="106"/>
      <c r="SZO95" s="106"/>
      <c r="SZP95" s="106"/>
      <c r="SZQ95" s="106"/>
      <c r="SZR95" s="106"/>
      <c r="SZS95" s="106"/>
      <c r="SZT95" s="106"/>
      <c r="SZU95" s="106"/>
      <c r="SZV95" s="106"/>
      <c r="SZW95" s="106"/>
      <c r="SZX95" s="106"/>
      <c r="SZY95" s="106"/>
      <c r="SZZ95" s="106"/>
      <c r="TAA95" s="106"/>
      <c r="TAB95" s="106"/>
      <c r="TAC95" s="106"/>
      <c r="TAD95" s="106"/>
      <c r="TAE95" s="106"/>
      <c r="TAF95" s="106"/>
      <c r="TAG95" s="106"/>
      <c r="TAH95" s="106"/>
      <c r="TAI95" s="106"/>
      <c r="TAJ95" s="106"/>
      <c r="TAK95" s="106"/>
      <c r="TAL95" s="106"/>
      <c r="TAM95" s="106"/>
      <c r="TAN95" s="106"/>
      <c r="TAO95" s="106"/>
      <c r="TAP95" s="106"/>
      <c r="TAQ95" s="106"/>
      <c r="TAR95" s="106"/>
      <c r="TAS95" s="106"/>
      <c r="TAT95" s="106"/>
      <c r="TAU95" s="106"/>
      <c r="TAV95" s="106"/>
      <c r="TAW95" s="106"/>
      <c r="TAX95" s="106"/>
      <c r="TAY95" s="106"/>
      <c r="TAZ95" s="106"/>
      <c r="TBA95" s="106"/>
      <c r="TBB95" s="106"/>
      <c r="TBC95" s="106"/>
      <c r="TBD95" s="106"/>
      <c r="TBE95" s="106"/>
      <c r="TBF95" s="106"/>
      <c r="TBG95" s="106"/>
      <c r="TBH95" s="106"/>
      <c r="TBI95" s="106"/>
      <c r="TBJ95" s="106"/>
      <c r="TBK95" s="106"/>
      <c r="TBL95" s="106"/>
      <c r="TBM95" s="106"/>
      <c r="TBN95" s="106"/>
      <c r="TBO95" s="106"/>
      <c r="TBP95" s="106"/>
      <c r="TBQ95" s="106"/>
      <c r="TBR95" s="106"/>
      <c r="TBS95" s="106"/>
      <c r="TBT95" s="106"/>
      <c r="TBU95" s="106"/>
      <c r="TBV95" s="106"/>
      <c r="TBW95" s="106"/>
      <c r="TBX95" s="106"/>
      <c r="TBY95" s="106"/>
      <c r="TBZ95" s="106"/>
      <c r="TCA95" s="106"/>
      <c r="TCB95" s="106"/>
      <c r="TCC95" s="106"/>
      <c r="TCD95" s="106"/>
      <c r="TCE95" s="106"/>
      <c r="TCF95" s="106"/>
      <c r="TCG95" s="106"/>
      <c r="TCH95" s="106"/>
      <c r="TCI95" s="106"/>
      <c r="TCJ95" s="106"/>
      <c r="TCK95" s="106"/>
      <c r="TCL95" s="106"/>
      <c r="TCM95" s="106"/>
      <c r="TCN95" s="106"/>
      <c r="TCO95" s="106"/>
      <c r="TCP95" s="106"/>
      <c r="TCQ95" s="106"/>
      <c r="TCR95" s="106"/>
      <c r="TCS95" s="106"/>
      <c r="TCT95" s="106"/>
      <c r="TCU95" s="106"/>
      <c r="TCV95" s="106"/>
      <c r="TCW95" s="106"/>
      <c r="TCX95" s="106"/>
      <c r="TCY95" s="106"/>
      <c r="TCZ95" s="106"/>
      <c r="TDA95" s="106"/>
      <c r="TDB95" s="106"/>
      <c r="TDC95" s="106"/>
      <c r="TDD95" s="106"/>
      <c r="TDE95" s="106"/>
      <c r="TDF95" s="106"/>
      <c r="TDG95" s="106"/>
      <c r="TDH95" s="106"/>
      <c r="TDI95" s="106"/>
      <c r="TDJ95" s="106"/>
      <c r="TDK95" s="106"/>
      <c r="TDL95" s="106"/>
      <c r="TDM95" s="106"/>
      <c r="TDN95" s="106"/>
      <c r="TDO95" s="106"/>
      <c r="TDP95" s="106"/>
      <c r="TDQ95" s="106"/>
      <c r="TDR95" s="106"/>
      <c r="TDS95" s="106"/>
      <c r="TDT95" s="106"/>
      <c r="TDU95" s="106"/>
      <c r="TDV95" s="106"/>
      <c r="TDW95" s="106"/>
      <c r="TDX95" s="106"/>
      <c r="TDY95" s="106"/>
      <c r="TDZ95" s="106"/>
      <c r="TEA95" s="106"/>
      <c r="TEB95" s="106"/>
      <c r="TEC95" s="106"/>
      <c r="TED95" s="106"/>
      <c r="TEE95" s="106"/>
      <c r="TEF95" s="106"/>
      <c r="TEG95" s="106"/>
      <c r="TEH95" s="106"/>
      <c r="TEI95" s="106"/>
      <c r="TEJ95" s="106"/>
      <c r="TEK95" s="106"/>
      <c r="TEL95" s="106"/>
      <c r="TEM95" s="106"/>
      <c r="TEN95" s="106"/>
      <c r="TEO95" s="106"/>
      <c r="TEP95" s="106"/>
      <c r="TEQ95" s="106"/>
      <c r="TER95" s="106"/>
      <c r="TES95" s="106"/>
      <c r="TET95" s="106"/>
      <c r="TEU95" s="106"/>
      <c r="TEV95" s="106"/>
      <c r="TEW95" s="106"/>
      <c r="TEX95" s="106"/>
      <c r="TEY95" s="106"/>
      <c r="TEZ95" s="106"/>
      <c r="TFA95" s="106"/>
      <c r="TFB95" s="106"/>
      <c r="TFC95" s="106"/>
      <c r="TFD95" s="106"/>
      <c r="TFE95" s="106"/>
      <c r="TFF95" s="106"/>
      <c r="TFG95" s="106"/>
      <c r="TFH95" s="106"/>
      <c r="TFI95" s="106"/>
      <c r="TFJ95" s="106"/>
      <c r="TFK95" s="106"/>
      <c r="TFL95" s="106"/>
      <c r="TFM95" s="106"/>
      <c r="TFN95" s="106"/>
      <c r="TFO95" s="106"/>
      <c r="TFP95" s="106"/>
      <c r="TFQ95" s="106"/>
      <c r="TFR95" s="106"/>
      <c r="TFS95" s="106"/>
      <c r="TFT95" s="106"/>
      <c r="TFU95" s="106"/>
      <c r="TFV95" s="106"/>
      <c r="TFW95" s="106"/>
      <c r="TFX95" s="106"/>
      <c r="TFY95" s="106"/>
      <c r="TFZ95" s="106"/>
      <c r="TGA95" s="106"/>
      <c r="TGB95" s="106"/>
      <c r="TGC95" s="106"/>
      <c r="TGD95" s="106"/>
      <c r="TGE95" s="106"/>
      <c r="TGF95" s="106"/>
      <c r="TGG95" s="106"/>
      <c r="TGH95" s="106"/>
      <c r="TGI95" s="106"/>
      <c r="TGJ95" s="106"/>
      <c r="TGK95" s="106"/>
      <c r="TGL95" s="106"/>
      <c r="TGM95" s="106"/>
      <c r="TGN95" s="106"/>
      <c r="TGO95" s="106"/>
      <c r="TGP95" s="106"/>
      <c r="TGQ95" s="106"/>
      <c r="TGR95" s="106"/>
      <c r="TGS95" s="106"/>
      <c r="TGT95" s="106"/>
      <c r="TGU95" s="106"/>
      <c r="TGV95" s="106"/>
      <c r="TGW95" s="106"/>
      <c r="TGX95" s="106"/>
      <c r="TGY95" s="106"/>
      <c r="TGZ95" s="106"/>
      <c r="THA95" s="106"/>
      <c r="THB95" s="106"/>
      <c r="THC95" s="106"/>
      <c r="THD95" s="106"/>
      <c r="THE95" s="106"/>
      <c r="THF95" s="106"/>
      <c r="THG95" s="106"/>
      <c r="THH95" s="106"/>
      <c r="THI95" s="106"/>
      <c r="THJ95" s="106"/>
      <c r="THK95" s="106"/>
      <c r="THL95" s="106"/>
      <c r="THM95" s="106"/>
      <c r="THN95" s="106"/>
      <c r="THO95" s="106"/>
      <c r="THP95" s="106"/>
      <c r="THQ95" s="106"/>
      <c r="THR95" s="106"/>
      <c r="THS95" s="106"/>
      <c r="THT95" s="106"/>
      <c r="THU95" s="106"/>
      <c r="THV95" s="106"/>
      <c r="THW95" s="106"/>
      <c r="THX95" s="106"/>
      <c r="THY95" s="106"/>
      <c r="THZ95" s="106"/>
      <c r="TIA95" s="106"/>
      <c r="TIB95" s="106"/>
      <c r="TIC95" s="106"/>
      <c r="TID95" s="106"/>
      <c r="TIE95" s="106"/>
      <c r="TIF95" s="106"/>
      <c r="TIG95" s="106"/>
      <c r="TIH95" s="106"/>
      <c r="TII95" s="106"/>
      <c r="TIJ95" s="106"/>
      <c r="TIK95" s="106"/>
      <c r="TIL95" s="106"/>
      <c r="TIM95" s="106"/>
      <c r="TIN95" s="106"/>
      <c r="TIO95" s="106"/>
      <c r="TIP95" s="106"/>
      <c r="TIQ95" s="106"/>
      <c r="TIR95" s="106"/>
      <c r="TIS95" s="106"/>
      <c r="TIT95" s="106"/>
      <c r="TIU95" s="106"/>
      <c r="TIV95" s="106"/>
      <c r="TIW95" s="106"/>
      <c r="TIX95" s="106"/>
      <c r="TIY95" s="106"/>
      <c r="TIZ95" s="106"/>
      <c r="TJA95" s="106"/>
      <c r="TJB95" s="106"/>
      <c r="TJC95" s="106"/>
      <c r="TJD95" s="106"/>
      <c r="TJE95" s="106"/>
      <c r="TJF95" s="106"/>
      <c r="TJG95" s="106"/>
      <c r="TJH95" s="106"/>
      <c r="TJI95" s="106"/>
      <c r="TJJ95" s="106"/>
      <c r="TJK95" s="106"/>
      <c r="TJL95" s="106"/>
      <c r="TJM95" s="106"/>
      <c r="TJN95" s="106"/>
      <c r="TJO95" s="106"/>
      <c r="TJP95" s="106"/>
      <c r="TJQ95" s="106"/>
      <c r="TJR95" s="106"/>
      <c r="TJS95" s="106"/>
      <c r="TJT95" s="106"/>
      <c r="TJU95" s="106"/>
      <c r="TJV95" s="106"/>
      <c r="TJW95" s="106"/>
      <c r="TJX95" s="106"/>
      <c r="TJY95" s="106"/>
      <c r="TJZ95" s="106"/>
      <c r="TKA95" s="106"/>
      <c r="TKB95" s="106"/>
      <c r="TKC95" s="106"/>
      <c r="TKD95" s="106"/>
      <c r="TKE95" s="106"/>
      <c r="TKF95" s="106"/>
      <c r="TKG95" s="106"/>
      <c r="TKH95" s="106"/>
      <c r="TKI95" s="106"/>
      <c r="TKJ95" s="106"/>
      <c r="TKK95" s="106"/>
      <c r="TKL95" s="106"/>
      <c r="TKM95" s="106"/>
      <c r="TKN95" s="106"/>
      <c r="TKO95" s="106"/>
      <c r="TKP95" s="106"/>
      <c r="TKQ95" s="106"/>
      <c r="TKR95" s="106"/>
      <c r="TKS95" s="106"/>
      <c r="TKT95" s="106"/>
      <c r="TKU95" s="106"/>
      <c r="TKV95" s="106"/>
      <c r="TKW95" s="106"/>
      <c r="TKX95" s="106"/>
      <c r="TKY95" s="106"/>
      <c r="TKZ95" s="106"/>
      <c r="TLA95" s="106"/>
      <c r="TLB95" s="106"/>
      <c r="TLC95" s="106"/>
      <c r="TLD95" s="106"/>
      <c r="TLE95" s="106"/>
      <c r="TLF95" s="106"/>
      <c r="TLG95" s="106"/>
      <c r="TLH95" s="106"/>
      <c r="TLI95" s="106"/>
      <c r="TLJ95" s="106"/>
      <c r="TLK95" s="106"/>
      <c r="TLL95" s="106"/>
      <c r="TLM95" s="106"/>
      <c r="TLN95" s="106"/>
      <c r="TLO95" s="106"/>
      <c r="TLP95" s="106"/>
      <c r="TLQ95" s="106"/>
      <c r="TLR95" s="106"/>
      <c r="TLS95" s="106"/>
      <c r="TLT95" s="106"/>
      <c r="TLU95" s="106"/>
      <c r="TLV95" s="106"/>
      <c r="TLW95" s="106"/>
      <c r="TLX95" s="106"/>
      <c r="TLY95" s="106"/>
      <c r="TLZ95" s="106"/>
      <c r="TMA95" s="106"/>
      <c r="TMB95" s="106"/>
      <c r="TMC95" s="106"/>
      <c r="TMD95" s="106"/>
      <c r="TME95" s="106"/>
      <c r="TMF95" s="106"/>
      <c r="TMG95" s="106"/>
      <c r="TMH95" s="106"/>
      <c r="TMI95" s="106"/>
      <c r="TMJ95" s="106"/>
      <c r="TMK95" s="106"/>
      <c r="TML95" s="106"/>
      <c r="TMM95" s="106"/>
      <c r="TMN95" s="106"/>
      <c r="TMO95" s="106"/>
      <c r="TMP95" s="106"/>
      <c r="TMQ95" s="106"/>
      <c r="TMR95" s="106"/>
      <c r="TMS95" s="106"/>
      <c r="TMT95" s="106"/>
      <c r="TMU95" s="106"/>
      <c r="TMV95" s="106"/>
      <c r="TMW95" s="106"/>
      <c r="TMX95" s="106"/>
      <c r="TMY95" s="106"/>
      <c r="TMZ95" s="106"/>
      <c r="TNA95" s="106"/>
      <c r="TNB95" s="106"/>
      <c r="TNC95" s="106"/>
      <c r="TND95" s="106"/>
      <c r="TNE95" s="106"/>
      <c r="TNF95" s="106"/>
      <c r="TNG95" s="106"/>
      <c r="TNH95" s="106"/>
      <c r="TNI95" s="106"/>
      <c r="TNJ95" s="106"/>
      <c r="TNK95" s="106"/>
      <c r="TNL95" s="106"/>
      <c r="TNM95" s="106"/>
      <c r="TNN95" s="106"/>
      <c r="TNO95" s="106"/>
      <c r="TNP95" s="106"/>
      <c r="TNQ95" s="106"/>
      <c r="TNR95" s="106"/>
      <c r="TNS95" s="106"/>
      <c r="TNT95" s="106"/>
      <c r="TNU95" s="106"/>
      <c r="TNV95" s="106"/>
      <c r="TNW95" s="106"/>
      <c r="TNX95" s="106"/>
      <c r="TNY95" s="106"/>
      <c r="TNZ95" s="106"/>
      <c r="TOA95" s="106"/>
      <c r="TOB95" s="106"/>
      <c r="TOC95" s="106"/>
      <c r="TOD95" s="106"/>
      <c r="TOE95" s="106"/>
      <c r="TOF95" s="106"/>
      <c r="TOG95" s="106"/>
      <c r="TOH95" s="106"/>
      <c r="TOI95" s="106"/>
      <c r="TOJ95" s="106"/>
      <c r="TOK95" s="106"/>
      <c r="TOL95" s="106"/>
      <c r="TOM95" s="106"/>
      <c r="TON95" s="106"/>
      <c r="TOO95" s="106"/>
      <c r="TOP95" s="106"/>
      <c r="TOQ95" s="106"/>
      <c r="TOR95" s="106"/>
      <c r="TOS95" s="106"/>
      <c r="TOT95" s="106"/>
      <c r="TOU95" s="106"/>
      <c r="TOV95" s="106"/>
      <c r="TOW95" s="106"/>
      <c r="TOX95" s="106"/>
      <c r="TOY95" s="106"/>
      <c r="TOZ95" s="106"/>
      <c r="TPA95" s="106"/>
      <c r="TPB95" s="106"/>
      <c r="TPC95" s="106"/>
      <c r="TPD95" s="106"/>
      <c r="TPE95" s="106"/>
      <c r="TPF95" s="106"/>
      <c r="TPG95" s="106"/>
      <c r="TPH95" s="106"/>
      <c r="TPI95" s="106"/>
      <c r="TPJ95" s="106"/>
      <c r="TPK95" s="106"/>
      <c r="TPL95" s="106"/>
      <c r="TPM95" s="106"/>
      <c r="TPN95" s="106"/>
      <c r="TPO95" s="106"/>
      <c r="TPP95" s="106"/>
      <c r="TPQ95" s="106"/>
      <c r="TPR95" s="106"/>
      <c r="TPS95" s="106"/>
      <c r="TPT95" s="106"/>
      <c r="TPU95" s="106"/>
      <c r="TPV95" s="106"/>
      <c r="TPW95" s="106"/>
      <c r="TPX95" s="106"/>
      <c r="TPY95" s="106"/>
      <c r="TPZ95" s="106"/>
      <c r="TQA95" s="106"/>
      <c r="TQB95" s="106"/>
      <c r="TQC95" s="106"/>
      <c r="TQD95" s="106"/>
      <c r="TQE95" s="106"/>
      <c r="TQF95" s="106"/>
      <c r="TQG95" s="106"/>
      <c r="TQH95" s="106"/>
      <c r="TQI95" s="106"/>
      <c r="TQJ95" s="106"/>
      <c r="TQK95" s="106"/>
      <c r="TQL95" s="106"/>
      <c r="TQM95" s="106"/>
      <c r="TQN95" s="106"/>
      <c r="TQO95" s="106"/>
      <c r="TQP95" s="106"/>
      <c r="TQQ95" s="106"/>
      <c r="TQR95" s="106"/>
      <c r="TQS95" s="106"/>
      <c r="TQT95" s="106"/>
      <c r="TQU95" s="106"/>
      <c r="TQV95" s="106"/>
      <c r="TQW95" s="106"/>
      <c r="TQX95" s="106"/>
      <c r="TQY95" s="106"/>
      <c r="TQZ95" s="106"/>
      <c r="TRA95" s="106"/>
      <c r="TRB95" s="106"/>
      <c r="TRC95" s="106"/>
      <c r="TRD95" s="106"/>
      <c r="TRE95" s="106"/>
      <c r="TRF95" s="106"/>
      <c r="TRG95" s="106"/>
      <c r="TRH95" s="106"/>
      <c r="TRI95" s="106"/>
      <c r="TRJ95" s="106"/>
      <c r="TRK95" s="106"/>
      <c r="TRL95" s="106"/>
      <c r="TRM95" s="106"/>
      <c r="TRN95" s="106"/>
      <c r="TRO95" s="106"/>
      <c r="TRP95" s="106"/>
      <c r="TRQ95" s="106"/>
      <c r="TRR95" s="106"/>
      <c r="TRS95" s="106"/>
      <c r="TRT95" s="106"/>
      <c r="TRU95" s="106"/>
      <c r="TRV95" s="106"/>
      <c r="TRW95" s="106"/>
      <c r="TRX95" s="106"/>
      <c r="TRY95" s="106"/>
      <c r="TRZ95" s="106"/>
      <c r="TSA95" s="106"/>
      <c r="TSB95" s="106"/>
      <c r="TSC95" s="106"/>
      <c r="TSD95" s="106"/>
      <c r="TSE95" s="106"/>
      <c r="TSF95" s="106"/>
      <c r="TSG95" s="106"/>
      <c r="TSH95" s="106"/>
      <c r="TSI95" s="106"/>
      <c r="TSJ95" s="106"/>
      <c r="TSK95" s="106"/>
      <c r="TSL95" s="106"/>
      <c r="TSM95" s="106"/>
      <c r="TSN95" s="106"/>
      <c r="TSO95" s="106"/>
      <c r="TSP95" s="106"/>
      <c r="TSQ95" s="106"/>
      <c r="TSR95" s="106"/>
      <c r="TSS95" s="106"/>
      <c r="TST95" s="106"/>
      <c r="TSU95" s="106"/>
      <c r="TSV95" s="106"/>
      <c r="TSW95" s="106"/>
      <c r="TSX95" s="106"/>
      <c r="TSY95" s="106"/>
      <c r="TSZ95" s="106"/>
      <c r="TTA95" s="106"/>
      <c r="TTB95" s="106"/>
      <c r="TTC95" s="106"/>
      <c r="TTD95" s="106"/>
      <c r="TTE95" s="106"/>
      <c r="TTF95" s="106"/>
      <c r="TTG95" s="106"/>
      <c r="TTH95" s="106"/>
      <c r="TTI95" s="106"/>
      <c r="TTJ95" s="106"/>
      <c r="TTK95" s="106"/>
      <c r="TTL95" s="106"/>
      <c r="TTM95" s="106"/>
      <c r="TTN95" s="106"/>
      <c r="TTO95" s="106"/>
      <c r="TTP95" s="106"/>
      <c r="TTQ95" s="106"/>
      <c r="TTR95" s="106"/>
      <c r="TTS95" s="106"/>
      <c r="TTT95" s="106"/>
      <c r="TTU95" s="106"/>
      <c r="TTV95" s="106"/>
      <c r="TTW95" s="106"/>
      <c r="TTX95" s="106"/>
      <c r="TTY95" s="106"/>
      <c r="TTZ95" s="106"/>
      <c r="TUA95" s="106"/>
      <c r="TUB95" s="106"/>
      <c r="TUC95" s="106"/>
      <c r="TUD95" s="106"/>
      <c r="TUE95" s="106"/>
      <c r="TUF95" s="106"/>
      <c r="TUG95" s="106"/>
      <c r="TUH95" s="106"/>
      <c r="TUI95" s="106"/>
      <c r="TUJ95" s="106"/>
      <c r="TUK95" s="106"/>
      <c r="TUL95" s="106"/>
      <c r="TUM95" s="106"/>
      <c r="TUN95" s="106"/>
      <c r="TUO95" s="106"/>
      <c r="TUP95" s="106"/>
      <c r="TUQ95" s="106"/>
      <c r="TUR95" s="106"/>
      <c r="TUS95" s="106"/>
      <c r="TUT95" s="106"/>
      <c r="TUU95" s="106"/>
      <c r="TUV95" s="106"/>
      <c r="TUW95" s="106"/>
      <c r="TUX95" s="106"/>
      <c r="TUY95" s="106"/>
      <c r="TUZ95" s="106"/>
      <c r="TVA95" s="106"/>
      <c r="TVB95" s="106"/>
      <c r="TVC95" s="106"/>
      <c r="TVD95" s="106"/>
      <c r="TVE95" s="106"/>
      <c r="TVF95" s="106"/>
      <c r="TVG95" s="106"/>
      <c r="TVH95" s="106"/>
      <c r="TVI95" s="106"/>
      <c r="TVJ95" s="106"/>
      <c r="TVK95" s="106"/>
      <c r="TVL95" s="106"/>
      <c r="TVM95" s="106"/>
      <c r="TVN95" s="106"/>
      <c r="TVO95" s="106"/>
      <c r="TVP95" s="106"/>
      <c r="TVQ95" s="106"/>
      <c r="TVR95" s="106"/>
      <c r="TVS95" s="106"/>
      <c r="TVT95" s="106"/>
      <c r="TVU95" s="106"/>
      <c r="TVV95" s="106"/>
      <c r="TVW95" s="106"/>
      <c r="TVX95" s="106"/>
      <c r="TVY95" s="106"/>
      <c r="TVZ95" s="106"/>
      <c r="TWA95" s="106"/>
      <c r="TWB95" s="106"/>
      <c r="TWC95" s="106"/>
      <c r="TWD95" s="106"/>
      <c r="TWE95" s="106"/>
      <c r="TWF95" s="106"/>
      <c r="TWG95" s="106"/>
      <c r="TWH95" s="106"/>
      <c r="TWI95" s="106"/>
      <c r="TWJ95" s="106"/>
      <c r="TWK95" s="106"/>
      <c r="TWL95" s="106"/>
      <c r="TWM95" s="106"/>
      <c r="TWN95" s="106"/>
      <c r="TWO95" s="106"/>
      <c r="TWP95" s="106"/>
      <c r="TWQ95" s="106"/>
      <c r="TWR95" s="106"/>
      <c r="TWS95" s="106"/>
      <c r="TWT95" s="106"/>
      <c r="TWU95" s="106"/>
      <c r="TWV95" s="106"/>
      <c r="TWW95" s="106"/>
      <c r="TWX95" s="106"/>
      <c r="TWY95" s="106"/>
      <c r="TWZ95" s="106"/>
      <c r="TXA95" s="106"/>
      <c r="TXB95" s="106"/>
      <c r="TXC95" s="106"/>
      <c r="TXD95" s="106"/>
      <c r="TXE95" s="106"/>
      <c r="TXF95" s="106"/>
      <c r="TXG95" s="106"/>
      <c r="TXH95" s="106"/>
      <c r="TXI95" s="106"/>
      <c r="TXJ95" s="106"/>
      <c r="TXK95" s="106"/>
      <c r="TXL95" s="106"/>
      <c r="TXM95" s="106"/>
      <c r="TXN95" s="106"/>
      <c r="TXO95" s="106"/>
      <c r="TXP95" s="106"/>
      <c r="TXQ95" s="106"/>
      <c r="TXR95" s="106"/>
      <c r="TXS95" s="106"/>
      <c r="TXT95" s="106"/>
      <c r="TXU95" s="106"/>
      <c r="TXV95" s="106"/>
      <c r="TXW95" s="106"/>
      <c r="TXX95" s="106"/>
      <c r="TXY95" s="106"/>
      <c r="TXZ95" s="106"/>
      <c r="TYA95" s="106"/>
      <c r="TYB95" s="106"/>
      <c r="TYC95" s="106"/>
      <c r="TYD95" s="106"/>
      <c r="TYE95" s="106"/>
      <c r="TYF95" s="106"/>
      <c r="TYG95" s="106"/>
      <c r="TYH95" s="106"/>
      <c r="TYI95" s="106"/>
      <c r="TYJ95" s="106"/>
      <c r="TYK95" s="106"/>
      <c r="TYL95" s="106"/>
      <c r="TYM95" s="106"/>
      <c r="TYN95" s="106"/>
      <c r="TYO95" s="106"/>
      <c r="TYP95" s="106"/>
      <c r="TYQ95" s="106"/>
      <c r="TYR95" s="106"/>
      <c r="TYS95" s="106"/>
      <c r="TYT95" s="106"/>
      <c r="TYU95" s="106"/>
      <c r="TYV95" s="106"/>
      <c r="TYW95" s="106"/>
      <c r="TYX95" s="106"/>
      <c r="TYY95" s="106"/>
      <c r="TYZ95" s="106"/>
      <c r="TZA95" s="106"/>
      <c r="TZB95" s="106"/>
      <c r="TZC95" s="106"/>
      <c r="TZD95" s="106"/>
      <c r="TZE95" s="106"/>
      <c r="TZF95" s="106"/>
      <c r="TZG95" s="106"/>
      <c r="TZH95" s="106"/>
      <c r="TZI95" s="106"/>
      <c r="TZJ95" s="106"/>
      <c r="TZK95" s="106"/>
      <c r="TZL95" s="106"/>
      <c r="TZM95" s="106"/>
      <c r="TZN95" s="106"/>
      <c r="TZO95" s="106"/>
      <c r="TZP95" s="106"/>
      <c r="TZQ95" s="106"/>
      <c r="TZR95" s="106"/>
      <c r="TZS95" s="106"/>
      <c r="TZT95" s="106"/>
      <c r="TZU95" s="106"/>
      <c r="TZV95" s="106"/>
      <c r="TZW95" s="106"/>
      <c r="TZX95" s="106"/>
      <c r="TZY95" s="106"/>
      <c r="TZZ95" s="106"/>
      <c r="UAA95" s="106"/>
      <c r="UAB95" s="106"/>
      <c r="UAC95" s="106"/>
      <c r="UAD95" s="106"/>
      <c r="UAE95" s="106"/>
      <c r="UAF95" s="106"/>
      <c r="UAG95" s="106"/>
      <c r="UAH95" s="106"/>
      <c r="UAI95" s="106"/>
      <c r="UAJ95" s="106"/>
      <c r="UAK95" s="106"/>
      <c r="UAL95" s="106"/>
      <c r="UAM95" s="106"/>
      <c r="UAN95" s="106"/>
      <c r="UAO95" s="106"/>
      <c r="UAP95" s="106"/>
      <c r="UAQ95" s="106"/>
      <c r="UAR95" s="106"/>
      <c r="UAS95" s="106"/>
      <c r="UAT95" s="106"/>
      <c r="UAU95" s="106"/>
      <c r="UAV95" s="106"/>
      <c r="UAW95" s="106"/>
      <c r="UAX95" s="106"/>
      <c r="UAY95" s="106"/>
      <c r="UAZ95" s="106"/>
      <c r="UBA95" s="106"/>
      <c r="UBB95" s="106"/>
      <c r="UBC95" s="106"/>
      <c r="UBD95" s="106"/>
      <c r="UBE95" s="106"/>
      <c r="UBF95" s="106"/>
      <c r="UBG95" s="106"/>
      <c r="UBH95" s="106"/>
      <c r="UBI95" s="106"/>
      <c r="UBJ95" s="106"/>
      <c r="UBK95" s="106"/>
      <c r="UBL95" s="106"/>
      <c r="UBM95" s="106"/>
      <c r="UBN95" s="106"/>
      <c r="UBO95" s="106"/>
      <c r="UBP95" s="106"/>
      <c r="UBQ95" s="106"/>
      <c r="UBR95" s="106"/>
      <c r="UBS95" s="106"/>
      <c r="UBT95" s="106"/>
      <c r="UBU95" s="106"/>
      <c r="UBV95" s="106"/>
      <c r="UBW95" s="106"/>
      <c r="UBX95" s="106"/>
      <c r="UBY95" s="106"/>
      <c r="UBZ95" s="106"/>
      <c r="UCA95" s="106"/>
      <c r="UCB95" s="106"/>
      <c r="UCC95" s="106"/>
      <c r="UCD95" s="106"/>
      <c r="UCE95" s="106"/>
      <c r="UCF95" s="106"/>
      <c r="UCG95" s="106"/>
      <c r="UCH95" s="106"/>
      <c r="UCI95" s="106"/>
      <c r="UCJ95" s="106"/>
      <c r="UCK95" s="106"/>
      <c r="UCL95" s="106"/>
      <c r="UCM95" s="106"/>
      <c r="UCN95" s="106"/>
      <c r="UCO95" s="106"/>
      <c r="UCP95" s="106"/>
      <c r="UCQ95" s="106"/>
      <c r="UCR95" s="106"/>
      <c r="UCS95" s="106"/>
      <c r="UCT95" s="106"/>
      <c r="UCU95" s="106"/>
      <c r="UCV95" s="106"/>
      <c r="UCW95" s="106"/>
      <c r="UCX95" s="106"/>
      <c r="UCY95" s="106"/>
      <c r="UCZ95" s="106"/>
      <c r="UDA95" s="106"/>
      <c r="UDB95" s="106"/>
      <c r="UDC95" s="106"/>
      <c r="UDD95" s="106"/>
      <c r="UDE95" s="106"/>
      <c r="UDF95" s="106"/>
      <c r="UDG95" s="106"/>
      <c r="UDH95" s="106"/>
      <c r="UDI95" s="106"/>
      <c r="UDJ95" s="106"/>
      <c r="UDK95" s="106"/>
      <c r="UDL95" s="106"/>
      <c r="UDM95" s="106"/>
      <c r="UDN95" s="106"/>
      <c r="UDO95" s="106"/>
      <c r="UDP95" s="106"/>
      <c r="UDQ95" s="106"/>
      <c r="UDR95" s="106"/>
      <c r="UDS95" s="106"/>
      <c r="UDT95" s="106"/>
      <c r="UDU95" s="106"/>
      <c r="UDV95" s="106"/>
      <c r="UDW95" s="106"/>
      <c r="UDX95" s="106"/>
      <c r="UDY95" s="106"/>
      <c r="UDZ95" s="106"/>
      <c r="UEA95" s="106"/>
      <c r="UEB95" s="106"/>
      <c r="UEC95" s="106"/>
      <c r="UED95" s="106"/>
      <c r="UEE95" s="106"/>
      <c r="UEF95" s="106"/>
      <c r="UEG95" s="106"/>
      <c r="UEH95" s="106"/>
      <c r="UEI95" s="106"/>
      <c r="UEJ95" s="106"/>
      <c r="UEK95" s="106"/>
      <c r="UEL95" s="106"/>
      <c r="UEM95" s="106"/>
      <c r="UEN95" s="106"/>
      <c r="UEO95" s="106"/>
      <c r="UEP95" s="106"/>
      <c r="UEQ95" s="106"/>
      <c r="UER95" s="106"/>
      <c r="UES95" s="106"/>
      <c r="UET95" s="106"/>
      <c r="UEU95" s="106"/>
      <c r="UEV95" s="106"/>
      <c r="UEW95" s="106"/>
      <c r="UEX95" s="106"/>
      <c r="UEY95" s="106"/>
      <c r="UEZ95" s="106"/>
      <c r="UFA95" s="106"/>
      <c r="UFB95" s="106"/>
      <c r="UFC95" s="106"/>
      <c r="UFD95" s="106"/>
      <c r="UFE95" s="106"/>
      <c r="UFF95" s="106"/>
      <c r="UFG95" s="106"/>
      <c r="UFH95" s="106"/>
      <c r="UFI95" s="106"/>
      <c r="UFJ95" s="106"/>
      <c r="UFK95" s="106"/>
      <c r="UFL95" s="106"/>
      <c r="UFM95" s="106"/>
      <c r="UFN95" s="106"/>
      <c r="UFO95" s="106"/>
      <c r="UFP95" s="106"/>
      <c r="UFQ95" s="106"/>
      <c r="UFR95" s="106"/>
      <c r="UFS95" s="106"/>
      <c r="UFT95" s="106"/>
      <c r="UFU95" s="106"/>
      <c r="UFV95" s="106"/>
      <c r="UFW95" s="106"/>
      <c r="UFX95" s="106"/>
      <c r="UFY95" s="106"/>
      <c r="UFZ95" s="106"/>
      <c r="UGA95" s="106"/>
      <c r="UGB95" s="106"/>
      <c r="UGC95" s="106"/>
      <c r="UGD95" s="106"/>
      <c r="UGE95" s="106"/>
      <c r="UGF95" s="106"/>
      <c r="UGG95" s="106"/>
      <c r="UGH95" s="106"/>
      <c r="UGI95" s="106"/>
      <c r="UGJ95" s="106"/>
      <c r="UGK95" s="106"/>
      <c r="UGL95" s="106"/>
      <c r="UGM95" s="106"/>
      <c r="UGN95" s="106"/>
      <c r="UGO95" s="106"/>
      <c r="UGP95" s="106"/>
      <c r="UGQ95" s="106"/>
      <c r="UGR95" s="106"/>
      <c r="UGS95" s="106"/>
      <c r="UGT95" s="106"/>
      <c r="UGU95" s="106"/>
      <c r="UGV95" s="106"/>
      <c r="UGW95" s="106"/>
      <c r="UGX95" s="106"/>
      <c r="UGY95" s="106"/>
      <c r="UGZ95" s="106"/>
      <c r="UHA95" s="106"/>
      <c r="UHB95" s="106"/>
      <c r="UHC95" s="106"/>
      <c r="UHD95" s="106"/>
      <c r="UHE95" s="106"/>
      <c r="UHF95" s="106"/>
      <c r="UHG95" s="106"/>
      <c r="UHH95" s="106"/>
      <c r="UHI95" s="106"/>
      <c r="UHJ95" s="106"/>
      <c r="UHK95" s="106"/>
      <c r="UHL95" s="106"/>
      <c r="UHM95" s="106"/>
      <c r="UHN95" s="106"/>
      <c r="UHO95" s="106"/>
      <c r="UHP95" s="106"/>
      <c r="UHQ95" s="106"/>
      <c r="UHR95" s="106"/>
      <c r="UHS95" s="106"/>
      <c r="UHT95" s="106"/>
      <c r="UHU95" s="106"/>
      <c r="UHV95" s="106"/>
      <c r="UHW95" s="106"/>
      <c r="UHX95" s="106"/>
      <c r="UHY95" s="106"/>
      <c r="UHZ95" s="106"/>
      <c r="UIA95" s="106"/>
      <c r="UIB95" s="106"/>
      <c r="UIC95" s="106"/>
      <c r="UID95" s="106"/>
      <c r="UIE95" s="106"/>
      <c r="UIF95" s="106"/>
      <c r="UIG95" s="106"/>
      <c r="UIH95" s="106"/>
      <c r="UII95" s="106"/>
      <c r="UIJ95" s="106"/>
      <c r="UIK95" s="106"/>
      <c r="UIL95" s="106"/>
      <c r="UIM95" s="106"/>
      <c r="UIN95" s="106"/>
      <c r="UIO95" s="106"/>
      <c r="UIP95" s="106"/>
      <c r="UIQ95" s="106"/>
      <c r="UIR95" s="106"/>
      <c r="UIS95" s="106"/>
      <c r="UIT95" s="106"/>
      <c r="UIU95" s="106"/>
      <c r="UIV95" s="106"/>
      <c r="UIW95" s="106"/>
      <c r="UIX95" s="106"/>
      <c r="UIY95" s="106"/>
      <c r="UIZ95" s="106"/>
      <c r="UJA95" s="106"/>
      <c r="UJB95" s="106"/>
      <c r="UJC95" s="106"/>
      <c r="UJD95" s="106"/>
      <c r="UJE95" s="106"/>
      <c r="UJF95" s="106"/>
      <c r="UJG95" s="106"/>
      <c r="UJH95" s="106"/>
      <c r="UJI95" s="106"/>
      <c r="UJJ95" s="106"/>
      <c r="UJK95" s="106"/>
      <c r="UJL95" s="106"/>
      <c r="UJM95" s="106"/>
      <c r="UJN95" s="106"/>
      <c r="UJO95" s="106"/>
      <c r="UJP95" s="106"/>
      <c r="UJQ95" s="106"/>
      <c r="UJR95" s="106"/>
      <c r="UJS95" s="106"/>
      <c r="UJT95" s="106"/>
      <c r="UJU95" s="106"/>
      <c r="UJV95" s="106"/>
      <c r="UJW95" s="106"/>
      <c r="UJX95" s="106"/>
      <c r="UJY95" s="106"/>
      <c r="UJZ95" s="106"/>
      <c r="UKA95" s="106"/>
      <c r="UKB95" s="106"/>
      <c r="UKC95" s="106"/>
      <c r="UKD95" s="106"/>
      <c r="UKE95" s="106"/>
      <c r="UKF95" s="106"/>
      <c r="UKG95" s="106"/>
      <c r="UKH95" s="106"/>
      <c r="UKI95" s="106"/>
      <c r="UKJ95" s="106"/>
      <c r="UKK95" s="106"/>
      <c r="UKL95" s="106"/>
      <c r="UKM95" s="106"/>
      <c r="UKN95" s="106"/>
      <c r="UKO95" s="106"/>
      <c r="UKP95" s="106"/>
      <c r="UKQ95" s="106"/>
      <c r="UKR95" s="106"/>
      <c r="UKS95" s="106"/>
      <c r="UKT95" s="106"/>
      <c r="UKU95" s="106"/>
      <c r="UKV95" s="106"/>
      <c r="UKW95" s="106"/>
      <c r="UKX95" s="106"/>
      <c r="UKY95" s="106"/>
      <c r="UKZ95" s="106"/>
      <c r="ULA95" s="106"/>
      <c r="ULB95" s="106"/>
      <c r="ULC95" s="106"/>
      <c r="ULD95" s="106"/>
      <c r="ULE95" s="106"/>
      <c r="ULF95" s="106"/>
      <c r="ULG95" s="106"/>
      <c r="ULH95" s="106"/>
      <c r="ULI95" s="106"/>
      <c r="ULJ95" s="106"/>
      <c r="ULK95" s="106"/>
      <c r="ULL95" s="106"/>
      <c r="ULM95" s="106"/>
      <c r="ULN95" s="106"/>
      <c r="ULO95" s="106"/>
      <c r="ULP95" s="106"/>
      <c r="ULQ95" s="106"/>
      <c r="ULR95" s="106"/>
      <c r="ULS95" s="106"/>
      <c r="ULT95" s="106"/>
      <c r="ULU95" s="106"/>
      <c r="ULV95" s="106"/>
      <c r="ULW95" s="106"/>
      <c r="ULX95" s="106"/>
      <c r="ULY95" s="106"/>
      <c r="ULZ95" s="106"/>
      <c r="UMA95" s="106"/>
      <c r="UMB95" s="106"/>
      <c r="UMC95" s="106"/>
      <c r="UMD95" s="106"/>
      <c r="UME95" s="106"/>
      <c r="UMF95" s="106"/>
      <c r="UMG95" s="106"/>
      <c r="UMH95" s="106"/>
      <c r="UMI95" s="106"/>
      <c r="UMJ95" s="106"/>
      <c r="UMK95" s="106"/>
      <c r="UML95" s="106"/>
      <c r="UMM95" s="106"/>
      <c r="UMN95" s="106"/>
      <c r="UMO95" s="106"/>
      <c r="UMP95" s="106"/>
      <c r="UMQ95" s="106"/>
      <c r="UMR95" s="106"/>
      <c r="UMS95" s="106"/>
      <c r="UMT95" s="106"/>
      <c r="UMU95" s="106"/>
      <c r="UMV95" s="106"/>
      <c r="UMW95" s="106"/>
      <c r="UMX95" s="106"/>
      <c r="UMY95" s="106"/>
      <c r="UMZ95" s="106"/>
      <c r="UNA95" s="106"/>
      <c r="UNB95" s="106"/>
      <c r="UNC95" s="106"/>
      <c r="UND95" s="106"/>
      <c r="UNE95" s="106"/>
      <c r="UNF95" s="106"/>
      <c r="UNG95" s="106"/>
      <c r="UNH95" s="106"/>
      <c r="UNI95" s="106"/>
      <c r="UNJ95" s="106"/>
      <c r="UNK95" s="106"/>
      <c r="UNL95" s="106"/>
      <c r="UNM95" s="106"/>
      <c r="UNN95" s="106"/>
      <c r="UNO95" s="106"/>
      <c r="UNP95" s="106"/>
      <c r="UNQ95" s="106"/>
      <c r="UNR95" s="106"/>
      <c r="UNS95" s="106"/>
      <c r="UNT95" s="106"/>
      <c r="UNU95" s="106"/>
      <c r="UNV95" s="106"/>
      <c r="UNW95" s="106"/>
      <c r="UNX95" s="106"/>
      <c r="UNY95" s="106"/>
      <c r="UNZ95" s="106"/>
      <c r="UOA95" s="106"/>
      <c r="UOB95" s="106"/>
      <c r="UOC95" s="106"/>
      <c r="UOD95" s="106"/>
      <c r="UOE95" s="106"/>
      <c r="UOF95" s="106"/>
      <c r="UOG95" s="106"/>
      <c r="UOH95" s="106"/>
      <c r="UOI95" s="106"/>
      <c r="UOJ95" s="106"/>
      <c r="UOK95" s="106"/>
      <c r="UOL95" s="106"/>
      <c r="UOM95" s="106"/>
      <c r="UON95" s="106"/>
      <c r="UOO95" s="106"/>
      <c r="UOP95" s="106"/>
      <c r="UOQ95" s="106"/>
      <c r="UOR95" s="106"/>
      <c r="UOS95" s="106"/>
      <c r="UOT95" s="106"/>
      <c r="UOU95" s="106"/>
      <c r="UOV95" s="106"/>
      <c r="UOW95" s="106"/>
      <c r="UOX95" s="106"/>
      <c r="UOY95" s="106"/>
      <c r="UOZ95" s="106"/>
      <c r="UPA95" s="106"/>
      <c r="UPB95" s="106"/>
      <c r="UPC95" s="106"/>
      <c r="UPD95" s="106"/>
      <c r="UPE95" s="106"/>
      <c r="UPF95" s="106"/>
      <c r="UPG95" s="106"/>
      <c r="UPH95" s="106"/>
      <c r="UPI95" s="106"/>
      <c r="UPJ95" s="106"/>
      <c r="UPK95" s="106"/>
      <c r="UPL95" s="106"/>
      <c r="UPM95" s="106"/>
      <c r="UPN95" s="106"/>
      <c r="UPO95" s="106"/>
      <c r="UPP95" s="106"/>
      <c r="UPQ95" s="106"/>
      <c r="UPR95" s="106"/>
      <c r="UPS95" s="106"/>
      <c r="UPT95" s="106"/>
      <c r="UPU95" s="106"/>
      <c r="UPV95" s="106"/>
      <c r="UPW95" s="106"/>
      <c r="UPX95" s="106"/>
      <c r="UPY95" s="106"/>
      <c r="UPZ95" s="106"/>
      <c r="UQA95" s="106"/>
      <c r="UQB95" s="106"/>
      <c r="UQC95" s="106"/>
      <c r="UQD95" s="106"/>
      <c r="UQE95" s="106"/>
      <c r="UQF95" s="106"/>
      <c r="UQG95" s="106"/>
      <c r="UQH95" s="106"/>
      <c r="UQI95" s="106"/>
      <c r="UQJ95" s="106"/>
      <c r="UQK95" s="106"/>
      <c r="UQL95" s="106"/>
      <c r="UQM95" s="106"/>
      <c r="UQN95" s="106"/>
      <c r="UQO95" s="106"/>
      <c r="UQP95" s="106"/>
      <c r="UQQ95" s="106"/>
      <c r="UQR95" s="106"/>
      <c r="UQS95" s="106"/>
      <c r="UQT95" s="106"/>
      <c r="UQU95" s="106"/>
      <c r="UQV95" s="106"/>
      <c r="UQW95" s="106"/>
      <c r="UQX95" s="106"/>
      <c r="UQY95" s="106"/>
      <c r="UQZ95" s="106"/>
      <c r="URA95" s="106"/>
      <c r="URB95" s="106"/>
      <c r="URC95" s="106"/>
      <c r="URD95" s="106"/>
      <c r="URE95" s="106"/>
      <c r="URF95" s="106"/>
      <c r="URG95" s="106"/>
      <c r="URH95" s="106"/>
      <c r="URI95" s="106"/>
      <c r="URJ95" s="106"/>
      <c r="URK95" s="106"/>
      <c r="URL95" s="106"/>
      <c r="URM95" s="106"/>
      <c r="URN95" s="106"/>
      <c r="URO95" s="106"/>
      <c r="URP95" s="106"/>
      <c r="URQ95" s="106"/>
      <c r="URR95" s="106"/>
      <c r="URS95" s="106"/>
      <c r="URT95" s="106"/>
      <c r="URU95" s="106"/>
      <c r="URV95" s="106"/>
      <c r="URW95" s="106"/>
      <c r="URX95" s="106"/>
      <c r="URY95" s="106"/>
      <c r="URZ95" s="106"/>
      <c r="USA95" s="106"/>
      <c r="USB95" s="106"/>
      <c r="USC95" s="106"/>
      <c r="USD95" s="106"/>
      <c r="USE95" s="106"/>
      <c r="USF95" s="106"/>
      <c r="USG95" s="106"/>
      <c r="USH95" s="106"/>
      <c r="USI95" s="106"/>
      <c r="USJ95" s="106"/>
      <c r="USK95" s="106"/>
      <c r="USL95" s="106"/>
      <c r="USM95" s="106"/>
      <c r="USN95" s="106"/>
      <c r="USO95" s="106"/>
      <c r="USP95" s="106"/>
      <c r="USQ95" s="106"/>
      <c r="USR95" s="106"/>
      <c r="USS95" s="106"/>
      <c r="UST95" s="106"/>
      <c r="USU95" s="106"/>
      <c r="USV95" s="106"/>
      <c r="USW95" s="106"/>
      <c r="USX95" s="106"/>
      <c r="USY95" s="106"/>
      <c r="USZ95" s="106"/>
      <c r="UTA95" s="106"/>
      <c r="UTB95" s="106"/>
      <c r="UTC95" s="106"/>
      <c r="UTD95" s="106"/>
      <c r="UTE95" s="106"/>
      <c r="UTF95" s="106"/>
      <c r="UTG95" s="106"/>
      <c r="UTH95" s="106"/>
      <c r="UTI95" s="106"/>
      <c r="UTJ95" s="106"/>
      <c r="UTK95" s="106"/>
      <c r="UTL95" s="106"/>
      <c r="UTM95" s="106"/>
      <c r="UTN95" s="106"/>
      <c r="UTO95" s="106"/>
      <c r="UTP95" s="106"/>
      <c r="UTQ95" s="106"/>
      <c r="UTR95" s="106"/>
      <c r="UTS95" s="106"/>
      <c r="UTT95" s="106"/>
      <c r="UTU95" s="106"/>
      <c r="UTV95" s="106"/>
      <c r="UTW95" s="106"/>
      <c r="UTX95" s="106"/>
      <c r="UTY95" s="106"/>
      <c r="UTZ95" s="106"/>
      <c r="UUA95" s="106"/>
      <c r="UUB95" s="106"/>
      <c r="UUC95" s="106"/>
      <c r="UUD95" s="106"/>
      <c r="UUE95" s="106"/>
      <c r="UUF95" s="106"/>
      <c r="UUG95" s="106"/>
      <c r="UUH95" s="106"/>
      <c r="UUI95" s="106"/>
      <c r="UUJ95" s="106"/>
      <c r="UUK95" s="106"/>
      <c r="UUL95" s="106"/>
      <c r="UUM95" s="106"/>
      <c r="UUN95" s="106"/>
      <c r="UUO95" s="106"/>
      <c r="UUP95" s="106"/>
      <c r="UUQ95" s="106"/>
      <c r="UUR95" s="106"/>
      <c r="UUS95" s="106"/>
      <c r="UUT95" s="106"/>
      <c r="UUU95" s="106"/>
      <c r="UUV95" s="106"/>
      <c r="UUW95" s="106"/>
      <c r="UUX95" s="106"/>
      <c r="UUY95" s="106"/>
      <c r="UUZ95" s="106"/>
      <c r="UVA95" s="106"/>
      <c r="UVB95" s="106"/>
      <c r="UVC95" s="106"/>
      <c r="UVD95" s="106"/>
      <c r="UVE95" s="106"/>
      <c r="UVF95" s="106"/>
      <c r="UVG95" s="106"/>
      <c r="UVH95" s="106"/>
      <c r="UVI95" s="106"/>
      <c r="UVJ95" s="106"/>
      <c r="UVK95" s="106"/>
      <c r="UVL95" s="106"/>
      <c r="UVM95" s="106"/>
      <c r="UVN95" s="106"/>
      <c r="UVO95" s="106"/>
      <c r="UVP95" s="106"/>
      <c r="UVQ95" s="106"/>
      <c r="UVR95" s="106"/>
      <c r="UVS95" s="106"/>
      <c r="UVT95" s="106"/>
      <c r="UVU95" s="106"/>
      <c r="UVV95" s="106"/>
      <c r="UVW95" s="106"/>
      <c r="UVX95" s="106"/>
      <c r="UVY95" s="106"/>
      <c r="UVZ95" s="106"/>
      <c r="UWA95" s="106"/>
      <c r="UWB95" s="106"/>
      <c r="UWC95" s="106"/>
      <c r="UWD95" s="106"/>
      <c r="UWE95" s="106"/>
      <c r="UWF95" s="106"/>
      <c r="UWG95" s="106"/>
      <c r="UWH95" s="106"/>
      <c r="UWI95" s="106"/>
      <c r="UWJ95" s="106"/>
      <c r="UWK95" s="106"/>
      <c r="UWL95" s="106"/>
      <c r="UWM95" s="106"/>
      <c r="UWN95" s="106"/>
      <c r="UWO95" s="106"/>
      <c r="UWP95" s="106"/>
      <c r="UWQ95" s="106"/>
      <c r="UWR95" s="106"/>
      <c r="UWS95" s="106"/>
      <c r="UWT95" s="106"/>
      <c r="UWU95" s="106"/>
      <c r="UWV95" s="106"/>
      <c r="UWW95" s="106"/>
      <c r="UWX95" s="106"/>
      <c r="UWY95" s="106"/>
      <c r="UWZ95" s="106"/>
      <c r="UXA95" s="106"/>
      <c r="UXB95" s="106"/>
      <c r="UXC95" s="106"/>
      <c r="UXD95" s="106"/>
      <c r="UXE95" s="106"/>
      <c r="UXF95" s="106"/>
      <c r="UXG95" s="106"/>
      <c r="UXH95" s="106"/>
      <c r="UXI95" s="106"/>
      <c r="UXJ95" s="106"/>
      <c r="UXK95" s="106"/>
      <c r="UXL95" s="106"/>
      <c r="UXM95" s="106"/>
      <c r="UXN95" s="106"/>
      <c r="UXO95" s="106"/>
      <c r="UXP95" s="106"/>
      <c r="UXQ95" s="106"/>
      <c r="UXR95" s="106"/>
      <c r="UXS95" s="106"/>
      <c r="UXT95" s="106"/>
      <c r="UXU95" s="106"/>
      <c r="UXV95" s="106"/>
      <c r="UXW95" s="106"/>
      <c r="UXX95" s="106"/>
      <c r="UXY95" s="106"/>
      <c r="UXZ95" s="106"/>
      <c r="UYA95" s="106"/>
      <c r="UYB95" s="106"/>
      <c r="UYC95" s="106"/>
      <c r="UYD95" s="106"/>
      <c r="UYE95" s="106"/>
      <c r="UYF95" s="106"/>
      <c r="UYG95" s="106"/>
      <c r="UYH95" s="106"/>
      <c r="UYI95" s="106"/>
      <c r="UYJ95" s="106"/>
      <c r="UYK95" s="106"/>
      <c r="UYL95" s="106"/>
      <c r="UYM95" s="106"/>
      <c r="UYN95" s="106"/>
      <c r="UYO95" s="106"/>
      <c r="UYP95" s="106"/>
      <c r="UYQ95" s="106"/>
      <c r="UYR95" s="106"/>
      <c r="UYS95" s="106"/>
      <c r="UYT95" s="106"/>
      <c r="UYU95" s="106"/>
      <c r="UYV95" s="106"/>
      <c r="UYW95" s="106"/>
      <c r="UYX95" s="106"/>
      <c r="UYY95" s="106"/>
      <c r="UYZ95" s="106"/>
      <c r="UZA95" s="106"/>
      <c r="UZB95" s="106"/>
      <c r="UZC95" s="106"/>
      <c r="UZD95" s="106"/>
      <c r="UZE95" s="106"/>
      <c r="UZF95" s="106"/>
      <c r="UZG95" s="106"/>
      <c r="UZH95" s="106"/>
      <c r="UZI95" s="106"/>
      <c r="UZJ95" s="106"/>
      <c r="UZK95" s="106"/>
      <c r="UZL95" s="106"/>
      <c r="UZM95" s="106"/>
      <c r="UZN95" s="106"/>
      <c r="UZO95" s="106"/>
      <c r="UZP95" s="106"/>
      <c r="UZQ95" s="106"/>
      <c r="UZR95" s="106"/>
      <c r="UZS95" s="106"/>
      <c r="UZT95" s="106"/>
      <c r="UZU95" s="106"/>
      <c r="UZV95" s="106"/>
      <c r="UZW95" s="106"/>
      <c r="UZX95" s="106"/>
      <c r="UZY95" s="106"/>
      <c r="UZZ95" s="106"/>
      <c r="VAA95" s="106"/>
      <c r="VAB95" s="106"/>
      <c r="VAC95" s="106"/>
      <c r="VAD95" s="106"/>
      <c r="VAE95" s="106"/>
      <c r="VAF95" s="106"/>
      <c r="VAG95" s="106"/>
      <c r="VAH95" s="106"/>
      <c r="VAI95" s="106"/>
      <c r="VAJ95" s="106"/>
      <c r="VAK95" s="106"/>
      <c r="VAL95" s="106"/>
      <c r="VAM95" s="106"/>
      <c r="VAN95" s="106"/>
      <c r="VAO95" s="106"/>
      <c r="VAP95" s="106"/>
      <c r="VAQ95" s="106"/>
      <c r="VAR95" s="106"/>
      <c r="VAS95" s="106"/>
      <c r="VAT95" s="106"/>
      <c r="VAU95" s="106"/>
      <c r="VAV95" s="106"/>
      <c r="VAW95" s="106"/>
      <c r="VAX95" s="106"/>
      <c r="VAY95" s="106"/>
      <c r="VAZ95" s="106"/>
      <c r="VBA95" s="106"/>
      <c r="VBB95" s="106"/>
      <c r="VBC95" s="106"/>
      <c r="VBD95" s="106"/>
      <c r="VBE95" s="106"/>
      <c r="VBF95" s="106"/>
      <c r="VBG95" s="106"/>
      <c r="VBH95" s="106"/>
      <c r="VBI95" s="106"/>
      <c r="VBJ95" s="106"/>
      <c r="VBK95" s="106"/>
      <c r="VBL95" s="106"/>
      <c r="VBM95" s="106"/>
      <c r="VBN95" s="106"/>
      <c r="VBO95" s="106"/>
      <c r="VBP95" s="106"/>
      <c r="VBQ95" s="106"/>
      <c r="VBR95" s="106"/>
      <c r="VBS95" s="106"/>
      <c r="VBT95" s="106"/>
      <c r="VBU95" s="106"/>
      <c r="VBV95" s="106"/>
      <c r="VBW95" s="106"/>
      <c r="VBX95" s="106"/>
      <c r="VBY95" s="106"/>
      <c r="VBZ95" s="106"/>
      <c r="VCA95" s="106"/>
      <c r="VCB95" s="106"/>
      <c r="VCC95" s="106"/>
      <c r="VCD95" s="106"/>
      <c r="VCE95" s="106"/>
      <c r="VCF95" s="106"/>
      <c r="VCG95" s="106"/>
      <c r="VCH95" s="106"/>
      <c r="VCI95" s="106"/>
      <c r="VCJ95" s="106"/>
      <c r="VCK95" s="106"/>
      <c r="VCL95" s="106"/>
      <c r="VCM95" s="106"/>
      <c r="VCN95" s="106"/>
      <c r="VCO95" s="106"/>
      <c r="VCP95" s="106"/>
      <c r="VCQ95" s="106"/>
      <c r="VCR95" s="106"/>
      <c r="VCS95" s="106"/>
      <c r="VCT95" s="106"/>
      <c r="VCU95" s="106"/>
      <c r="VCV95" s="106"/>
      <c r="VCW95" s="106"/>
      <c r="VCX95" s="106"/>
      <c r="VCY95" s="106"/>
      <c r="VCZ95" s="106"/>
      <c r="VDA95" s="106"/>
      <c r="VDB95" s="106"/>
      <c r="VDC95" s="106"/>
      <c r="VDD95" s="106"/>
      <c r="VDE95" s="106"/>
      <c r="VDF95" s="106"/>
      <c r="VDG95" s="106"/>
      <c r="VDH95" s="106"/>
      <c r="VDI95" s="106"/>
      <c r="VDJ95" s="106"/>
      <c r="VDK95" s="106"/>
      <c r="VDL95" s="106"/>
      <c r="VDM95" s="106"/>
      <c r="VDN95" s="106"/>
      <c r="VDO95" s="106"/>
      <c r="VDP95" s="106"/>
      <c r="VDQ95" s="106"/>
      <c r="VDR95" s="106"/>
      <c r="VDS95" s="106"/>
      <c r="VDT95" s="106"/>
      <c r="VDU95" s="106"/>
      <c r="VDV95" s="106"/>
      <c r="VDW95" s="106"/>
      <c r="VDX95" s="106"/>
      <c r="VDY95" s="106"/>
      <c r="VDZ95" s="106"/>
      <c r="VEA95" s="106"/>
      <c r="VEB95" s="106"/>
      <c r="VEC95" s="106"/>
      <c r="VED95" s="106"/>
      <c r="VEE95" s="106"/>
      <c r="VEF95" s="106"/>
      <c r="VEG95" s="106"/>
      <c r="VEH95" s="106"/>
      <c r="VEI95" s="106"/>
      <c r="VEJ95" s="106"/>
      <c r="VEK95" s="106"/>
      <c r="VEL95" s="106"/>
      <c r="VEM95" s="106"/>
      <c r="VEN95" s="106"/>
      <c r="VEO95" s="106"/>
      <c r="VEP95" s="106"/>
      <c r="VEQ95" s="106"/>
      <c r="VER95" s="106"/>
      <c r="VES95" s="106"/>
      <c r="VET95" s="106"/>
      <c r="VEU95" s="106"/>
      <c r="VEV95" s="106"/>
      <c r="VEW95" s="106"/>
      <c r="VEX95" s="106"/>
      <c r="VEY95" s="106"/>
      <c r="VEZ95" s="106"/>
      <c r="VFA95" s="106"/>
      <c r="VFB95" s="106"/>
      <c r="VFC95" s="106"/>
      <c r="VFD95" s="106"/>
      <c r="VFE95" s="106"/>
      <c r="VFF95" s="106"/>
      <c r="VFG95" s="106"/>
      <c r="VFH95" s="106"/>
      <c r="VFI95" s="106"/>
      <c r="VFJ95" s="106"/>
      <c r="VFK95" s="106"/>
      <c r="VFL95" s="106"/>
      <c r="VFM95" s="106"/>
      <c r="VFN95" s="106"/>
      <c r="VFO95" s="106"/>
      <c r="VFP95" s="106"/>
      <c r="VFQ95" s="106"/>
      <c r="VFR95" s="106"/>
      <c r="VFS95" s="106"/>
      <c r="VFT95" s="106"/>
      <c r="VFU95" s="106"/>
      <c r="VFV95" s="106"/>
      <c r="VFW95" s="106"/>
      <c r="VFX95" s="106"/>
      <c r="VFY95" s="106"/>
      <c r="VFZ95" s="106"/>
      <c r="VGA95" s="106"/>
      <c r="VGB95" s="106"/>
      <c r="VGC95" s="106"/>
      <c r="VGD95" s="106"/>
      <c r="VGE95" s="106"/>
      <c r="VGF95" s="106"/>
      <c r="VGG95" s="106"/>
      <c r="VGH95" s="106"/>
      <c r="VGI95" s="106"/>
      <c r="VGJ95" s="106"/>
      <c r="VGK95" s="106"/>
      <c r="VGL95" s="106"/>
      <c r="VGM95" s="106"/>
      <c r="VGN95" s="106"/>
      <c r="VGO95" s="106"/>
      <c r="VGP95" s="106"/>
      <c r="VGQ95" s="106"/>
      <c r="VGR95" s="106"/>
      <c r="VGS95" s="106"/>
      <c r="VGT95" s="106"/>
      <c r="VGU95" s="106"/>
      <c r="VGV95" s="106"/>
      <c r="VGW95" s="106"/>
      <c r="VGX95" s="106"/>
      <c r="VGY95" s="106"/>
      <c r="VGZ95" s="106"/>
      <c r="VHA95" s="106"/>
      <c r="VHB95" s="106"/>
      <c r="VHC95" s="106"/>
      <c r="VHD95" s="106"/>
      <c r="VHE95" s="106"/>
      <c r="VHF95" s="106"/>
      <c r="VHG95" s="106"/>
      <c r="VHH95" s="106"/>
      <c r="VHI95" s="106"/>
      <c r="VHJ95" s="106"/>
      <c r="VHK95" s="106"/>
      <c r="VHL95" s="106"/>
      <c r="VHM95" s="106"/>
      <c r="VHN95" s="106"/>
      <c r="VHO95" s="106"/>
      <c r="VHP95" s="106"/>
      <c r="VHQ95" s="106"/>
      <c r="VHR95" s="106"/>
      <c r="VHS95" s="106"/>
      <c r="VHT95" s="106"/>
      <c r="VHU95" s="106"/>
      <c r="VHV95" s="106"/>
      <c r="VHW95" s="106"/>
      <c r="VHX95" s="106"/>
      <c r="VHY95" s="106"/>
      <c r="VHZ95" s="106"/>
      <c r="VIA95" s="106"/>
      <c r="VIB95" s="106"/>
      <c r="VIC95" s="106"/>
      <c r="VID95" s="106"/>
      <c r="VIE95" s="106"/>
      <c r="VIF95" s="106"/>
      <c r="VIG95" s="106"/>
      <c r="VIH95" s="106"/>
      <c r="VII95" s="106"/>
      <c r="VIJ95" s="106"/>
      <c r="VIK95" s="106"/>
      <c r="VIL95" s="106"/>
      <c r="VIM95" s="106"/>
      <c r="VIN95" s="106"/>
      <c r="VIO95" s="106"/>
      <c r="VIP95" s="106"/>
      <c r="VIQ95" s="106"/>
      <c r="VIR95" s="106"/>
      <c r="VIS95" s="106"/>
      <c r="VIT95" s="106"/>
      <c r="VIU95" s="106"/>
      <c r="VIV95" s="106"/>
      <c r="VIW95" s="106"/>
      <c r="VIX95" s="106"/>
      <c r="VIY95" s="106"/>
      <c r="VIZ95" s="106"/>
      <c r="VJA95" s="106"/>
      <c r="VJB95" s="106"/>
      <c r="VJC95" s="106"/>
      <c r="VJD95" s="106"/>
      <c r="VJE95" s="106"/>
      <c r="VJF95" s="106"/>
      <c r="VJG95" s="106"/>
      <c r="VJH95" s="106"/>
      <c r="VJI95" s="106"/>
      <c r="VJJ95" s="106"/>
      <c r="VJK95" s="106"/>
      <c r="VJL95" s="106"/>
      <c r="VJM95" s="106"/>
      <c r="VJN95" s="106"/>
      <c r="VJO95" s="106"/>
      <c r="VJP95" s="106"/>
      <c r="VJQ95" s="106"/>
      <c r="VJR95" s="106"/>
      <c r="VJS95" s="106"/>
      <c r="VJT95" s="106"/>
      <c r="VJU95" s="106"/>
      <c r="VJV95" s="106"/>
      <c r="VJW95" s="106"/>
      <c r="VJX95" s="106"/>
      <c r="VJY95" s="106"/>
      <c r="VJZ95" s="106"/>
      <c r="VKA95" s="106"/>
      <c r="VKB95" s="106"/>
      <c r="VKC95" s="106"/>
      <c r="VKD95" s="106"/>
      <c r="VKE95" s="106"/>
      <c r="VKF95" s="106"/>
      <c r="VKG95" s="106"/>
      <c r="VKH95" s="106"/>
      <c r="VKI95" s="106"/>
      <c r="VKJ95" s="106"/>
      <c r="VKK95" s="106"/>
      <c r="VKL95" s="106"/>
      <c r="VKM95" s="106"/>
      <c r="VKN95" s="106"/>
      <c r="VKO95" s="106"/>
      <c r="VKP95" s="106"/>
      <c r="VKQ95" s="106"/>
      <c r="VKR95" s="106"/>
      <c r="VKS95" s="106"/>
      <c r="VKT95" s="106"/>
      <c r="VKU95" s="106"/>
      <c r="VKV95" s="106"/>
      <c r="VKW95" s="106"/>
      <c r="VKX95" s="106"/>
      <c r="VKY95" s="106"/>
      <c r="VKZ95" s="106"/>
      <c r="VLA95" s="106"/>
      <c r="VLB95" s="106"/>
      <c r="VLC95" s="106"/>
      <c r="VLD95" s="106"/>
      <c r="VLE95" s="106"/>
      <c r="VLF95" s="106"/>
      <c r="VLG95" s="106"/>
      <c r="VLH95" s="106"/>
      <c r="VLI95" s="106"/>
      <c r="VLJ95" s="106"/>
      <c r="VLK95" s="106"/>
      <c r="VLL95" s="106"/>
      <c r="VLM95" s="106"/>
      <c r="VLN95" s="106"/>
      <c r="VLO95" s="106"/>
      <c r="VLP95" s="106"/>
      <c r="VLQ95" s="106"/>
      <c r="VLR95" s="106"/>
      <c r="VLS95" s="106"/>
      <c r="VLT95" s="106"/>
      <c r="VLU95" s="106"/>
      <c r="VLV95" s="106"/>
      <c r="VLW95" s="106"/>
      <c r="VLX95" s="106"/>
      <c r="VLY95" s="106"/>
      <c r="VLZ95" s="106"/>
      <c r="VMA95" s="106"/>
      <c r="VMB95" s="106"/>
      <c r="VMC95" s="106"/>
      <c r="VMD95" s="106"/>
      <c r="VME95" s="106"/>
      <c r="VMF95" s="106"/>
      <c r="VMG95" s="106"/>
      <c r="VMH95" s="106"/>
      <c r="VMI95" s="106"/>
      <c r="VMJ95" s="106"/>
      <c r="VMK95" s="106"/>
      <c r="VML95" s="106"/>
      <c r="VMM95" s="106"/>
      <c r="VMN95" s="106"/>
      <c r="VMO95" s="106"/>
      <c r="VMP95" s="106"/>
      <c r="VMQ95" s="106"/>
      <c r="VMR95" s="106"/>
      <c r="VMS95" s="106"/>
      <c r="VMT95" s="106"/>
      <c r="VMU95" s="106"/>
      <c r="VMV95" s="106"/>
      <c r="VMW95" s="106"/>
      <c r="VMX95" s="106"/>
      <c r="VMY95" s="106"/>
      <c r="VMZ95" s="106"/>
      <c r="VNA95" s="106"/>
      <c r="VNB95" s="106"/>
      <c r="VNC95" s="106"/>
      <c r="VND95" s="106"/>
      <c r="VNE95" s="106"/>
      <c r="VNF95" s="106"/>
      <c r="VNG95" s="106"/>
      <c r="VNH95" s="106"/>
      <c r="VNI95" s="106"/>
      <c r="VNJ95" s="106"/>
      <c r="VNK95" s="106"/>
      <c r="VNL95" s="106"/>
      <c r="VNM95" s="106"/>
      <c r="VNN95" s="106"/>
      <c r="VNO95" s="106"/>
      <c r="VNP95" s="106"/>
      <c r="VNQ95" s="106"/>
      <c r="VNR95" s="106"/>
      <c r="VNS95" s="106"/>
      <c r="VNT95" s="106"/>
      <c r="VNU95" s="106"/>
      <c r="VNV95" s="106"/>
      <c r="VNW95" s="106"/>
      <c r="VNX95" s="106"/>
      <c r="VNY95" s="106"/>
      <c r="VNZ95" s="106"/>
      <c r="VOA95" s="106"/>
      <c r="VOB95" s="106"/>
      <c r="VOC95" s="106"/>
      <c r="VOD95" s="106"/>
      <c r="VOE95" s="106"/>
      <c r="VOF95" s="106"/>
      <c r="VOG95" s="106"/>
      <c r="VOH95" s="106"/>
      <c r="VOI95" s="106"/>
      <c r="VOJ95" s="106"/>
      <c r="VOK95" s="106"/>
      <c r="VOL95" s="106"/>
      <c r="VOM95" s="106"/>
      <c r="VON95" s="106"/>
      <c r="VOO95" s="106"/>
      <c r="VOP95" s="106"/>
      <c r="VOQ95" s="106"/>
      <c r="VOR95" s="106"/>
      <c r="VOS95" s="106"/>
      <c r="VOT95" s="106"/>
      <c r="VOU95" s="106"/>
      <c r="VOV95" s="106"/>
      <c r="VOW95" s="106"/>
      <c r="VOX95" s="106"/>
      <c r="VOY95" s="106"/>
      <c r="VOZ95" s="106"/>
      <c r="VPA95" s="106"/>
      <c r="VPB95" s="106"/>
      <c r="VPC95" s="106"/>
      <c r="VPD95" s="106"/>
      <c r="VPE95" s="106"/>
      <c r="VPF95" s="106"/>
      <c r="VPG95" s="106"/>
      <c r="VPH95" s="106"/>
      <c r="VPI95" s="106"/>
      <c r="VPJ95" s="106"/>
      <c r="VPK95" s="106"/>
      <c r="VPL95" s="106"/>
      <c r="VPM95" s="106"/>
      <c r="VPN95" s="106"/>
      <c r="VPO95" s="106"/>
      <c r="VPP95" s="106"/>
      <c r="VPQ95" s="106"/>
      <c r="VPR95" s="106"/>
      <c r="VPS95" s="106"/>
      <c r="VPT95" s="106"/>
      <c r="VPU95" s="106"/>
      <c r="VPV95" s="106"/>
      <c r="VPW95" s="106"/>
      <c r="VPX95" s="106"/>
      <c r="VPY95" s="106"/>
      <c r="VPZ95" s="106"/>
      <c r="VQA95" s="106"/>
      <c r="VQB95" s="106"/>
      <c r="VQC95" s="106"/>
      <c r="VQD95" s="106"/>
      <c r="VQE95" s="106"/>
      <c r="VQF95" s="106"/>
      <c r="VQG95" s="106"/>
      <c r="VQH95" s="106"/>
      <c r="VQI95" s="106"/>
      <c r="VQJ95" s="106"/>
      <c r="VQK95" s="106"/>
      <c r="VQL95" s="106"/>
      <c r="VQM95" s="106"/>
      <c r="VQN95" s="106"/>
      <c r="VQO95" s="106"/>
      <c r="VQP95" s="106"/>
      <c r="VQQ95" s="106"/>
      <c r="VQR95" s="106"/>
      <c r="VQS95" s="106"/>
      <c r="VQT95" s="106"/>
      <c r="VQU95" s="106"/>
      <c r="VQV95" s="106"/>
      <c r="VQW95" s="106"/>
      <c r="VQX95" s="106"/>
      <c r="VQY95" s="106"/>
      <c r="VQZ95" s="106"/>
      <c r="VRA95" s="106"/>
      <c r="VRB95" s="106"/>
      <c r="VRC95" s="106"/>
      <c r="VRD95" s="106"/>
      <c r="VRE95" s="106"/>
      <c r="VRF95" s="106"/>
      <c r="VRG95" s="106"/>
      <c r="VRH95" s="106"/>
      <c r="VRI95" s="106"/>
      <c r="VRJ95" s="106"/>
      <c r="VRK95" s="106"/>
      <c r="VRL95" s="106"/>
      <c r="VRM95" s="106"/>
      <c r="VRN95" s="106"/>
      <c r="VRO95" s="106"/>
      <c r="VRP95" s="106"/>
      <c r="VRQ95" s="106"/>
      <c r="VRR95" s="106"/>
      <c r="VRS95" s="106"/>
      <c r="VRT95" s="106"/>
      <c r="VRU95" s="106"/>
      <c r="VRV95" s="106"/>
      <c r="VRW95" s="106"/>
      <c r="VRX95" s="106"/>
      <c r="VRY95" s="106"/>
      <c r="VRZ95" s="106"/>
      <c r="VSA95" s="106"/>
      <c r="VSB95" s="106"/>
      <c r="VSC95" s="106"/>
      <c r="VSD95" s="106"/>
      <c r="VSE95" s="106"/>
      <c r="VSF95" s="106"/>
      <c r="VSG95" s="106"/>
      <c r="VSH95" s="106"/>
      <c r="VSI95" s="106"/>
      <c r="VSJ95" s="106"/>
      <c r="VSK95" s="106"/>
      <c r="VSL95" s="106"/>
      <c r="VSM95" s="106"/>
      <c r="VSN95" s="106"/>
      <c r="VSO95" s="106"/>
      <c r="VSP95" s="106"/>
      <c r="VSQ95" s="106"/>
      <c r="VSR95" s="106"/>
      <c r="VSS95" s="106"/>
      <c r="VST95" s="106"/>
      <c r="VSU95" s="106"/>
      <c r="VSV95" s="106"/>
      <c r="VSW95" s="106"/>
      <c r="VSX95" s="106"/>
      <c r="VSY95" s="106"/>
      <c r="VSZ95" s="106"/>
      <c r="VTA95" s="106"/>
      <c r="VTB95" s="106"/>
      <c r="VTC95" s="106"/>
      <c r="VTD95" s="106"/>
      <c r="VTE95" s="106"/>
      <c r="VTF95" s="106"/>
      <c r="VTG95" s="106"/>
      <c r="VTH95" s="106"/>
      <c r="VTI95" s="106"/>
      <c r="VTJ95" s="106"/>
      <c r="VTK95" s="106"/>
      <c r="VTL95" s="106"/>
      <c r="VTM95" s="106"/>
      <c r="VTN95" s="106"/>
      <c r="VTO95" s="106"/>
      <c r="VTP95" s="106"/>
      <c r="VTQ95" s="106"/>
      <c r="VTR95" s="106"/>
      <c r="VTS95" s="106"/>
      <c r="VTT95" s="106"/>
      <c r="VTU95" s="106"/>
      <c r="VTV95" s="106"/>
      <c r="VTW95" s="106"/>
      <c r="VTX95" s="106"/>
      <c r="VTY95" s="106"/>
      <c r="VTZ95" s="106"/>
      <c r="VUA95" s="106"/>
      <c r="VUB95" s="106"/>
      <c r="VUC95" s="106"/>
      <c r="VUD95" s="106"/>
      <c r="VUE95" s="106"/>
      <c r="VUF95" s="106"/>
      <c r="VUG95" s="106"/>
      <c r="VUH95" s="106"/>
      <c r="VUI95" s="106"/>
      <c r="VUJ95" s="106"/>
      <c r="VUK95" s="106"/>
      <c r="VUL95" s="106"/>
      <c r="VUM95" s="106"/>
      <c r="VUN95" s="106"/>
      <c r="VUO95" s="106"/>
      <c r="VUP95" s="106"/>
      <c r="VUQ95" s="106"/>
      <c r="VUR95" s="106"/>
      <c r="VUS95" s="106"/>
      <c r="VUT95" s="106"/>
      <c r="VUU95" s="106"/>
      <c r="VUV95" s="106"/>
      <c r="VUW95" s="106"/>
      <c r="VUX95" s="106"/>
      <c r="VUY95" s="106"/>
      <c r="VUZ95" s="106"/>
      <c r="VVA95" s="106"/>
      <c r="VVB95" s="106"/>
      <c r="VVC95" s="106"/>
      <c r="VVD95" s="106"/>
      <c r="VVE95" s="106"/>
      <c r="VVF95" s="106"/>
      <c r="VVG95" s="106"/>
      <c r="VVH95" s="106"/>
      <c r="VVI95" s="106"/>
      <c r="VVJ95" s="106"/>
      <c r="VVK95" s="106"/>
      <c r="VVL95" s="106"/>
      <c r="VVM95" s="106"/>
      <c r="VVN95" s="106"/>
      <c r="VVO95" s="106"/>
      <c r="VVP95" s="106"/>
      <c r="VVQ95" s="106"/>
      <c r="VVR95" s="106"/>
      <c r="VVS95" s="106"/>
      <c r="VVT95" s="106"/>
      <c r="VVU95" s="106"/>
      <c r="VVV95" s="106"/>
      <c r="VVW95" s="106"/>
      <c r="VVX95" s="106"/>
      <c r="VVY95" s="106"/>
      <c r="VVZ95" s="106"/>
      <c r="VWA95" s="106"/>
      <c r="VWB95" s="106"/>
      <c r="VWC95" s="106"/>
      <c r="VWD95" s="106"/>
      <c r="VWE95" s="106"/>
      <c r="VWF95" s="106"/>
      <c r="VWG95" s="106"/>
      <c r="VWH95" s="106"/>
      <c r="VWI95" s="106"/>
      <c r="VWJ95" s="106"/>
      <c r="VWK95" s="106"/>
      <c r="VWL95" s="106"/>
      <c r="VWM95" s="106"/>
      <c r="VWN95" s="106"/>
      <c r="VWO95" s="106"/>
      <c r="VWP95" s="106"/>
      <c r="VWQ95" s="106"/>
      <c r="VWR95" s="106"/>
      <c r="VWS95" s="106"/>
      <c r="VWT95" s="106"/>
      <c r="VWU95" s="106"/>
      <c r="VWV95" s="106"/>
      <c r="VWW95" s="106"/>
      <c r="VWX95" s="106"/>
      <c r="VWY95" s="106"/>
      <c r="VWZ95" s="106"/>
      <c r="VXA95" s="106"/>
      <c r="VXB95" s="106"/>
      <c r="VXC95" s="106"/>
      <c r="VXD95" s="106"/>
      <c r="VXE95" s="106"/>
      <c r="VXF95" s="106"/>
      <c r="VXG95" s="106"/>
      <c r="VXH95" s="106"/>
      <c r="VXI95" s="106"/>
      <c r="VXJ95" s="106"/>
      <c r="VXK95" s="106"/>
      <c r="VXL95" s="106"/>
      <c r="VXM95" s="106"/>
      <c r="VXN95" s="106"/>
      <c r="VXO95" s="106"/>
      <c r="VXP95" s="106"/>
      <c r="VXQ95" s="106"/>
      <c r="VXR95" s="106"/>
      <c r="VXS95" s="106"/>
      <c r="VXT95" s="106"/>
      <c r="VXU95" s="106"/>
      <c r="VXV95" s="106"/>
      <c r="VXW95" s="106"/>
      <c r="VXX95" s="106"/>
      <c r="VXY95" s="106"/>
      <c r="VXZ95" s="106"/>
      <c r="VYA95" s="106"/>
      <c r="VYB95" s="106"/>
      <c r="VYC95" s="106"/>
      <c r="VYD95" s="106"/>
      <c r="VYE95" s="106"/>
      <c r="VYF95" s="106"/>
      <c r="VYG95" s="106"/>
      <c r="VYH95" s="106"/>
      <c r="VYI95" s="106"/>
      <c r="VYJ95" s="106"/>
      <c r="VYK95" s="106"/>
      <c r="VYL95" s="106"/>
      <c r="VYM95" s="106"/>
      <c r="VYN95" s="106"/>
      <c r="VYO95" s="106"/>
      <c r="VYP95" s="106"/>
      <c r="VYQ95" s="106"/>
      <c r="VYR95" s="106"/>
      <c r="VYS95" s="106"/>
      <c r="VYT95" s="106"/>
      <c r="VYU95" s="106"/>
      <c r="VYV95" s="106"/>
      <c r="VYW95" s="106"/>
      <c r="VYX95" s="106"/>
      <c r="VYY95" s="106"/>
      <c r="VYZ95" s="106"/>
      <c r="VZA95" s="106"/>
      <c r="VZB95" s="106"/>
      <c r="VZC95" s="106"/>
      <c r="VZD95" s="106"/>
      <c r="VZE95" s="106"/>
      <c r="VZF95" s="106"/>
      <c r="VZG95" s="106"/>
      <c r="VZH95" s="106"/>
      <c r="VZI95" s="106"/>
      <c r="VZJ95" s="106"/>
      <c r="VZK95" s="106"/>
      <c r="VZL95" s="106"/>
      <c r="VZM95" s="106"/>
      <c r="VZN95" s="106"/>
      <c r="VZO95" s="106"/>
      <c r="VZP95" s="106"/>
      <c r="VZQ95" s="106"/>
      <c r="VZR95" s="106"/>
      <c r="VZS95" s="106"/>
      <c r="VZT95" s="106"/>
      <c r="VZU95" s="106"/>
      <c r="VZV95" s="106"/>
      <c r="VZW95" s="106"/>
      <c r="VZX95" s="106"/>
      <c r="VZY95" s="106"/>
      <c r="VZZ95" s="106"/>
      <c r="WAA95" s="106"/>
      <c r="WAB95" s="106"/>
      <c r="WAC95" s="106"/>
      <c r="WAD95" s="106"/>
      <c r="WAE95" s="106"/>
      <c r="WAF95" s="106"/>
      <c r="WAG95" s="106"/>
      <c r="WAH95" s="106"/>
      <c r="WAI95" s="106"/>
      <c r="WAJ95" s="106"/>
      <c r="WAK95" s="106"/>
      <c r="WAL95" s="106"/>
      <c r="WAM95" s="106"/>
      <c r="WAN95" s="106"/>
      <c r="WAO95" s="106"/>
      <c r="WAP95" s="106"/>
      <c r="WAQ95" s="106"/>
      <c r="WAR95" s="106"/>
      <c r="WAS95" s="106"/>
      <c r="WAT95" s="106"/>
      <c r="WAU95" s="106"/>
      <c r="WAV95" s="106"/>
      <c r="WAW95" s="106"/>
      <c r="WAX95" s="106"/>
      <c r="WAY95" s="106"/>
      <c r="WAZ95" s="106"/>
      <c r="WBA95" s="106"/>
      <c r="WBB95" s="106"/>
      <c r="WBC95" s="106"/>
      <c r="WBD95" s="106"/>
      <c r="WBE95" s="106"/>
      <c r="WBF95" s="106"/>
      <c r="WBG95" s="106"/>
      <c r="WBH95" s="106"/>
      <c r="WBI95" s="106"/>
      <c r="WBJ95" s="106"/>
      <c r="WBK95" s="106"/>
      <c r="WBL95" s="106"/>
      <c r="WBM95" s="106"/>
      <c r="WBN95" s="106"/>
      <c r="WBO95" s="106"/>
      <c r="WBP95" s="106"/>
      <c r="WBQ95" s="106"/>
      <c r="WBR95" s="106"/>
      <c r="WBS95" s="106"/>
      <c r="WBT95" s="106"/>
      <c r="WBU95" s="106"/>
      <c r="WBV95" s="106"/>
      <c r="WBW95" s="106"/>
      <c r="WBX95" s="106"/>
      <c r="WBY95" s="106"/>
      <c r="WBZ95" s="106"/>
      <c r="WCA95" s="106"/>
      <c r="WCB95" s="106"/>
      <c r="WCC95" s="106"/>
      <c r="WCD95" s="106"/>
      <c r="WCE95" s="106"/>
      <c r="WCF95" s="106"/>
      <c r="WCG95" s="106"/>
      <c r="WCH95" s="106"/>
      <c r="WCI95" s="106"/>
      <c r="WCJ95" s="106"/>
      <c r="WCK95" s="106"/>
      <c r="WCL95" s="106"/>
      <c r="WCM95" s="106"/>
      <c r="WCN95" s="106"/>
      <c r="WCO95" s="106"/>
      <c r="WCP95" s="106"/>
      <c r="WCQ95" s="106"/>
      <c r="WCR95" s="106"/>
      <c r="WCS95" s="106"/>
      <c r="WCT95" s="106"/>
      <c r="WCU95" s="106"/>
      <c r="WCV95" s="106"/>
      <c r="WCW95" s="106"/>
      <c r="WCX95" s="106"/>
      <c r="WCY95" s="106"/>
      <c r="WCZ95" s="106"/>
      <c r="WDA95" s="106"/>
      <c r="WDB95" s="106"/>
      <c r="WDC95" s="106"/>
      <c r="WDD95" s="106"/>
      <c r="WDE95" s="106"/>
      <c r="WDF95" s="106"/>
      <c r="WDG95" s="106"/>
      <c r="WDH95" s="106"/>
      <c r="WDI95" s="106"/>
      <c r="WDJ95" s="106"/>
      <c r="WDK95" s="106"/>
      <c r="WDL95" s="106"/>
      <c r="WDM95" s="106"/>
      <c r="WDN95" s="106"/>
      <c r="WDO95" s="106"/>
      <c r="WDP95" s="106"/>
      <c r="WDQ95" s="106"/>
      <c r="WDR95" s="106"/>
      <c r="WDS95" s="106"/>
      <c r="WDT95" s="106"/>
      <c r="WDU95" s="106"/>
      <c r="WDV95" s="106"/>
      <c r="WDW95" s="106"/>
      <c r="WDX95" s="106"/>
      <c r="WDY95" s="106"/>
      <c r="WDZ95" s="106"/>
      <c r="WEA95" s="106"/>
      <c r="WEB95" s="106"/>
      <c r="WEC95" s="106"/>
      <c r="WED95" s="106"/>
      <c r="WEE95" s="106"/>
      <c r="WEF95" s="106"/>
      <c r="WEG95" s="106"/>
      <c r="WEH95" s="106"/>
      <c r="WEI95" s="106"/>
      <c r="WEJ95" s="106"/>
      <c r="WEK95" s="106"/>
      <c r="WEL95" s="106"/>
      <c r="WEM95" s="106"/>
      <c r="WEN95" s="106"/>
      <c r="WEO95" s="106"/>
      <c r="WEP95" s="106"/>
      <c r="WEQ95" s="106"/>
      <c r="WER95" s="106"/>
      <c r="WES95" s="106"/>
      <c r="WET95" s="106"/>
      <c r="WEU95" s="106"/>
      <c r="WEV95" s="106"/>
      <c r="WEW95" s="106"/>
      <c r="WEX95" s="106"/>
      <c r="WEY95" s="106"/>
      <c r="WEZ95" s="106"/>
      <c r="WFA95" s="106"/>
      <c r="WFB95" s="106"/>
      <c r="WFC95" s="106"/>
      <c r="WFD95" s="106"/>
      <c r="WFE95" s="106"/>
      <c r="WFF95" s="106"/>
      <c r="WFG95" s="106"/>
      <c r="WFH95" s="106"/>
      <c r="WFI95" s="106"/>
      <c r="WFJ95" s="106"/>
      <c r="WFK95" s="106"/>
      <c r="WFL95" s="106"/>
      <c r="WFM95" s="106"/>
      <c r="WFN95" s="106"/>
      <c r="WFO95" s="106"/>
      <c r="WFP95" s="106"/>
      <c r="WFQ95" s="106"/>
      <c r="WFR95" s="106"/>
      <c r="WFS95" s="106"/>
      <c r="WFT95" s="106"/>
      <c r="WFU95" s="106"/>
      <c r="WFV95" s="106"/>
      <c r="WFW95" s="106"/>
      <c r="WFX95" s="106"/>
      <c r="WFY95" s="106"/>
      <c r="WFZ95" s="106"/>
      <c r="WGA95" s="106"/>
      <c r="WGB95" s="106"/>
      <c r="WGC95" s="106"/>
      <c r="WGD95" s="106"/>
      <c r="WGE95" s="106"/>
      <c r="WGF95" s="106"/>
      <c r="WGG95" s="106"/>
      <c r="WGH95" s="106"/>
      <c r="WGI95" s="106"/>
      <c r="WGJ95" s="106"/>
      <c r="WGK95" s="106"/>
      <c r="WGL95" s="106"/>
      <c r="WGM95" s="106"/>
      <c r="WGN95" s="106"/>
      <c r="WGO95" s="106"/>
      <c r="WGP95" s="106"/>
      <c r="WGQ95" s="106"/>
      <c r="WGR95" s="106"/>
      <c r="WGS95" s="106"/>
      <c r="WGT95" s="106"/>
      <c r="WGU95" s="106"/>
      <c r="WGV95" s="106"/>
      <c r="WGW95" s="106"/>
      <c r="WGX95" s="106"/>
      <c r="WGY95" s="106"/>
      <c r="WGZ95" s="106"/>
      <c r="WHA95" s="106"/>
      <c r="WHB95" s="106"/>
      <c r="WHC95" s="106"/>
      <c r="WHD95" s="106"/>
      <c r="WHE95" s="106"/>
      <c r="WHF95" s="106"/>
      <c r="WHG95" s="106"/>
      <c r="WHH95" s="106"/>
      <c r="WHI95" s="106"/>
      <c r="WHJ95" s="106"/>
      <c r="WHK95" s="106"/>
      <c r="WHL95" s="106"/>
      <c r="WHM95" s="106"/>
      <c r="WHN95" s="106"/>
      <c r="WHO95" s="106"/>
      <c r="WHP95" s="106"/>
      <c r="WHQ95" s="106"/>
      <c r="WHR95" s="106"/>
      <c r="WHS95" s="106"/>
      <c r="WHT95" s="106"/>
      <c r="WHU95" s="106"/>
      <c r="WHV95" s="106"/>
      <c r="WHW95" s="106"/>
      <c r="WHX95" s="106"/>
      <c r="WHY95" s="106"/>
      <c r="WHZ95" s="106"/>
      <c r="WIA95" s="106"/>
      <c r="WIB95" s="106"/>
      <c r="WIC95" s="106"/>
      <c r="WID95" s="106"/>
      <c r="WIE95" s="106"/>
      <c r="WIF95" s="106"/>
      <c r="WIG95" s="106"/>
      <c r="WIH95" s="106"/>
      <c r="WII95" s="106"/>
      <c r="WIJ95" s="106"/>
      <c r="WIK95" s="106"/>
      <c r="WIL95" s="106"/>
      <c r="WIM95" s="106"/>
      <c r="WIN95" s="106"/>
      <c r="WIO95" s="106"/>
      <c r="WIP95" s="106"/>
      <c r="WIQ95" s="106"/>
      <c r="WIR95" s="106"/>
      <c r="WIS95" s="106"/>
      <c r="WIT95" s="106"/>
      <c r="WIU95" s="106"/>
      <c r="WIV95" s="106"/>
      <c r="WIW95" s="106"/>
      <c r="WIX95" s="106"/>
      <c r="WIY95" s="106"/>
      <c r="WIZ95" s="106"/>
      <c r="WJA95" s="106"/>
      <c r="WJB95" s="106"/>
      <c r="WJC95" s="106"/>
      <c r="WJD95" s="106"/>
      <c r="WJE95" s="106"/>
      <c r="WJF95" s="106"/>
      <c r="WJG95" s="106"/>
      <c r="WJH95" s="106"/>
      <c r="WJI95" s="106"/>
      <c r="WJJ95" s="106"/>
      <c r="WJK95" s="106"/>
      <c r="WJL95" s="106"/>
      <c r="WJM95" s="106"/>
      <c r="WJN95" s="106"/>
      <c r="WJO95" s="106"/>
      <c r="WJP95" s="106"/>
      <c r="WJQ95" s="106"/>
      <c r="WJR95" s="106"/>
      <c r="WJS95" s="106"/>
      <c r="WJT95" s="106"/>
      <c r="WJU95" s="106"/>
      <c r="WJV95" s="106"/>
      <c r="WJW95" s="106"/>
      <c r="WJX95" s="106"/>
      <c r="WJY95" s="106"/>
      <c r="WJZ95" s="106"/>
      <c r="WKA95" s="106"/>
      <c r="WKB95" s="106"/>
      <c r="WKC95" s="106"/>
      <c r="WKD95" s="106"/>
      <c r="WKE95" s="106"/>
      <c r="WKF95" s="106"/>
      <c r="WKG95" s="106"/>
      <c r="WKH95" s="106"/>
      <c r="WKI95" s="106"/>
      <c r="WKJ95" s="106"/>
      <c r="WKK95" s="106"/>
      <c r="WKL95" s="106"/>
      <c r="WKM95" s="106"/>
      <c r="WKN95" s="106"/>
      <c r="WKO95" s="106"/>
      <c r="WKP95" s="106"/>
      <c r="WKQ95" s="106"/>
      <c r="WKR95" s="106"/>
      <c r="WKS95" s="106"/>
      <c r="WKT95" s="106"/>
      <c r="WKU95" s="106"/>
      <c r="WKV95" s="106"/>
      <c r="WKW95" s="106"/>
      <c r="WKX95" s="106"/>
      <c r="WKY95" s="106"/>
      <c r="WKZ95" s="106"/>
      <c r="WLA95" s="106"/>
      <c r="WLB95" s="106"/>
      <c r="WLC95" s="106"/>
      <c r="WLD95" s="106"/>
      <c r="WLE95" s="106"/>
      <c r="WLF95" s="106"/>
      <c r="WLG95" s="106"/>
      <c r="WLH95" s="106"/>
      <c r="WLI95" s="106"/>
      <c r="WLJ95" s="106"/>
      <c r="WLK95" s="106"/>
      <c r="WLL95" s="106"/>
      <c r="WLM95" s="106"/>
      <c r="WLN95" s="106"/>
      <c r="WLO95" s="106"/>
      <c r="WLP95" s="106"/>
      <c r="WLQ95" s="106"/>
      <c r="WLR95" s="106"/>
      <c r="WLS95" s="106"/>
      <c r="WLT95" s="106"/>
      <c r="WLU95" s="106"/>
      <c r="WLV95" s="106"/>
      <c r="WLW95" s="106"/>
      <c r="WLX95" s="106"/>
      <c r="WLY95" s="106"/>
      <c r="WLZ95" s="106"/>
      <c r="WMA95" s="106"/>
      <c r="WMB95" s="106"/>
      <c r="WMC95" s="106"/>
      <c r="WMD95" s="106"/>
      <c r="WME95" s="106"/>
      <c r="WMF95" s="106"/>
      <c r="WMG95" s="106"/>
      <c r="WMH95" s="106"/>
      <c r="WMI95" s="106"/>
      <c r="WMJ95" s="106"/>
      <c r="WMK95" s="106"/>
      <c r="WML95" s="106"/>
      <c r="WMM95" s="106"/>
      <c r="WMN95" s="106"/>
      <c r="WMO95" s="106"/>
      <c r="WMP95" s="106"/>
      <c r="WMQ95" s="106"/>
      <c r="WMR95" s="106"/>
      <c r="WMS95" s="106"/>
      <c r="WMT95" s="106"/>
      <c r="WMU95" s="106"/>
      <c r="WMV95" s="106"/>
      <c r="WMW95" s="106"/>
      <c r="WMX95" s="106"/>
      <c r="WMY95" s="106"/>
      <c r="WMZ95" s="106"/>
      <c r="WNA95" s="106"/>
      <c r="WNB95" s="106"/>
      <c r="WNC95" s="106"/>
      <c r="WND95" s="106"/>
      <c r="WNE95" s="106"/>
      <c r="WNF95" s="106"/>
      <c r="WNG95" s="106"/>
      <c r="WNH95" s="106"/>
      <c r="WNI95" s="106"/>
      <c r="WNJ95" s="106"/>
      <c r="WNK95" s="106"/>
      <c r="WNL95" s="106"/>
      <c r="WNM95" s="106"/>
      <c r="WNN95" s="106"/>
      <c r="WNO95" s="106"/>
      <c r="WNP95" s="106"/>
      <c r="WNQ95" s="106"/>
      <c r="WNR95" s="106"/>
      <c r="WNS95" s="106"/>
      <c r="WNT95" s="106"/>
      <c r="WNU95" s="106"/>
      <c r="WNV95" s="106"/>
      <c r="WNW95" s="106"/>
      <c r="WNX95" s="106"/>
      <c r="WNY95" s="106"/>
      <c r="WNZ95" s="106"/>
      <c r="WOA95" s="106"/>
      <c r="WOB95" s="106"/>
      <c r="WOC95" s="106"/>
      <c r="WOD95" s="106"/>
      <c r="WOE95" s="106"/>
      <c r="WOF95" s="106"/>
      <c r="WOG95" s="106"/>
      <c r="WOH95" s="106"/>
      <c r="WOI95" s="106"/>
      <c r="WOJ95" s="106"/>
      <c r="WOK95" s="106"/>
      <c r="WOL95" s="106"/>
      <c r="WOM95" s="106"/>
      <c r="WON95" s="106"/>
      <c r="WOO95" s="106"/>
      <c r="WOP95" s="106"/>
      <c r="WOQ95" s="106"/>
      <c r="WOR95" s="106"/>
      <c r="WOS95" s="106"/>
      <c r="WOT95" s="106"/>
      <c r="WOU95" s="106"/>
      <c r="WOV95" s="106"/>
      <c r="WOW95" s="106"/>
      <c r="WOX95" s="106"/>
      <c r="WOY95" s="106"/>
      <c r="WOZ95" s="106"/>
      <c r="WPA95" s="106"/>
      <c r="WPB95" s="106"/>
      <c r="WPC95" s="106"/>
      <c r="WPD95" s="106"/>
      <c r="WPE95" s="106"/>
      <c r="WPF95" s="106"/>
      <c r="WPG95" s="106"/>
      <c r="WPH95" s="106"/>
      <c r="WPI95" s="106"/>
      <c r="WPJ95" s="106"/>
      <c r="WPK95" s="106"/>
      <c r="WPL95" s="106"/>
      <c r="WPM95" s="106"/>
      <c r="WPN95" s="106"/>
      <c r="WPO95" s="106"/>
      <c r="WPP95" s="106"/>
      <c r="WPQ95" s="106"/>
      <c r="WPR95" s="106"/>
      <c r="WPS95" s="106"/>
      <c r="WPT95" s="106"/>
      <c r="WPU95" s="106"/>
      <c r="WPV95" s="106"/>
      <c r="WPW95" s="106"/>
      <c r="WPX95" s="106"/>
      <c r="WPY95" s="106"/>
      <c r="WPZ95" s="106"/>
      <c r="WQA95" s="106"/>
      <c r="WQB95" s="106"/>
      <c r="WQC95" s="106"/>
      <c r="WQD95" s="106"/>
      <c r="WQE95" s="106"/>
      <c r="WQF95" s="106"/>
      <c r="WQG95" s="106"/>
      <c r="WQH95" s="106"/>
      <c r="WQI95" s="106"/>
      <c r="WQJ95" s="106"/>
      <c r="WQK95" s="106"/>
      <c r="WQL95" s="106"/>
      <c r="WQM95" s="106"/>
      <c r="WQN95" s="106"/>
      <c r="WQO95" s="106"/>
      <c r="WQP95" s="106"/>
      <c r="WQQ95" s="106"/>
      <c r="WQR95" s="106"/>
      <c r="WQS95" s="106"/>
      <c r="WQT95" s="106"/>
      <c r="WQU95" s="106"/>
      <c r="WQV95" s="106"/>
      <c r="WQW95" s="106"/>
      <c r="WQX95" s="106"/>
      <c r="WQY95" s="106"/>
      <c r="WQZ95" s="106"/>
      <c r="WRA95" s="106"/>
      <c r="WRB95" s="106"/>
      <c r="WRC95" s="106"/>
      <c r="WRD95" s="106"/>
      <c r="WRE95" s="106"/>
      <c r="WRF95" s="106"/>
      <c r="WRG95" s="106"/>
      <c r="WRH95" s="106"/>
      <c r="WRI95" s="106"/>
      <c r="WRJ95" s="106"/>
      <c r="WRK95" s="106"/>
      <c r="WRL95" s="106"/>
      <c r="WRM95" s="106"/>
      <c r="WRN95" s="106"/>
      <c r="WRO95" s="106"/>
      <c r="WRP95" s="106"/>
      <c r="WRQ95" s="106"/>
      <c r="WRR95" s="106"/>
      <c r="WRS95" s="106"/>
      <c r="WRT95" s="106"/>
      <c r="WRU95" s="106"/>
      <c r="WRV95" s="106"/>
      <c r="WRW95" s="106"/>
      <c r="WRX95" s="106"/>
      <c r="WRY95" s="106"/>
      <c r="WRZ95" s="106"/>
      <c r="WSA95" s="106"/>
      <c r="WSB95" s="106"/>
      <c r="WSC95" s="106"/>
      <c r="WSD95" s="106"/>
      <c r="WSE95" s="106"/>
      <c r="WSF95" s="106"/>
      <c r="WSG95" s="106"/>
      <c r="WSH95" s="106"/>
      <c r="WSI95" s="106"/>
      <c r="WSJ95" s="106"/>
      <c r="WSK95" s="106"/>
      <c r="WSL95" s="106"/>
      <c r="WSM95" s="106"/>
      <c r="WSN95" s="106"/>
      <c r="WSO95" s="106"/>
      <c r="WSP95" s="106"/>
      <c r="WSQ95" s="106"/>
      <c r="WSR95" s="106"/>
      <c r="WSS95" s="106"/>
      <c r="WST95" s="106"/>
      <c r="WSU95" s="106"/>
      <c r="WSV95" s="106"/>
      <c r="WSW95" s="106"/>
      <c r="WSX95" s="106"/>
      <c r="WSY95" s="106"/>
      <c r="WSZ95" s="106"/>
      <c r="WTA95" s="106"/>
      <c r="WTB95" s="106"/>
      <c r="WTC95" s="106"/>
      <c r="WTD95" s="106"/>
      <c r="WTE95" s="106"/>
      <c r="WTF95" s="106"/>
      <c r="WTG95" s="106"/>
      <c r="WTH95" s="106"/>
      <c r="WTI95" s="106"/>
      <c r="WTJ95" s="106"/>
      <c r="WTK95" s="106"/>
      <c r="WTL95" s="106"/>
      <c r="WTM95" s="106"/>
      <c r="WTN95" s="106"/>
      <c r="WTO95" s="106"/>
      <c r="WTP95" s="106"/>
      <c r="WTQ95" s="106"/>
      <c r="WTR95" s="106"/>
      <c r="WTS95" s="106"/>
      <c r="WTT95" s="106"/>
      <c r="WTU95" s="106"/>
      <c r="WTV95" s="106"/>
      <c r="WTW95" s="106"/>
      <c r="WTX95" s="106"/>
      <c r="WTY95" s="106"/>
      <c r="WTZ95" s="106"/>
      <c r="WUA95" s="106"/>
      <c r="WUB95" s="106"/>
      <c r="WUC95" s="106"/>
      <c r="WUD95" s="106"/>
      <c r="WUE95" s="106"/>
      <c r="WUF95" s="106"/>
      <c r="WUG95" s="106"/>
      <c r="WUH95" s="106"/>
      <c r="WUI95" s="106"/>
      <c r="WUJ95" s="106"/>
      <c r="WUK95" s="106"/>
      <c r="WUL95" s="106"/>
      <c r="WUM95" s="106"/>
      <c r="WUN95" s="106"/>
      <c r="WUO95" s="106"/>
      <c r="WUP95" s="106"/>
      <c r="WUQ95" s="106"/>
      <c r="WUR95" s="106"/>
      <c r="WUS95" s="106"/>
      <c r="WUT95" s="106"/>
      <c r="WUU95" s="106"/>
      <c r="WUV95" s="106"/>
      <c r="WUW95" s="106"/>
      <c r="WUX95" s="106"/>
      <c r="WUY95" s="106"/>
      <c r="WUZ95" s="106"/>
      <c r="WVA95" s="106"/>
      <c r="WVB95" s="106"/>
      <c r="WVC95" s="106"/>
      <c r="WVD95" s="106"/>
      <c r="WVE95" s="106"/>
      <c r="WVF95" s="106"/>
      <c r="WVG95" s="106"/>
      <c r="WVH95" s="106"/>
      <c r="WVI95" s="106"/>
      <c r="WVJ95" s="106"/>
      <c r="WVK95" s="106"/>
      <c r="WVL95" s="106"/>
      <c r="WVM95" s="106"/>
      <c r="WVN95" s="106"/>
      <c r="WVO95" s="106"/>
      <c r="WVP95" s="106"/>
      <c r="WVQ95" s="106"/>
      <c r="WVR95" s="106"/>
      <c r="WVS95" s="106"/>
      <c r="WVT95" s="106"/>
      <c r="WVU95" s="106"/>
      <c r="WVV95" s="106"/>
      <c r="WVW95" s="106"/>
      <c r="WVX95" s="106"/>
      <c r="WVY95" s="106"/>
      <c r="WVZ95" s="106"/>
      <c r="WWA95" s="106"/>
      <c r="WWB95" s="106"/>
      <c r="WWC95" s="106"/>
      <c r="WWD95" s="106"/>
      <c r="WWE95" s="106"/>
      <c r="WWF95" s="106"/>
      <c r="WWG95" s="106"/>
      <c r="WWH95" s="106"/>
      <c r="WWI95" s="106"/>
      <c r="WWJ95" s="106"/>
      <c r="WWK95" s="106"/>
      <c r="WWL95" s="106"/>
      <c r="WWM95" s="106"/>
      <c r="WWN95" s="106"/>
      <c r="WWO95" s="106"/>
      <c r="WWP95" s="106"/>
      <c r="WWQ95" s="106"/>
      <c r="WWR95" s="106"/>
      <c r="WWS95" s="106"/>
      <c r="WWT95" s="106"/>
      <c r="WWU95" s="106"/>
      <c r="WWV95" s="106"/>
      <c r="WWW95" s="106"/>
      <c r="WWX95" s="106"/>
      <c r="WWY95" s="106"/>
      <c r="WWZ95" s="106"/>
      <c r="WXA95" s="106"/>
      <c r="WXB95" s="106"/>
      <c r="WXC95" s="106"/>
      <c r="WXD95" s="106"/>
      <c r="WXE95" s="106"/>
      <c r="WXF95" s="106"/>
      <c r="WXG95" s="106"/>
      <c r="WXH95" s="106"/>
      <c r="WXI95" s="106"/>
      <c r="WXJ95" s="106"/>
      <c r="WXK95" s="106"/>
      <c r="WXL95" s="106"/>
      <c r="WXM95" s="106"/>
      <c r="WXN95" s="106"/>
      <c r="WXO95" s="106"/>
      <c r="WXP95" s="106"/>
      <c r="WXQ95" s="106"/>
      <c r="WXR95" s="106"/>
      <c r="WXS95" s="106"/>
      <c r="WXT95" s="106"/>
      <c r="WXU95" s="106"/>
      <c r="WXV95" s="106"/>
      <c r="WXW95" s="106"/>
      <c r="WXX95" s="106"/>
      <c r="WXY95" s="106"/>
      <c r="WXZ95" s="106"/>
      <c r="WYA95" s="106"/>
      <c r="WYB95" s="106"/>
      <c r="WYC95" s="106"/>
      <c r="WYD95" s="106"/>
      <c r="WYE95" s="106"/>
      <c r="WYF95" s="106"/>
      <c r="WYG95" s="106"/>
      <c r="WYH95" s="106"/>
      <c r="WYI95" s="106"/>
      <c r="WYJ95" s="106"/>
      <c r="WYK95" s="106"/>
      <c r="WYL95" s="106"/>
      <c r="WYM95" s="106"/>
      <c r="WYN95" s="106"/>
      <c r="WYO95" s="106"/>
      <c r="WYP95" s="106"/>
      <c r="WYQ95" s="106"/>
      <c r="WYR95" s="106"/>
      <c r="WYS95" s="106"/>
      <c r="WYT95" s="106"/>
      <c r="WYU95" s="106"/>
      <c r="WYV95" s="106"/>
      <c r="WYW95" s="106"/>
      <c r="WYX95" s="106"/>
      <c r="WYY95" s="106"/>
      <c r="WYZ95" s="106"/>
      <c r="WZA95" s="106"/>
      <c r="WZB95" s="106"/>
      <c r="WZC95" s="106"/>
      <c r="WZD95" s="106"/>
      <c r="WZE95" s="106"/>
      <c r="WZF95" s="106"/>
      <c r="WZG95" s="106"/>
      <c r="WZH95" s="106"/>
      <c r="WZI95" s="106"/>
      <c r="WZJ95" s="106"/>
      <c r="WZK95" s="106"/>
      <c r="WZL95" s="106"/>
      <c r="WZM95" s="106"/>
      <c r="WZN95" s="106"/>
      <c r="WZO95" s="106"/>
      <c r="WZP95" s="106"/>
      <c r="WZQ95" s="106"/>
      <c r="WZR95" s="106"/>
      <c r="WZS95" s="106"/>
      <c r="WZT95" s="106"/>
      <c r="WZU95" s="106"/>
      <c r="WZV95" s="106"/>
      <c r="WZW95" s="106"/>
      <c r="WZX95" s="106"/>
      <c r="WZY95" s="106"/>
      <c r="WZZ95" s="106"/>
      <c r="XAA95" s="106"/>
      <c r="XAB95" s="106"/>
      <c r="XAC95" s="106"/>
      <c r="XAD95" s="106"/>
      <c r="XAE95" s="106"/>
      <c r="XAF95" s="106"/>
      <c r="XAG95" s="106"/>
      <c r="XAH95" s="106"/>
      <c r="XAI95" s="106"/>
      <c r="XAJ95" s="106"/>
      <c r="XAK95" s="106"/>
      <c r="XAL95" s="106"/>
      <c r="XAM95" s="106"/>
      <c r="XAN95" s="106"/>
      <c r="XAO95" s="106"/>
      <c r="XAP95" s="106"/>
      <c r="XAQ95" s="106"/>
      <c r="XAR95" s="106"/>
      <c r="XAS95" s="106"/>
      <c r="XAT95" s="106"/>
      <c r="XAU95" s="106"/>
      <c r="XAV95" s="106"/>
      <c r="XAW95" s="106"/>
      <c r="XAX95" s="106"/>
      <c r="XAY95" s="106"/>
      <c r="XAZ95" s="106"/>
      <c r="XBA95" s="106"/>
      <c r="XBB95" s="106"/>
      <c r="XBC95" s="106"/>
      <c r="XBD95" s="106"/>
      <c r="XBE95" s="106"/>
      <c r="XBF95" s="106"/>
      <c r="XBG95" s="106"/>
      <c r="XBH95" s="106"/>
      <c r="XBI95" s="106"/>
      <c r="XBJ95" s="106"/>
      <c r="XBK95" s="106"/>
      <c r="XBL95" s="106"/>
      <c r="XBM95" s="106"/>
      <c r="XBN95" s="106"/>
      <c r="XBO95" s="106"/>
      <c r="XBP95" s="106"/>
      <c r="XBQ95" s="106"/>
      <c r="XBR95" s="106"/>
      <c r="XBS95" s="106"/>
      <c r="XBT95" s="106"/>
      <c r="XBU95" s="106"/>
      <c r="XBV95" s="106"/>
      <c r="XBW95" s="106"/>
      <c r="XBX95" s="106"/>
      <c r="XBY95" s="106"/>
      <c r="XBZ95" s="106"/>
      <c r="XCA95" s="106"/>
      <c r="XCB95" s="106"/>
      <c r="XCC95" s="106"/>
      <c r="XCD95" s="106"/>
      <c r="XCE95" s="106"/>
      <c r="XCF95" s="106"/>
      <c r="XCG95" s="106"/>
      <c r="XCH95" s="106"/>
      <c r="XCI95" s="106"/>
      <c r="XCJ95" s="106"/>
      <c r="XCK95" s="106"/>
      <c r="XCL95" s="106"/>
      <c r="XCM95" s="106"/>
      <c r="XCN95" s="106"/>
      <c r="XCO95" s="106"/>
      <c r="XCP95" s="106"/>
      <c r="XCQ95" s="106"/>
      <c r="XCR95" s="106"/>
      <c r="XCS95" s="106"/>
      <c r="XCT95" s="106"/>
      <c r="XCU95" s="106"/>
      <c r="XCV95" s="106"/>
      <c r="XCW95" s="106"/>
      <c r="XCX95" s="106"/>
      <c r="XCY95" s="106"/>
      <c r="XCZ95" s="106"/>
      <c r="XDA95" s="106"/>
      <c r="XDB95" s="106"/>
      <c r="XDC95" s="106"/>
      <c r="XDD95" s="106"/>
      <c r="XDE95" s="106"/>
      <c r="XDF95" s="106"/>
      <c r="XDG95" s="106"/>
      <c r="XDH95" s="106"/>
      <c r="XDI95" s="106"/>
      <c r="XDJ95" s="106"/>
      <c r="XDK95" s="106"/>
      <c r="XDL95" s="106"/>
      <c r="XDM95" s="106"/>
      <c r="XDN95" s="106"/>
      <c r="XDO95" s="106"/>
      <c r="XDP95" s="106"/>
      <c r="XDQ95" s="106"/>
      <c r="XDR95" s="106"/>
      <c r="XDS95" s="106"/>
      <c r="XDT95" s="106"/>
      <c r="XDU95" s="106"/>
      <c r="XDV95" s="106"/>
      <c r="XDW95" s="106"/>
      <c r="XDX95" s="106"/>
      <c r="XDY95" s="106"/>
      <c r="XDZ95" s="106"/>
      <c r="XEA95" s="106"/>
      <c r="XEB95" s="106"/>
      <c r="XEC95" s="106"/>
      <c r="XED95" s="106"/>
      <c r="XEE95" s="106"/>
      <c r="XEF95" s="106"/>
      <c r="XEG95" s="106"/>
      <c r="XEH95" s="106"/>
      <c r="XEI95" s="106"/>
      <c r="XEJ95" s="106"/>
      <c r="XEK95" s="106"/>
      <c r="XEL95" s="106"/>
      <c r="XEM95" s="106"/>
      <c r="XEN95" s="106"/>
      <c r="XEO95" s="106"/>
      <c r="XEP95" s="106"/>
      <c r="XEQ95" s="106"/>
      <c r="XER95" s="106"/>
      <c r="XES95" s="106"/>
      <c r="XET95" s="106"/>
      <c r="XEU95" s="106"/>
      <c r="XEV95" s="106"/>
      <c r="XEW95" s="106"/>
      <c r="XEX95" s="106"/>
      <c r="XEY95" s="106"/>
      <c r="XEZ95" s="106"/>
      <c r="XFA95" s="106"/>
      <c r="XFB95" s="106"/>
      <c r="XFC95" s="106"/>
      <c r="XFD95" s="106"/>
    </row>
    <row r="96" spans="1:16384" ht="36" customHeight="1">
      <c r="B96" s="762" t="s">
        <v>174</v>
      </c>
      <c r="C96" s="763"/>
      <c r="D96" s="763"/>
      <c r="E96" s="763"/>
      <c r="F96" s="732" t="s">
        <v>179</v>
      </c>
      <c r="G96" s="733"/>
    </row>
    <row r="97" spans="2:16384" ht="36" customHeight="1">
      <c r="B97" s="728" t="s">
        <v>173</v>
      </c>
      <c r="C97" s="729"/>
      <c r="D97" s="729"/>
      <c r="E97" s="729"/>
      <c r="F97" s="760">
        <v>33</v>
      </c>
      <c r="G97" s="761"/>
      <c r="H97" s="75"/>
      <c r="K97" s="75"/>
    </row>
    <row r="98" spans="2:16384" ht="36" customHeight="1">
      <c r="B98" s="728" t="s">
        <v>177</v>
      </c>
      <c r="C98" s="729"/>
      <c r="D98" s="729"/>
      <c r="E98" s="729"/>
      <c r="F98" s="767">
        <v>36</v>
      </c>
      <c r="G98" s="768"/>
      <c r="H98" s="75"/>
      <c r="K98" s="75"/>
    </row>
    <row r="99" spans="2:16384" ht="36" customHeight="1">
      <c r="B99" s="831" t="s">
        <v>275</v>
      </c>
      <c r="C99" s="832"/>
      <c r="D99" s="832"/>
      <c r="E99" s="832"/>
      <c r="F99" s="767">
        <v>40</v>
      </c>
      <c r="G99" s="768"/>
      <c r="H99" s="75"/>
      <c r="K99" s="75"/>
    </row>
    <row r="100" spans="2:16384" ht="36" customHeight="1">
      <c r="B100" s="730" t="s">
        <v>178</v>
      </c>
      <c r="C100" s="731"/>
      <c r="D100" s="731"/>
      <c r="E100" s="731"/>
      <c r="F100" s="760">
        <v>50</v>
      </c>
      <c r="G100" s="761"/>
      <c r="H100" s="75"/>
      <c r="K100" s="75"/>
      <c r="L100" s="830"/>
      <c r="M100" s="830"/>
      <c r="N100" s="830"/>
      <c r="O100" s="830"/>
    </row>
    <row r="101" spans="2:16384" ht="36" customHeight="1" thickBot="1">
      <c r="B101" s="756" t="s">
        <v>175</v>
      </c>
      <c r="C101" s="757"/>
      <c r="D101" s="757"/>
      <c r="E101" s="757"/>
      <c r="F101" s="765">
        <v>60</v>
      </c>
      <c r="G101" s="766"/>
      <c r="H101" s="75"/>
      <c r="K101" s="75"/>
    </row>
    <row r="102" spans="2:16384" ht="24.95" customHeight="1">
      <c r="H102" s="75"/>
      <c r="I102" s="75"/>
      <c r="J102" s="75"/>
      <c r="K102" s="75"/>
    </row>
    <row r="103" spans="2:16384" ht="24.95" customHeight="1">
      <c r="B103" s="156" t="s">
        <v>180</v>
      </c>
      <c r="G103" s="75"/>
      <c r="H103" s="75"/>
      <c r="I103" s="75"/>
      <c r="J103" s="75"/>
      <c r="K103" s="75"/>
    </row>
    <row r="104" spans="2:16384" ht="2.1" customHeight="1" thickBot="1">
      <c r="K104" s="109"/>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c r="BS104" s="106"/>
      <c r="BT104" s="106"/>
      <c r="BU104" s="106"/>
      <c r="BV104" s="106"/>
      <c r="BW104" s="106"/>
      <c r="BX104" s="106"/>
      <c r="BY104" s="106"/>
      <c r="BZ104" s="106"/>
      <c r="CA104" s="106"/>
      <c r="CB104" s="106"/>
      <c r="CC104" s="106"/>
      <c r="CD104" s="106"/>
      <c r="CE104" s="106"/>
      <c r="CF104" s="106"/>
      <c r="CG104" s="106"/>
      <c r="CH104" s="106"/>
      <c r="CI104" s="106"/>
      <c r="CJ104" s="106"/>
      <c r="CK104" s="106"/>
      <c r="CL104" s="106"/>
      <c r="CM104" s="106"/>
      <c r="CN104" s="106"/>
      <c r="CO104" s="106"/>
      <c r="CP104" s="106"/>
      <c r="CQ104" s="106"/>
      <c r="CR104" s="106"/>
      <c r="CS104" s="106"/>
      <c r="CT104" s="106"/>
      <c r="CU104" s="106"/>
      <c r="CV104" s="106"/>
      <c r="CW104" s="106"/>
      <c r="CX104" s="106"/>
      <c r="CY104" s="106"/>
      <c r="CZ104" s="106"/>
      <c r="DA104" s="106"/>
      <c r="DB104" s="106"/>
      <c r="DC104" s="106"/>
      <c r="DD104" s="106"/>
      <c r="DE104" s="106"/>
      <c r="DF104" s="106"/>
      <c r="DG104" s="106"/>
      <c r="DH104" s="106"/>
      <c r="DI104" s="106"/>
      <c r="DJ104" s="106"/>
      <c r="DK104" s="106"/>
      <c r="DL104" s="106"/>
      <c r="DM104" s="106"/>
      <c r="DN104" s="106"/>
      <c r="DO104" s="106"/>
      <c r="DP104" s="106"/>
      <c r="DQ104" s="106"/>
      <c r="DR104" s="106"/>
      <c r="DS104" s="106"/>
      <c r="DT104" s="106"/>
      <c r="DU104" s="106"/>
      <c r="DV104" s="106"/>
      <c r="DW104" s="106"/>
      <c r="DX104" s="106"/>
      <c r="DY104" s="106"/>
      <c r="DZ104" s="106"/>
      <c r="EA104" s="106"/>
      <c r="EB104" s="106"/>
      <c r="EC104" s="106"/>
      <c r="ED104" s="106"/>
      <c r="EE104" s="106"/>
      <c r="EF104" s="106"/>
      <c r="EG104" s="106"/>
      <c r="EH104" s="106"/>
      <c r="EI104" s="106"/>
      <c r="EJ104" s="106"/>
      <c r="EK104" s="106"/>
      <c r="EL104" s="106"/>
      <c r="EM104" s="106"/>
      <c r="EN104" s="106"/>
      <c r="EO104" s="106"/>
      <c r="EP104" s="106"/>
      <c r="EQ104" s="106"/>
      <c r="ER104" s="106"/>
      <c r="ES104" s="106"/>
      <c r="ET104" s="106"/>
      <c r="EU104" s="106"/>
      <c r="EV104" s="106"/>
      <c r="EW104" s="106"/>
      <c r="EX104" s="106"/>
      <c r="EY104" s="106"/>
      <c r="EZ104" s="106"/>
      <c r="FA104" s="106"/>
      <c r="FB104" s="106"/>
      <c r="FC104" s="106"/>
      <c r="FD104" s="106"/>
      <c r="FE104" s="106"/>
      <c r="FF104" s="106"/>
      <c r="FG104" s="106"/>
      <c r="FH104" s="106"/>
      <c r="FI104" s="106"/>
      <c r="FJ104" s="106"/>
      <c r="FK104" s="106"/>
      <c r="FL104" s="106"/>
      <c r="FM104" s="106"/>
      <c r="FN104" s="106"/>
      <c r="FO104" s="106"/>
      <c r="FP104" s="106"/>
      <c r="FQ104" s="106"/>
      <c r="FR104" s="106"/>
      <c r="FS104" s="106"/>
      <c r="FT104" s="106"/>
      <c r="FU104" s="106"/>
      <c r="FV104" s="106"/>
      <c r="FW104" s="106"/>
      <c r="FX104" s="106"/>
      <c r="FY104" s="106"/>
      <c r="FZ104" s="106"/>
      <c r="GA104" s="106"/>
      <c r="GB104" s="106"/>
      <c r="GC104" s="106"/>
      <c r="GD104" s="106"/>
      <c r="GE104" s="106"/>
      <c r="GF104" s="106"/>
      <c r="GG104" s="106"/>
      <c r="GH104" s="106"/>
      <c r="GI104" s="106"/>
      <c r="GJ104" s="106"/>
      <c r="GK104" s="106"/>
      <c r="GL104" s="106"/>
      <c r="GM104" s="106"/>
      <c r="GN104" s="106"/>
      <c r="GO104" s="106"/>
      <c r="GP104" s="106"/>
      <c r="GQ104" s="106"/>
      <c r="GR104" s="106"/>
      <c r="GS104" s="106"/>
      <c r="GT104" s="106"/>
      <c r="GU104" s="106"/>
      <c r="GV104" s="106"/>
      <c r="GW104" s="106"/>
      <c r="GX104" s="106"/>
      <c r="GY104" s="106"/>
      <c r="GZ104" s="106"/>
      <c r="HA104" s="106"/>
      <c r="HB104" s="106"/>
      <c r="HC104" s="106"/>
      <c r="HD104" s="106"/>
      <c r="HE104" s="106"/>
      <c r="HF104" s="106"/>
      <c r="HG104" s="106"/>
      <c r="HH104" s="106"/>
      <c r="HI104" s="106"/>
      <c r="HJ104" s="106"/>
      <c r="HK104" s="106"/>
      <c r="HL104" s="106"/>
      <c r="HM104" s="106"/>
      <c r="HN104" s="106"/>
      <c r="HO104" s="106"/>
      <c r="HP104" s="106"/>
      <c r="HQ104" s="106"/>
      <c r="HR104" s="106"/>
      <c r="HS104" s="106"/>
      <c r="HT104" s="106"/>
      <c r="HU104" s="106"/>
      <c r="HV104" s="106"/>
      <c r="HW104" s="106"/>
      <c r="HX104" s="106"/>
      <c r="HY104" s="106"/>
      <c r="HZ104" s="106"/>
      <c r="IA104" s="106"/>
      <c r="IB104" s="106"/>
      <c r="IC104" s="106"/>
      <c r="ID104" s="106"/>
      <c r="IE104" s="106"/>
      <c r="IF104" s="106"/>
      <c r="IG104" s="106"/>
      <c r="IH104" s="106"/>
      <c r="II104" s="106"/>
      <c r="IJ104" s="106"/>
      <c r="IK104" s="106"/>
      <c r="IL104" s="106"/>
      <c r="IM104" s="106"/>
      <c r="IN104" s="106"/>
      <c r="IO104" s="106"/>
      <c r="IP104" s="106"/>
      <c r="IQ104" s="106"/>
      <c r="IR104" s="106"/>
      <c r="IS104" s="106"/>
      <c r="IT104" s="106"/>
      <c r="IU104" s="106"/>
      <c r="IV104" s="106"/>
      <c r="IW104" s="106"/>
      <c r="IX104" s="106"/>
      <c r="IY104" s="106"/>
      <c r="IZ104" s="106"/>
      <c r="JA104" s="106"/>
      <c r="JB104" s="106"/>
      <c r="JC104" s="106"/>
      <c r="JD104" s="106"/>
      <c r="JE104" s="106"/>
      <c r="JF104" s="106"/>
      <c r="JG104" s="106"/>
      <c r="JH104" s="106"/>
      <c r="JI104" s="106"/>
      <c r="JJ104" s="106"/>
      <c r="JK104" s="106"/>
      <c r="JL104" s="106"/>
      <c r="JM104" s="106"/>
      <c r="JN104" s="106"/>
      <c r="JO104" s="106"/>
      <c r="JP104" s="106"/>
      <c r="JQ104" s="106"/>
      <c r="JR104" s="106"/>
      <c r="JS104" s="106"/>
      <c r="JT104" s="106"/>
      <c r="JU104" s="106"/>
      <c r="JV104" s="106"/>
      <c r="JW104" s="106"/>
      <c r="JX104" s="106"/>
      <c r="JY104" s="106"/>
      <c r="JZ104" s="106"/>
      <c r="KA104" s="106"/>
      <c r="KB104" s="106"/>
      <c r="KC104" s="106"/>
      <c r="KD104" s="106"/>
      <c r="KE104" s="106"/>
      <c r="KF104" s="106"/>
      <c r="KG104" s="106"/>
      <c r="KH104" s="106"/>
      <c r="KI104" s="106"/>
      <c r="KJ104" s="106"/>
      <c r="KK104" s="106"/>
      <c r="KL104" s="106"/>
      <c r="KM104" s="106"/>
      <c r="KN104" s="106"/>
      <c r="KO104" s="106"/>
      <c r="KP104" s="106"/>
      <c r="KQ104" s="106"/>
      <c r="KR104" s="106"/>
      <c r="KS104" s="106"/>
      <c r="KT104" s="106"/>
      <c r="KU104" s="106"/>
      <c r="KV104" s="106"/>
      <c r="KW104" s="106"/>
      <c r="KX104" s="106"/>
      <c r="KY104" s="106"/>
      <c r="KZ104" s="106"/>
      <c r="LA104" s="106"/>
      <c r="LB104" s="106"/>
      <c r="LC104" s="106"/>
      <c r="LD104" s="106"/>
      <c r="LE104" s="106"/>
      <c r="LF104" s="106"/>
      <c r="LG104" s="106"/>
      <c r="LH104" s="106"/>
      <c r="LI104" s="106"/>
      <c r="LJ104" s="106"/>
      <c r="LK104" s="106"/>
      <c r="LL104" s="106"/>
      <c r="LM104" s="106"/>
      <c r="LN104" s="106"/>
      <c r="LO104" s="106"/>
      <c r="LP104" s="106"/>
      <c r="LQ104" s="106"/>
      <c r="LR104" s="106"/>
      <c r="LS104" s="106"/>
      <c r="LT104" s="106"/>
      <c r="LU104" s="106"/>
      <c r="LV104" s="106"/>
      <c r="LW104" s="106"/>
      <c r="LX104" s="106"/>
      <c r="LY104" s="106"/>
      <c r="LZ104" s="106"/>
      <c r="MA104" s="106"/>
      <c r="MB104" s="106"/>
      <c r="MC104" s="106"/>
      <c r="MD104" s="106"/>
      <c r="ME104" s="106"/>
      <c r="MF104" s="106"/>
      <c r="MG104" s="106"/>
      <c r="MH104" s="106"/>
      <c r="MI104" s="106"/>
      <c r="MJ104" s="106"/>
      <c r="MK104" s="106"/>
      <c r="ML104" s="106"/>
      <c r="MM104" s="106"/>
      <c r="MN104" s="106"/>
      <c r="MO104" s="106"/>
      <c r="MP104" s="106"/>
      <c r="MQ104" s="106"/>
      <c r="MR104" s="106"/>
      <c r="MS104" s="106"/>
      <c r="MT104" s="106"/>
      <c r="MU104" s="106"/>
      <c r="MV104" s="106"/>
      <c r="MW104" s="106"/>
      <c r="MX104" s="106"/>
      <c r="MY104" s="106"/>
      <c r="MZ104" s="106"/>
      <c r="NA104" s="106"/>
      <c r="NB104" s="106"/>
      <c r="NC104" s="106"/>
      <c r="ND104" s="106"/>
      <c r="NE104" s="106"/>
      <c r="NF104" s="106"/>
      <c r="NG104" s="106"/>
      <c r="NH104" s="106"/>
      <c r="NI104" s="106"/>
      <c r="NJ104" s="106"/>
      <c r="NK104" s="106"/>
      <c r="NL104" s="106"/>
      <c r="NM104" s="106"/>
      <c r="NN104" s="106"/>
      <c r="NO104" s="106"/>
      <c r="NP104" s="106"/>
      <c r="NQ104" s="106"/>
      <c r="NR104" s="106"/>
      <c r="NS104" s="106"/>
      <c r="NT104" s="106"/>
      <c r="NU104" s="106"/>
      <c r="NV104" s="106"/>
      <c r="NW104" s="106"/>
      <c r="NX104" s="106"/>
      <c r="NY104" s="106"/>
      <c r="NZ104" s="106"/>
      <c r="OA104" s="106"/>
      <c r="OB104" s="106"/>
      <c r="OC104" s="106"/>
      <c r="OD104" s="106"/>
      <c r="OE104" s="106"/>
      <c r="OF104" s="106"/>
      <c r="OG104" s="106"/>
      <c r="OH104" s="106"/>
      <c r="OI104" s="106"/>
      <c r="OJ104" s="106"/>
      <c r="OK104" s="106"/>
      <c r="OL104" s="106"/>
      <c r="OM104" s="106"/>
      <c r="ON104" s="106"/>
      <c r="OO104" s="106"/>
      <c r="OP104" s="106"/>
      <c r="OQ104" s="106"/>
      <c r="OR104" s="106"/>
      <c r="OS104" s="106"/>
      <c r="OT104" s="106"/>
      <c r="OU104" s="106"/>
      <c r="OV104" s="106"/>
      <c r="OW104" s="106"/>
      <c r="OX104" s="106"/>
      <c r="OY104" s="106"/>
      <c r="OZ104" s="106"/>
      <c r="PA104" s="106"/>
      <c r="PB104" s="106"/>
      <c r="PC104" s="106"/>
      <c r="PD104" s="106"/>
      <c r="PE104" s="106"/>
      <c r="PF104" s="106"/>
      <c r="PG104" s="106"/>
      <c r="PH104" s="106"/>
      <c r="PI104" s="106"/>
      <c r="PJ104" s="106"/>
      <c r="PK104" s="106"/>
      <c r="PL104" s="106"/>
      <c r="PM104" s="106"/>
      <c r="PN104" s="106"/>
      <c r="PO104" s="106"/>
      <c r="PP104" s="106"/>
      <c r="PQ104" s="106"/>
      <c r="PR104" s="106"/>
      <c r="PS104" s="106"/>
      <c r="PT104" s="106"/>
      <c r="PU104" s="106"/>
      <c r="PV104" s="106"/>
      <c r="PW104" s="106"/>
      <c r="PX104" s="106"/>
      <c r="PY104" s="106"/>
      <c r="PZ104" s="106"/>
      <c r="QA104" s="106"/>
      <c r="QB104" s="106"/>
      <c r="QC104" s="106"/>
      <c r="QD104" s="106"/>
      <c r="QE104" s="106"/>
      <c r="QF104" s="106"/>
      <c r="QG104" s="106"/>
      <c r="QH104" s="106"/>
      <c r="QI104" s="106"/>
      <c r="QJ104" s="106"/>
      <c r="QK104" s="106"/>
      <c r="QL104" s="106"/>
      <c r="QM104" s="106"/>
      <c r="QN104" s="106"/>
      <c r="QO104" s="106"/>
      <c r="QP104" s="106"/>
      <c r="QQ104" s="106"/>
      <c r="QR104" s="106"/>
      <c r="QS104" s="106"/>
      <c r="QT104" s="106"/>
      <c r="QU104" s="106"/>
      <c r="QV104" s="106"/>
      <c r="QW104" s="106"/>
      <c r="QX104" s="106"/>
      <c r="QY104" s="106"/>
      <c r="QZ104" s="106"/>
      <c r="RA104" s="106"/>
      <c r="RB104" s="106"/>
      <c r="RC104" s="106"/>
      <c r="RD104" s="106"/>
      <c r="RE104" s="106"/>
      <c r="RF104" s="106"/>
      <c r="RG104" s="106"/>
      <c r="RH104" s="106"/>
      <c r="RI104" s="106"/>
      <c r="RJ104" s="106"/>
      <c r="RK104" s="106"/>
      <c r="RL104" s="106"/>
      <c r="RM104" s="106"/>
      <c r="RN104" s="106"/>
      <c r="RO104" s="106"/>
      <c r="RP104" s="106"/>
      <c r="RQ104" s="106"/>
      <c r="RR104" s="106"/>
      <c r="RS104" s="106"/>
      <c r="RT104" s="106"/>
      <c r="RU104" s="106"/>
      <c r="RV104" s="106"/>
      <c r="RW104" s="106"/>
      <c r="RX104" s="106"/>
      <c r="RY104" s="106"/>
      <c r="RZ104" s="106"/>
      <c r="SA104" s="106"/>
      <c r="SB104" s="106"/>
      <c r="SC104" s="106"/>
      <c r="SD104" s="106"/>
      <c r="SE104" s="106"/>
      <c r="SF104" s="106"/>
      <c r="SG104" s="106"/>
      <c r="SH104" s="106"/>
      <c r="SI104" s="106"/>
      <c r="SJ104" s="106"/>
      <c r="SK104" s="106"/>
      <c r="SL104" s="106"/>
      <c r="SM104" s="106"/>
      <c r="SN104" s="106"/>
      <c r="SO104" s="106"/>
      <c r="SP104" s="106"/>
      <c r="SQ104" s="106"/>
      <c r="SR104" s="106"/>
      <c r="SS104" s="106"/>
      <c r="ST104" s="106"/>
      <c r="SU104" s="106"/>
      <c r="SV104" s="106"/>
      <c r="SW104" s="106"/>
      <c r="SX104" s="106"/>
      <c r="SY104" s="106"/>
      <c r="SZ104" s="106"/>
      <c r="TA104" s="106"/>
      <c r="TB104" s="106"/>
      <c r="TC104" s="106"/>
      <c r="TD104" s="106"/>
      <c r="TE104" s="106"/>
      <c r="TF104" s="106"/>
      <c r="TG104" s="106"/>
      <c r="TH104" s="106"/>
      <c r="TI104" s="106"/>
      <c r="TJ104" s="106"/>
      <c r="TK104" s="106"/>
      <c r="TL104" s="106"/>
      <c r="TM104" s="106"/>
      <c r="TN104" s="106"/>
      <c r="TO104" s="106"/>
      <c r="TP104" s="106"/>
      <c r="TQ104" s="106"/>
      <c r="TR104" s="106"/>
      <c r="TS104" s="106"/>
      <c r="TT104" s="106"/>
      <c r="TU104" s="106"/>
      <c r="TV104" s="106"/>
      <c r="TW104" s="106"/>
      <c r="TX104" s="106"/>
      <c r="TY104" s="106"/>
      <c r="TZ104" s="106"/>
      <c r="UA104" s="106"/>
      <c r="UB104" s="106"/>
      <c r="UC104" s="106"/>
      <c r="UD104" s="106"/>
      <c r="UE104" s="106"/>
      <c r="UF104" s="106"/>
      <c r="UG104" s="106"/>
      <c r="UH104" s="106"/>
      <c r="UI104" s="106"/>
      <c r="UJ104" s="106"/>
      <c r="UK104" s="106"/>
      <c r="UL104" s="106"/>
      <c r="UM104" s="106"/>
      <c r="UN104" s="106"/>
      <c r="UO104" s="106"/>
      <c r="UP104" s="106"/>
      <c r="UQ104" s="106"/>
      <c r="UR104" s="106"/>
      <c r="US104" s="106"/>
      <c r="UT104" s="106"/>
      <c r="UU104" s="106"/>
      <c r="UV104" s="106"/>
      <c r="UW104" s="106"/>
      <c r="UX104" s="106"/>
      <c r="UY104" s="106"/>
      <c r="UZ104" s="106"/>
      <c r="VA104" s="106"/>
      <c r="VB104" s="106"/>
      <c r="VC104" s="106"/>
      <c r="VD104" s="106"/>
      <c r="VE104" s="106"/>
      <c r="VF104" s="106"/>
      <c r="VG104" s="106"/>
      <c r="VH104" s="106"/>
      <c r="VI104" s="106"/>
      <c r="VJ104" s="106"/>
      <c r="VK104" s="106"/>
      <c r="VL104" s="106"/>
      <c r="VM104" s="106"/>
      <c r="VN104" s="106"/>
      <c r="VO104" s="106"/>
      <c r="VP104" s="106"/>
      <c r="VQ104" s="106"/>
      <c r="VR104" s="106"/>
      <c r="VS104" s="106"/>
      <c r="VT104" s="106"/>
      <c r="VU104" s="106"/>
      <c r="VV104" s="106"/>
      <c r="VW104" s="106"/>
      <c r="VX104" s="106"/>
      <c r="VY104" s="106"/>
      <c r="VZ104" s="106"/>
      <c r="WA104" s="106"/>
      <c r="WB104" s="106"/>
      <c r="WC104" s="106"/>
      <c r="WD104" s="106"/>
      <c r="WE104" s="106"/>
      <c r="WF104" s="106"/>
      <c r="WG104" s="106"/>
      <c r="WH104" s="106"/>
      <c r="WI104" s="106"/>
      <c r="WJ104" s="106"/>
      <c r="WK104" s="106"/>
      <c r="WL104" s="106"/>
      <c r="WM104" s="106"/>
      <c r="WN104" s="106"/>
      <c r="WO104" s="106"/>
      <c r="WP104" s="106"/>
      <c r="WQ104" s="106"/>
      <c r="WR104" s="106"/>
      <c r="WS104" s="106"/>
      <c r="WT104" s="106"/>
      <c r="WU104" s="106"/>
      <c r="WV104" s="106"/>
      <c r="WW104" s="106"/>
      <c r="WX104" s="106"/>
      <c r="WY104" s="106"/>
      <c r="WZ104" s="106"/>
      <c r="XA104" s="106"/>
      <c r="XB104" s="106"/>
      <c r="XC104" s="106"/>
      <c r="XD104" s="106"/>
      <c r="XE104" s="106"/>
      <c r="XF104" s="106"/>
      <c r="XG104" s="106"/>
      <c r="XH104" s="106"/>
      <c r="XI104" s="106"/>
      <c r="XJ104" s="106"/>
      <c r="XK104" s="106"/>
      <c r="XL104" s="106"/>
      <c r="XM104" s="106"/>
      <c r="XN104" s="106"/>
      <c r="XO104" s="106"/>
      <c r="XP104" s="106"/>
      <c r="XQ104" s="106"/>
      <c r="XR104" s="106"/>
      <c r="XS104" s="106"/>
      <c r="XT104" s="106"/>
      <c r="XU104" s="106"/>
      <c r="XV104" s="106"/>
      <c r="XW104" s="106"/>
      <c r="XX104" s="106"/>
      <c r="XY104" s="106"/>
      <c r="XZ104" s="106"/>
      <c r="YA104" s="106"/>
      <c r="YB104" s="106"/>
      <c r="YC104" s="106"/>
      <c r="YD104" s="106"/>
      <c r="YE104" s="106"/>
      <c r="YF104" s="106"/>
      <c r="YG104" s="106"/>
      <c r="YH104" s="106"/>
      <c r="YI104" s="106"/>
      <c r="YJ104" s="106"/>
      <c r="YK104" s="106"/>
      <c r="YL104" s="106"/>
      <c r="YM104" s="106"/>
      <c r="YN104" s="106"/>
      <c r="YO104" s="106"/>
      <c r="YP104" s="106"/>
      <c r="YQ104" s="106"/>
      <c r="YR104" s="106"/>
      <c r="YS104" s="106"/>
      <c r="YT104" s="106"/>
      <c r="YU104" s="106"/>
      <c r="YV104" s="106"/>
      <c r="YW104" s="106"/>
      <c r="YX104" s="106"/>
      <c r="YY104" s="106"/>
      <c r="YZ104" s="106"/>
      <c r="ZA104" s="106"/>
      <c r="ZB104" s="106"/>
      <c r="ZC104" s="106"/>
      <c r="ZD104" s="106"/>
      <c r="ZE104" s="106"/>
      <c r="ZF104" s="106"/>
      <c r="ZG104" s="106"/>
      <c r="ZH104" s="106"/>
      <c r="ZI104" s="106"/>
      <c r="ZJ104" s="106"/>
      <c r="ZK104" s="106"/>
      <c r="ZL104" s="106"/>
      <c r="ZM104" s="106"/>
      <c r="ZN104" s="106"/>
      <c r="ZO104" s="106"/>
      <c r="ZP104" s="106"/>
      <c r="ZQ104" s="106"/>
      <c r="ZR104" s="106"/>
      <c r="ZS104" s="106"/>
      <c r="ZT104" s="106"/>
      <c r="ZU104" s="106"/>
      <c r="ZV104" s="106"/>
      <c r="ZW104" s="106"/>
      <c r="ZX104" s="106"/>
      <c r="ZY104" s="106"/>
      <c r="ZZ104" s="106"/>
      <c r="AAA104" s="106"/>
      <c r="AAB104" s="106"/>
      <c r="AAC104" s="106"/>
      <c r="AAD104" s="106"/>
      <c r="AAE104" s="106"/>
      <c r="AAF104" s="106"/>
      <c r="AAG104" s="106"/>
      <c r="AAH104" s="106"/>
      <c r="AAI104" s="106"/>
      <c r="AAJ104" s="106"/>
      <c r="AAK104" s="106"/>
      <c r="AAL104" s="106"/>
      <c r="AAM104" s="106"/>
      <c r="AAN104" s="106"/>
      <c r="AAO104" s="106"/>
      <c r="AAP104" s="106"/>
      <c r="AAQ104" s="106"/>
      <c r="AAR104" s="106"/>
      <c r="AAS104" s="106"/>
      <c r="AAT104" s="106"/>
      <c r="AAU104" s="106"/>
      <c r="AAV104" s="106"/>
      <c r="AAW104" s="106"/>
      <c r="AAX104" s="106"/>
      <c r="AAY104" s="106"/>
      <c r="AAZ104" s="106"/>
      <c r="ABA104" s="106"/>
      <c r="ABB104" s="106"/>
      <c r="ABC104" s="106"/>
      <c r="ABD104" s="106"/>
      <c r="ABE104" s="106"/>
      <c r="ABF104" s="106"/>
      <c r="ABG104" s="106"/>
      <c r="ABH104" s="106"/>
      <c r="ABI104" s="106"/>
      <c r="ABJ104" s="106"/>
      <c r="ABK104" s="106"/>
      <c r="ABL104" s="106"/>
      <c r="ABM104" s="106"/>
      <c r="ABN104" s="106"/>
      <c r="ABO104" s="106"/>
      <c r="ABP104" s="106"/>
      <c r="ABQ104" s="106"/>
      <c r="ABR104" s="106"/>
      <c r="ABS104" s="106"/>
      <c r="ABT104" s="106"/>
      <c r="ABU104" s="106"/>
      <c r="ABV104" s="106"/>
      <c r="ABW104" s="106"/>
      <c r="ABX104" s="106"/>
      <c r="ABY104" s="106"/>
      <c r="ABZ104" s="106"/>
      <c r="ACA104" s="106"/>
      <c r="ACB104" s="106"/>
      <c r="ACC104" s="106"/>
      <c r="ACD104" s="106"/>
      <c r="ACE104" s="106"/>
      <c r="ACF104" s="106"/>
      <c r="ACG104" s="106"/>
      <c r="ACH104" s="106"/>
      <c r="ACI104" s="106"/>
      <c r="ACJ104" s="106"/>
      <c r="ACK104" s="106"/>
      <c r="ACL104" s="106"/>
      <c r="ACM104" s="106"/>
      <c r="ACN104" s="106"/>
      <c r="ACO104" s="106"/>
      <c r="ACP104" s="106"/>
      <c r="ACQ104" s="106"/>
      <c r="ACR104" s="106"/>
      <c r="ACS104" s="106"/>
      <c r="ACT104" s="106"/>
      <c r="ACU104" s="106"/>
      <c r="ACV104" s="106"/>
      <c r="ACW104" s="106"/>
      <c r="ACX104" s="106"/>
      <c r="ACY104" s="106"/>
      <c r="ACZ104" s="106"/>
      <c r="ADA104" s="106"/>
      <c r="ADB104" s="106"/>
      <c r="ADC104" s="106"/>
      <c r="ADD104" s="106"/>
      <c r="ADE104" s="106"/>
      <c r="ADF104" s="106"/>
      <c r="ADG104" s="106"/>
      <c r="ADH104" s="106"/>
      <c r="ADI104" s="106"/>
      <c r="ADJ104" s="106"/>
      <c r="ADK104" s="106"/>
      <c r="ADL104" s="106"/>
      <c r="ADM104" s="106"/>
      <c r="ADN104" s="106"/>
      <c r="ADO104" s="106"/>
      <c r="ADP104" s="106"/>
      <c r="ADQ104" s="106"/>
      <c r="ADR104" s="106"/>
      <c r="ADS104" s="106"/>
      <c r="ADT104" s="106"/>
      <c r="ADU104" s="106"/>
      <c r="ADV104" s="106"/>
      <c r="ADW104" s="106"/>
      <c r="ADX104" s="106"/>
      <c r="ADY104" s="106"/>
      <c r="ADZ104" s="106"/>
      <c r="AEA104" s="106"/>
      <c r="AEB104" s="106"/>
      <c r="AEC104" s="106"/>
      <c r="AED104" s="106"/>
      <c r="AEE104" s="106"/>
      <c r="AEF104" s="106"/>
      <c r="AEG104" s="106"/>
      <c r="AEH104" s="106"/>
      <c r="AEI104" s="106"/>
      <c r="AEJ104" s="106"/>
      <c r="AEK104" s="106"/>
      <c r="AEL104" s="106"/>
      <c r="AEM104" s="106"/>
      <c r="AEN104" s="106"/>
      <c r="AEO104" s="106"/>
      <c r="AEP104" s="106"/>
      <c r="AEQ104" s="106"/>
      <c r="AER104" s="106"/>
      <c r="AES104" s="106"/>
      <c r="AET104" s="106"/>
      <c r="AEU104" s="106"/>
      <c r="AEV104" s="106"/>
      <c r="AEW104" s="106"/>
      <c r="AEX104" s="106"/>
      <c r="AEY104" s="106"/>
      <c r="AEZ104" s="106"/>
      <c r="AFA104" s="106"/>
      <c r="AFB104" s="106"/>
      <c r="AFC104" s="106"/>
      <c r="AFD104" s="106"/>
      <c r="AFE104" s="106"/>
      <c r="AFF104" s="106"/>
      <c r="AFG104" s="106"/>
      <c r="AFH104" s="106"/>
      <c r="AFI104" s="106"/>
      <c r="AFJ104" s="106"/>
      <c r="AFK104" s="106"/>
      <c r="AFL104" s="106"/>
      <c r="AFM104" s="106"/>
      <c r="AFN104" s="106"/>
      <c r="AFO104" s="106"/>
      <c r="AFP104" s="106"/>
      <c r="AFQ104" s="106"/>
      <c r="AFR104" s="106"/>
      <c r="AFS104" s="106"/>
      <c r="AFT104" s="106"/>
      <c r="AFU104" s="106"/>
      <c r="AFV104" s="106"/>
      <c r="AFW104" s="106"/>
      <c r="AFX104" s="106"/>
      <c r="AFY104" s="106"/>
      <c r="AFZ104" s="106"/>
      <c r="AGA104" s="106"/>
      <c r="AGB104" s="106"/>
      <c r="AGC104" s="106"/>
      <c r="AGD104" s="106"/>
      <c r="AGE104" s="106"/>
      <c r="AGF104" s="106"/>
      <c r="AGG104" s="106"/>
      <c r="AGH104" s="106"/>
      <c r="AGI104" s="106"/>
      <c r="AGJ104" s="106"/>
      <c r="AGK104" s="106"/>
      <c r="AGL104" s="106"/>
      <c r="AGM104" s="106"/>
      <c r="AGN104" s="106"/>
      <c r="AGO104" s="106"/>
      <c r="AGP104" s="106"/>
      <c r="AGQ104" s="106"/>
      <c r="AGR104" s="106"/>
      <c r="AGS104" s="106"/>
      <c r="AGT104" s="106"/>
      <c r="AGU104" s="106"/>
      <c r="AGV104" s="106"/>
      <c r="AGW104" s="106"/>
      <c r="AGX104" s="106"/>
      <c r="AGY104" s="106"/>
      <c r="AGZ104" s="106"/>
      <c r="AHA104" s="106"/>
      <c r="AHB104" s="106"/>
      <c r="AHC104" s="106"/>
      <c r="AHD104" s="106"/>
      <c r="AHE104" s="106"/>
      <c r="AHF104" s="106"/>
      <c r="AHG104" s="106"/>
      <c r="AHH104" s="106"/>
      <c r="AHI104" s="106"/>
      <c r="AHJ104" s="106"/>
      <c r="AHK104" s="106"/>
      <c r="AHL104" s="106"/>
      <c r="AHM104" s="106"/>
      <c r="AHN104" s="106"/>
      <c r="AHO104" s="106"/>
      <c r="AHP104" s="106"/>
      <c r="AHQ104" s="106"/>
      <c r="AHR104" s="106"/>
      <c r="AHS104" s="106"/>
      <c r="AHT104" s="106"/>
      <c r="AHU104" s="106"/>
      <c r="AHV104" s="106"/>
      <c r="AHW104" s="106"/>
      <c r="AHX104" s="106"/>
      <c r="AHY104" s="106"/>
      <c r="AHZ104" s="106"/>
      <c r="AIA104" s="106"/>
      <c r="AIB104" s="106"/>
      <c r="AIC104" s="106"/>
      <c r="AID104" s="106"/>
      <c r="AIE104" s="106"/>
      <c r="AIF104" s="106"/>
      <c r="AIG104" s="106"/>
      <c r="AIH104" s="106"/>
      <c r="AII104" s="106"/>
      <c r="AIJ104" s="106"/>
      <c r="AIK104" s="106"/>
      <c r="AIL104" s="106"/>
      <c r="AIM104" s="106"/>
      <c r="AIN104" s="106"/>
      <c r="AIO104" s="106"/>
      <c r="AIP104" s="106"/>
      <c r="AIQ104" s="106"/>
      <c r="AIR104" s="106"/>
      <c r="AIS104" s="106"/>
      <c r="AIT104" s="106"/>
      <c r="AIU104" s="106"/>
      <c r="AIV104" s="106"/>
      <c r="AIW104" s="106"/>
      <c r="AIX104" s="106"/>
      <c r="AIY104" s="106"/>
      <c r="AIZ104" s="106"/>
      <c r="AJA104" s="106"/>
      <c r="AJB104" s="106"/>
      <c r="AJC104" s="106"/>
      <c r="AJD104" s="106"/>
      <c r="AJE104" s="106"/>
      <c r="AJF104" s="106"/>
      <c r="AJG104" s="106"/>
      <c r="AJH104" s="106"/>
      <c r="AJI104" s="106"/>
      <c r="AJJ104" s="106"/>
      <c r="AJK104" s="106"/>
      <c r="AJL104" s="106"/>
      <c r="AJM104" s="106"/>
      <c r="AJN104" s="106"/>
      <c r="AJO104" s="106"/>
      <c r="AJP104" s="106"/>
      <c r="AJQ104" s="106"/>
      <c r="AJR104" s="106"/>
      <c r="AJS104" s="106"/>
      <c r="AJT104" s="106"/>
      <c r="AJU104" s="106"/>
      <c r="AJV104" s="106"/>
      <c r="AJW104" s="106"/>
      <c r="AJX104" s="106"/>
      <c r="AJY104" s="106"/>
      <c r="AJZ104" s="106"/>
      <c r="AKA104" s="106"/>
      <c r="AKB104" s="106"/>
      <c r="AKC104" s="106"/>
      <c r="AKD104" s="106"/>
      <c r="AKE104" s="106"/>
      <c r="AKF104" s="106"/>
      <c r="AKG104" s="106"/>
      <c r="AKH104" s="106"/>
      <c r="AKI104" s="106"/>
      <c r="AKJ104" s="106"/>
      <c r="AKK104" s="106"/>
      <c r="AKL104" s="106"/>
      <c r="AKM104" s="106"/>
      <c r="AKN104" s="106"/>
      <c r="AKO104" s="106"/>
      <c r="AKP104" s="106"/>
      <c r="AKQ104" s="106"/>
      <c r="AKR104" s="106"/>
      <c r="AKS104" s="106"/>
      <c r="AKT104" s="106"/>
      <c r="AKU104" s="106"/>
      <c r="AKV104" s="106"/>
      <c r="AKW104" s="106"/>
      <c r="AKX104" s="106"/>
      <c r="AKY104" s="106"/>
      <c r="AKZ104" s="106"/>
      <c r="ALA104" s="106"/>
      <c r="ALB104" s="106"/>
      <c r="ALC104" s="106"/>
      <c r="ALD104" s="106"/>
      <c r="ALE104" s="106"/>
      <c r="ALF104" s="106"/>
      <c r="ALG104" s="106"/>
      <c r="ALH104" s="106"/>
      <c r="ALI104" s="106"/>
      <c r="ALJ104" s="106"/>
      <c r="ALK104" s="106"/>
      <c r="ALL104" s="106"/>
      <c r="ALM104" s="106"/>
      <c r="ALN104" s="106"/>
      <c r="ALO104" s="106"/>
      <c r="ALP104" s="106"/>
      <c r="ALQ104" s="106"/>
      <c r="ALR104" s="106"/>
      <c r="ALS104" s="106"/>
      <c r="ALT104" s="106"/>
      <c r="ALU104" s="106"/>
      <c r="ALV104" s="106"/>
      <c r="ALW104" s="106"/>
      <c r="ALX104" s="106"/>
      <c r="ALY104" s="106"/>
      <c r="ALZ104" s="106"/>
      <c r="AMA104" s="106"/>
      <c r="AMB104" s="106"/>
      <c r="AMC104" s="106"/>
      <c r="AMD104" s="106"/>
      <c r="AME104" s="106"/>
      <c r="AMF104" s="106"/>
      <c r="AMG104" s="106"/>
      <c r="AMH104" s="106"/>
      <c r="AMI104" s="106"/>
      <c r="AMJ104" s="106"/>
      <c r="AMK104" s="106"/>
      <c r="AML104" s="106"/>
      <c r="AMM104" s="106"/>
      <c r="AMN104" s="106"/>
      <c r="AMO104" s="106"/>
      <c r="AMP104" s="106"/>
      <c r="AMQ104" s="106"/>
      <c r="AMR104" s="106"/>
      <c r="AMS104" s="106"/>
      <c r="AMT104" s="106"/>
      <c r="AMU104" s="106"/>
      <c r="AMV104" s="106"/>
      <c r="AMW104" s="106"/>
      <c r="AMX104" s="106"/>
      <c r="AMY104" s="106"/>
      <c r="AMZ104" s="106"/>
      <c r="ANA104" s="106"/>
      <c r="ANB104" s="106"/>
      <c r="ANC104" s="106"/>
      <c r="AND104" s="106"/>
      <c r="ANE104" s="106"/>
      <c r="ANF104" s="106"/>
      <c r="ANG104" s="106"/>
      <c r="ANH104" s="106"/>
      <c r="ANI104" s="106"/>
      <c r="ANJ104" s="106"/>
      <c r="ANK104" s="106"/>
      <c r="ANL104" s="106"/>
      <c r="ANM104" s="106"/>
      <c r="ANN104" s="106"/>
      <c r="ANO104" s="106"/>
      <c r="ANP104" s="106"/>
      <c r="ANQ104" s="106"/>
      <c r="ANR104" s="106"/>
      <c r="ANS104" s="106"/>
      <c r="ANT104" s="106"/>
      <c r="ANU104" s="106"/>
      <c r="ANV104" s="106"/>
      <c r="ANW104" s="106"/>
      <c r="ANX104" s="106"/>
      <c r="ANY104" s="106"/>
      <c r="ANZ104" s="106"/>
      <c r="AOA104" s="106"/>
      <c r="AOB104" s="106"/>
      <c r="AOC104" s="106"/>
      <c r="AOD104" s="106"/>
      <c r="AOE104" s="106"/>
      <c r="AOF104" s="106"/>
      <c r="AOG104" s="106"/>
      <c r="AOH104" s="106"/>
      <c r="AOI104" s="106"/>
      <c r="AOJ104" s="106"/>
      <c r="AOK104" s="106"/>
      <c r="AOL104" s="106"/>
      <c r="AOM104" s="106"/>
      <c r="AON104" s="106"/>
      <c r="AOO104" s="106"/>
      <c r="AOP104" s="106"/>
      <c r="AOQ104" s="106"/>
      <c r="AOR104" s="106"/>
      <c r="AOS104" s="106"/>
      <c r="AOT104" s="106"/>
      <c r="AOU104" s="106"/>
      <c r="AOV104" s="106"/>
      <c r="AOW104" s="106"/>
      <c r="AOX104" s="106"/>
      <c r="AOY104" s="106"/>
      <c r="AOZ104" s="106"/>
      <c r="APA104" s="106"/>
      <c r="APB104" s="106"/>
      <c r="APC104" s="106"/>
      <c r="APD104" s="106"/>
      <c r="APE104" s="106"/>
      <c r="APF104" s="106"/>
      <c r="APG104" s="106"/>
      <c r="APH104" s="106"/>
      <c r="API104" s="106"/>
      <c r="APJ104" s="106"/>
      <c r="APK104" s="106"/>
      <c r="APL104" s="106"/>
      <c r="APM104" s="106"/>
      <c r="APN104" s="106"/>
      <c r="APO104" s="106"/>
      <c r="APP104" s="106"/>
      <c r="APQ104" s="106"/>
      <c r="APR104" s="106"/>
      <c r="APS104" s="106"/>
      <c r="APT104" s="106"/>
      <c r="APU104" s="106"/>
      <c r="APV104" s="106"/>
      <c r="APW104" s="106"/>
      <c r="APX104" s="106"/>
      <c r="APY104" s="106"/>
      <c r="APZ104" s="106"/>
      <c r="AQA104" s="106"/>
      <c r="AQB104" s="106"/>
      <c r="AQC104" s="106"/>
      <c r="AQD104" s="106"/>
      <c r="AQE104" s="106"/>
      <c r="AQF104" s="106"/>
      <c r="AQG104" s="106"/>
      <c r="AQH104" s="106"/>
      <c r="AQI104" s="106"/>
      <c r="AQJ104" s="106"/>
      <c r="AQK104" s="106"/>
      <c r="AQL104" s="106"/>
      <c r="AQM104" s="106"/>
      <c r="AQN104" s="106"/>
      <c r="AQO104" s="106"/>
      <c r="AQP104" s="106"/>
      <c r="AQQ104" s="106"/>
      <c r="AQR104" s="106"/>
      <c r="AQS104" s="106"/>
      <c r="AQT104" s="106"/>
      <c r="AQU104" s="106"/>
      <c r="AQV104" s="106"/>
      <c r="AQW104" s="106"/>
      <c r="AQX104" s="106"/>
      <c r="AQY104" s="106"/>
      <c r="AQZ104" s="106"/>
      <c r="ARA104" s="106"/>
      <c r="ARB104" s="106"/>
      <c r="ARC104" s="106"/>
      <c r="ARD104" s="106"/>
      <c r="ARE104" s="106"/>
      <c r="ARF104" s="106"/>
      <c r="ARG104" s="106"/>
      <c r="ARH104" s="106"/>
      <c r="ARI104" s="106"/>
      <c r="ARJ104" s="106"/>
      <c r="ARK104" s="106"/>
      <c r="ARL104" s="106"/>
      <c r="ARM104" s="106"/>
      <c r="ARN104" s="106"/>
      <c r="ARO104" s="106"/>
      <c r="ARP104" s="106"/>
      <c r="ARQ104" s="106"/>
      <c r="ARR104" s="106"/>
      <c r="ARS104" s="106"/>
      <c r="ART104" s="106"/>
      <c r="ARU104" s="106"/>
      <c r="ARV104" s="106"/>
      <c r="ARW104" s="106"/>
      <c r="ARX104" s="106"/>
      <c r="ARY104" s="106"/>
      <c r="ARZ104" s="106"/>
      <c r="ASA104" s="106"/>
      <c r="ASB104" s="106"/>
      <c r="ASC104" s="106"/>
      <c r="ASD104" s="106"/>
      <c r="ASE104" s="106"/>
      <c r="ASF104" s="106"/>
      <c r="ASG104" s="106"/>
      <c r="ASH104" s="106"/>
      <c r="ASI104" s="106"/>
      <c r="ASJ104" s="106"/>
      <c r="ASK104" s="106"/>
      <c r="ASL104" s="106"/>
      <c r="ASM104" s="106"/>
      <c r="ASN104" s="106"/>
      <c r="ASO104" s="106"/>
      <c r="ASP104" s="106"/>
      <c r="ASQ104" s="106"/>
      <c r="ASR104" s="106"/>
      <c r="ASS104" s="106"/>
      <c r="AST104" s="106"/>
      <c r="ASU104" s="106"/>
      <c r="ASV104" s="106"/>
      <c r="ASW104" s="106"/>
      <c r="ASX104" s="106"/>
      <c r="ASY104" s="106"/>
      <c r="ASZ104" s="106"/>
      <c r="ATA104" s="106"/>
      <c r="ATB104" s="106"/>
      <c r="ATC104" s="106"/>
      <c r="ATD104" s="106"/>
      <c r="ATE104" s="106"/>
      <c r="ATF104" s="106"/>
      <c r="ATG104" s="106"/>
      <c r="ATH104" s="106"/>
      <c r="ATI104" s="106"/>
      <c r="ATJ104" s="106"/>
      <c r="ATK104" s="106"/>
      <c r="ATL104" s="106"/>
      <c r="ATM104" s="106"/>
      <c r="ATN104" s="106"/>
      <c r="ATO104" s="106"/>
      <c r="ATP104" s="106"/>
      <c r="ATQ104" s="106"/>
      <c r="ATR104" s="106"/>
      <c r="ATS104" s="106"/>
      <c r="ATT104" s="106"/>
      <c r="ATU104" s="106"/>
      <c r="ATV104" s="106"/>
      <c r="ATW104" s="106"/>
      <c r="ATX104" s="106"/>
      <c r="ATY104" s="106"/>
      <c r="ATZ104" s="106"/>
      <c r="AUA104" s="106"/>
      <c r="AUB104" s="106"/>
      <c r="AUC104" s="106"/>
      <c r="AUD104" s="106"/>
      <c r="AUE104" s="106"/>
      <c r="AUF104" s="106"/>
      <c r="AUG104" s="106"/>
      <c r="AUH104" s="106"/>
      <c r="AUI104" s="106"/>
      <c r="AUJ104" s="106"/>
      <c r="AUK104" s="106"/>
      <c r="AUL104" s="106"/>
      <c r="AUM104" s="106"/>
      <c r="AUN104" s="106"/>
      <c r="AUO104" s="106"/>
      <c r="AUP104" s="106"/>
      <c r="AUQ104" s="106"/>
      <c r="AUR104" s="106"/>
      <c r="AUS104" s="106"/>
      <c r="AUT104" s="106"/>
      <c r="AUU104" s="106"/>
      <c r="AUV104" s="106"/>
      <c r="AUW104" s="106"/>
      <c r="AUX104" s="106"/>
      <c r="AUY104" s="106"/>
      <c r="AUZ104" s="106"/>
      <c r="AVA104" s="106"/>
      <c r="AVB104" s="106"/>
      <c r="AVC104" s="106"/>
      <c r="AVD104" s="106"/>
      <c r="AVE104" s="106"/>
      <c r="AVF104" s="106"/>
      <c r="AVG104" s="106"/>
      <c r="AVH104" s="106"/>
      <c r="AVI104" s="106"/>
      <c r="AVJ104" s="106"/>
      <c r="AVK104" s="106"/>
      <c r="AVL104" s="106"/>
      <c r="AVM104" s="106"/>
      <c r="AVN104" s="106"/>
      <c r="AVO104" s="106"/>
      <c r="AVP104" s="106"/>
      <c r="AVQ104" s="106"/>
      <c r="AVR104" s="106"/>
      <c r="AVS104" s="106"/>
      <c r="AVT104" s="106"/>
      <c r="AVU104" s="106"/>
      <c r="AVV104" s="106"/>
      <c r="AVW104" s="106"/>
      <c r="AVX104" s="106"/>
      <c r="AVY104" s="106"/>
      <c r="AVZ104" s="106"/>
      <c r="AWA104" s="106"/>
      <c r="AWB104" s="106"/>
      <c r="AWC104" s="106"/>
      <c r="AWD104" s="106"/>
      <c r="AWE104" s="106"/>
      <c r="AWF104" s="106"/>
      <c r="AWG104" s="106"/>
      <c r="AWH104" s="106"/>
      <c r="AWI104" s="106"/>
      <c r="AWJ104" s="106"/>
      <c r="AWK104" s="106"/>
      <c r="AWL104" s="106"/>
      <c r="AWM104" s="106"/>
      <c r="AWN104" s="106"/>
      <c r="AWO104" s="106"/>
      <c r="AWP104" s="106"/>
      <c r="AWQ104" s="106"/>
      <c r="AWR104" s="106"/>
      <c r="AWS104" s="106"/>
      <c r="AWT104" s="106"/>
      <c r="AWU104" s="106"/>
      <c r="AWV104" s="106"/>
      <c r="AWW104" s="106"/>
      <c r="AWX104" s="106"/>
      <c r="AWY104" s="106"/>
      <c r="AWZ104" s="106"/>
      <c r="AXA104" s="106"/>
      <c r="AXB104" s="106"/>
      <c r="AXC104" s="106"/>
      <c r="AXD104" s="106"/>
      <c r="AXE104" s="106"/>
      <c r="AXF104" s="106"/>
      <c r="AXG104" s="106"/>
      <c r="AXH104" s="106"/>
      <c r="AXI104" s="106"/>
      <c r="AXJ104" s="106"/>
      <c r="AXK104" s="106"/>
      <c r="AXL104" s="106"/>
      <c r="AXM104" s="106"/>
      <c r="AXN104" s="106"/>
      <c r="AXO104" s="106"/>
      <c r="AXP104" s="106"/>
      <c r="AXQ104" s="106"/>
      <c r="AXR104" s="106"/>
      <c r="AXS104" s="106"/>
      <c r="AXT104" s="106"/>
      <c r="AXU104" s="106"/>
      <c r="AXV104" s="106"/>
      <c r="AXW104" s="106"/>
      <c r="AXX104" s="106"/>
      <c r="AXY104" s="106"/>
      <c r="AXZ104" s="106"/>
      <c r="AYA104" s="106"/>
      <c r="AYB104" s="106"/>
      <c r="AYC104" s="106"/>
      <c r="AYD104" s="106"/>
      <c r="AYE104" s="106"/>
      <c r="AYF104" s="106"/>
      <c r="AYG104" s="106"/>
      <c r="AYH104" s="106"/>
      <c r="AYI104" s="106"/>
      <c r="AYJ104" s="106"/>
      <c r="AYK104" s="106"/>
      <c r="AYL104" s="106"/>
      <c r="AYM104" s="106"/>
      <c r="AYN104" s="106"/>
      <c r="AYO104" s="106"/>
      <c r="AYP104" s="106"/>
      <c r="AYQ104" s="106"/>
      <c r="AYR104" s="106"/>
      <c r="AYS104" s="106"/>
      <c r="AYT104" s="106"/>
      <c r="AYU104" s="106"/>
      <c r="AYV104" s="106"/>
      <c r="AYW104" s="106"/>
      <c r="AYX104" s="106"/>
      <c r="AYY104" s="106"/>
      <c r="AYZ104" s="106"/>
      <c r="AZA104" s="106"/>
      <c r="AZB104" s="106"/>
      <c r="AZC104" s="106"/>
      <c r="AZD104" s="106"/>
      <c r="AZE104" s="106"/>
      <c r="AZF104" s="106"/>
      <c r="AZG104" s="106"/>
      <c r="AZH104" s="106"/>
      <c r="AZI104" s="106"/>
      <c r="AZJ104" s="106"/>
      <c r="AZK104" s="106"/>
      <c r="AZL104" s="106"/>
      <c r="AZM104" s="106"/>
      <c r="AZN104" s="106"/>
      <c r="AZO104" s="106"/>
      <c r="AZP104" s="106"/>
      <c r="AZQ104" s="106"/>
      <c r="AZR104" s="106"/>
      <c r="AZS104" s="106"/>
      <c r="AZT104" s="106"/>
      <c r="AZU104" s="106"/>
      <c r="AZV104" s="106"/>
      <c r="AZW104" s="106"/>
      <c r="AZX104" s="106"/>
      <c r="AZY104" s="106"/>
      <c r="AZZ104" s="106"/>
      <c r="BAA104" s="106"/>
      <c r="BAB104" s="106"/>
      <c r="BAC104" s="106"/>
      <c r="BAD104" s="106"/>
      <c r="BAE104" s="106"/>
      <c r="BAF104" s="106"/>
      <c r="BAG104" s="106"/>
      <c r="BAH104" s="106"/>
      <c r="BAI104" s="106"/>
      <c r="BAJ104" s="106"/>
      <c r="BAK104" s="106"/>
      <c r="BAL104" s="106"/>
      <c r="BAM104" s="106"/>
      <c r="BAN104" s="106"/>
      <c r="BAO104" s="106"/>
      <c r="BAP104" s="106"/>
      <c r="BAQ104" s="106"/>
      <c r="BAR104" s="106"/>
      <c r="BAS104" s="106"/>
      <c r="BAT104" s="106"/>
      <c r="BAU104" s="106"/>
      <c r="BAV104" s="106"/>
      <c r="BAW104" s="106"/>
      <c r="BAX104" s="106"/>
      <c r="BAY104" s="106"/>
      <c r="BAZ104" s="106"/>
      <c r="BBA104" s="106"/>
      <c r="BBB104" s="106"/>
      <c r="BBC104" s="106"/>
      <c r="BBD104" s="106"/>
      <c r="BBE104" s="106"/>
      <c r="BBF104" s="106"/>
      <c r="BBG104" s="106"/>
      <c r="BBH104" s="106"/>
      <c r="BBI104" s="106"/>
      <c r="BBJ104" s="106"/>
      <c r="BBK104" s="106"/>
      <c r="BBL104" s="106"/>
      <c r="BBM104" s="106"/>
      <c r="BBN104" s="106"/>
      <c r="BBO104" s="106"/>
      <c r="BBP104" s="106"/>
      <c r="BBQ104" s="106"/>
      <c r="BBR104" s="106"/>
      <c r="BBS104" s="106"/>
      <c r="BBT104" s="106"/>
      <c r="BBU104" s="106"/>
      <c r="BBV104" s="106"/>
      <c r="BBW104" s="106"/>
      <c r="BBX104" s="106"/>
      <c r="BBY104" s="106"/>
      <c r="BBZ104" s="106"/>
      <c r="BCA104" s="106"/>
      <c r="BCB104" s="106"/>
      <c r="BCC104" s="106"/>
      <c r="BCD104" s="106"/>
      <c r="BCE104" s="106"/>
      <c r="BCF104" s="106"/>
      <c r="BCG104" s="106"/>
      <c r="BCH104" s="106"/>
      <c r="BCI104" s="106"/>
      <c r="BCJ104" s="106"/>
      <c r="BCK104" s="106"/>
      <c r="BCL104" s="106"/>
      <c r="BCM104" s="106"/>
      <c r="BCN104" s="106"/>
      <c r="BCO104" s="106"/>
      <c r="BCP104" s="106"/>
      <c r="BCQ104" s="106"/>
      <c r="BCR104" s="106"/>
      <c r="BCS104" s="106"/>
      <c r="BCT104" s="106"/>
      <c r="BCU104" s="106"/>
      <c r="BCV104" s="106"/>
      <c r="BCW104" s="106"/>
      <c r="BCX104" s="106"/>
      <c r="BCY104" s="106"/>
      <c r="BCZ104" s="106"/>
      <c r="BDA104" s="106"/>
      <c r="BDB104" s="106"/>
      <c r="BDC104" s="106"/>
      <c r="BDD104" s="106"/>
      <c r="BDE104" s="106"/>
      <c r="BDF104" s="106"/>
      <c r="BDG104" s="106"/>
      <c r="BDH104" s="106"/>
      <c r="BDI104" s="106"/>
      <c r="BDJ104" s="106"/>
      <c r="BDK104" s="106"/>
      <c r="BDL104" s="106"/>
      <c r="BDM104" s="106"/>
      <c r="BDN104" s="106"/>
      <c r="BDO104" s="106"/>
      <c r="BDP104" s="106"/>
      <c r="BDQ104" s="106"/>
      <c r="BDR104" s="106"/>
      <c r="BDS104" s="106"/>
      <c r="BDT104" s="106"/>
      <c r="BDU104" s="106"/>
      <c r="BDV104" s="106"/>
      <c r="BDW104" s="106"/>
      <c r="BDX104" s="106"/>
      <c r="BDY104" s="106"/>
      <c r="BDZ104" s="106"/>
      <c r="BEA104" s="106"/>
      <c r="BEB104" s="106"/>
      <c r="BEC104" s="106"/>
      <c r="BED104" s="106"/>
      <c r="BEE104" s="106"/>
      <c r="BEF104" s="106"/>
      <c r="BEG104" s="106"/>
      <c r="BEH104" s="106"/>
      <c r="BEI104" s="106"/>
      <c r="BEJ104" s="106"/>
      <c r="BEK104" s="106"/>
      <c r="BEL104" s="106"/>
      <c r="BEM104" s="106"/>
      <c r="BEN104" s="106"/>
      <c r="BEO104" s="106"/>
      <c r="BEP104" s="106"/>
      <c r="BEQ104" s="106"/>
      <c r="BER104" s="106"/>
      <c r="BES104" s="106"/>
      <c r="BET104" s="106"/>
      <c r="BEU104" s="106"/>
      <c r="BEV104" s="106"/>
      <c r="BEW104" s="106"/>
      <c r="BEX104" s="106"/>
      <c r="BEY104" s="106"/>
      <c r="BEZ104" s="106"/>
      <c r="BFA104" s="106"/>
      <c r="BFB104" s="106"/>
      <c r="BFC104" s="106"/>
      <c r="BFD104" s="106"/>
      <c r="BFE104" s="106"/>
      <c r="BFF104" s="106"/>
      <c r="BFG104" s="106"/>
      <c r="BFH104" s="106"/>
      <c r="BFI104" s="106"/>
      <c r="BFJ104" s="106"/>
      <c r="BFK104" s="106"/>
      <c r="BFL104" s="106"/>
      <c r="BFM104" s="106"/>
      <c r="BFN104" s="106"/>
      <c r="BFO104" s="106"/>
      <c r="BFP104" s="106"/>
      <c r="BFQ104" s="106"/>
      <c r="BFR104" s="106"/>
      <c r="BFS104" s="106"/>
      <c r="BFT104" s="106"/>
      <c r="BFU104" s="106"/>
      <c r="BFV104" s="106"/>
      <c r="BFW104" s="106"/>
      <c r="BFX104" s="106"/>
      <c r="BFY104" s="106"/>
      <c r="BFZ104" s="106"/>
      <c r="BGA104" s="106"/>
      <c r="BGB104" s="106"/>
      <c r="BGC104" s="106"/>
      <c r="BGD104" s="106"/>
      <c r="BGE104" s="106"/>
      <c r="BGF104" s="106"/>
      <c r="BGG104" s="106"/>
      <c r="BGH104" s="106"/>
      <c r="BGI104" s="106"/>
      <c r="BGJ104" s="106"/>
      <c r="BGK104" s="106"/>
      <c r="BGL104" s="106"/>
      <c r="BGM104" s="106"/>
      <c r="BGN104" s="106"/>
      <c r="BGO104" s="106"/>
      <c r="BGP104" s="106"/>
      <c r="BGQ104" s="106"/>
      <c r="BGR104" s="106"/>
      <c r="BGS104" s="106"/>
      <c r="BGT104" s="106"/>
      <c r="BGU104" s="106"/>
      <c r="BGV104" s="106"/>
      <c r="BGW104" s="106"/>
      <c r="BGX104" s="106"/>
      <c r="BGY104" s="106"/>
      <c r="BGZ104" s="106"/>
      <c r="BHA104" s="106"/>
      <c r="BHB104" s="106"/>
      <c r="BHC104" s="106"/>
      <c r="BHD104" s="106"/>
      <c r="BHE104" s="106"/>
      <c r="BHF104" s="106"/>
      <c r="BHG104" s="106"/>
      <c r="BHH104" s="106"/>
      <c r="BHI104" s="106"/>
      <c r="BHJ104" s="106"/>
      <c r="BHK104" s="106"/>
      <c r="BHL104" s="106"/>
      <c r="BHM104" s="106"/>
      <c r="BHN104" s="106"/>
      <c r="BHO104" s="106"/>
      <c r="BHP104" s="106"/>
      <c r="BHQ104" s="106"/>
      <c r="BHR104" s="106"/>
      <c r="BHS104" s="106"/>
      <c r="BHT104" s="106"/>
      <c r="BHU104" s="106"/>
      <c r="BHV104" s="106"/>
      <c r="BHW104" s="106"/>
      <c r="BHX104" s="106"/>
      <c r="BHY104" s="106"/>
      <c r="BHZ104" s="106"/>
      <c r="BIA104" s="106"/>
      <c r="BIB104" s="106"/>
      <c r="BIC104" s="106"/>
      <c r="BID104" s="106"/>
      <c r="BIE104" s="106"/>
      <c r="BIF104" s="106"/>
      <c r="BIG104" s="106"/>
      <c r="BIH104" s="106"/>
      <c r="BII104" s="106"/>
      <c r="BIJ104" s="106"/>
      <c r="BIK104" s="106"/>
      <c r="BIL104" s="106"/>
      <c r="BIM104" s="106"/>
      <c r="BIN104" s="106"/>
      <c r="BIO104" s="106"/>
      <c r="BIP104" s="106"/>
      <c r="BIQ104" s="106"/>
      <c r="BIR104" s="106"/>
      <c r="BIS104" s="106"/>
      <c r="BIT104" s="106"/>
      <c r="BIU104" s="106"/>
      <c r="BIV104" s="106"/>
      <c r="BIW104" s="106"/>
      <c r="BIX104" s="106"/>
      <c r="BIY104" s="106"/>
      <c r="BIZ104" s="106"/>
      <c r="BJA104" s="106"/>
      <c r="BJB104" s="106"/>
      <c r="BJC104" s="106"/>
      <c r="BJD104" s="106"/>
      <c r="BJE104" s="106"/>
      <c r="BJF104" s="106"/>
      <c r="BJG104" s="106"/>
      <c r="BJH104" s="106"/>
      <c r="BJI104" s="106"/>
      <c r="BJJ104" s="106"/>
      <c r="BJK104" s="106"/>
      <c r="BJL104" s="106"/>
      <c r="BJM104" s="106"/>
      <c r="BJN104" s="106"/>
      <c r="BJO104" s="106"/>
      <c r="BJP104" s="106"/>
      <c r="BJQ104" s="106"/>
      <c r="BJR104" s="106"/>
      <c r="BJS104" s="106"/>
      <c r="BJT104" s="106"/>
      <c r="BJU104" s="106"/>
      <c r="BJV104" s="106"/>
      <c r="BJW104" s="106"/>
      <c r="BJX104" s="106"/>
      <c r="BJY104" s="106"/>
      <c r="BJZ104" s="106"/>
      <c r="BKA104" s="106"/>
      <c r="BKB104" s="106"/>
      <c r="BKC104" s="106"/>
      <c r="BKD104" s="106"/>
      <c r="BKE104" s="106"/>
      <c r="BKF104" s="106"/>
      <c r="BKG104" s="106"/>
      <c r="BKH104" s="106"/>
      <c r="BKI104" s="106"/>
      <c r="BKJ104" s="106"/>
      <c r="BKK104" s="106"/>
      <c r="BKL104" s="106"/>
      <c r="BKM104" s="106"/>
      <c r="BKN104" s="106"/>
      <c r="BKO104" s="106"/>
      <c r="BKP104" s="106"/>
      <c r="BKQ104" s="106"/>
      <c r="BKR104" s="106"/>
      <c r="BKS104" s="106"/>
      <c r="BKT104" s="106"/>
      <c r="BKU104" s="106"/>
      <c r="BKV104" s="106"/>
      <c r="BKW104" s="106"/>
      <c r="BKX104" s="106"/>
      <c r="BKY104" s="106"/>
      <c r="BKZ104" s="106"/>
      <c r="BLA104" s="106"/>
      <c r="BLB104" s="106"/>
      <c r="BLC104" s="106"/>
      <c r="BLD104" s="106"/>
      <c r="BLE104" s="106"/>
      <c r="BLF104" s="106"/>
      <c r="BLG104" s="106"/>
      <c r="BLH104" s="106"/>
      <c r="BLI104" s="106"/>
      <c r="BLJ104" s="106"/>
      <c r="BLK104" s="106"/>
      <c r="BLL104" s="106"/>
      <c r="BLM104" s="106"/>
      <c r="BLN104" s="106"/>
      <c r="BLO104" s="106"/>
      <c r="BLP104" s="106"/>
      <c r="BLQ104" s="106"/>
      <c r="BLR104" s="106"/>
      <c r="BLS104" s="106"/>
      <c r="BLT104" s="106"/>
      <c r="BLU104" s="106"/>
      <c r="BLV104" s="106"/>
      <c r="BLW104" s="106"/>
      <c r="BLX104" s="106"/>
      <c r="BLY104" s="106"/>
      <c r="BLZ104" s="106"/>
      <c r="BMA104" s="106"/>
      <c r="BMB104" s="106"/>
      <c r="BMC104" s="106"/>
      <c r="BMD104" s="106"/>
      <c r="BME104" s="106"/>
      <c r="BMF104" s="106"/>
      <c r="BMG104" s="106"/>
      <c r="BMH104" s="106"/>
      <c r="BMI104" s="106"/>
      <c r="BMJ104" s="106"/>
      <c r="BMK104" s="106"/>
      <c r="BML104" s="106"/>
      <c r="BMM104" s="106"/>
      <c r="BMN104" s="106"/>
      <c r="BMO104" s="106"/>
      <c r="BMP104" s="106"/>
      <c r="BMQ104" s="106"/>
      <c r="BMR104" s="106"/>
      <c r="BMS104" s="106"/>
      <c r="BMT104" s="106"/>
      <c r="BMU104" s="106"/>
      <c r="BMV104" s="106"/>
      <c r="BMW104" s="106"/>
      <c r="BMX104" s="106"/>
      <c r="BMY104" s="106"/>
      <c r="BMZ104" s="106"/>
      <c r="BNA104" s="106"/>
      <c r="BNB104" s="106"/>
      <c r="BNC104" s="106"/>
      <c r="BND104" s="106"/>
      <c r="BNE104" s="106"/>
      <c r="BNF104" s="106"/>
      <c r="BNG104" s="106"/>
      <c r="BNH104" s="106"/>
      <c r="BNI104" s="106"/>
      <c r="BNJ104" s="106"/>
      <c r="BNK104" s="106"/>
      <c r="BNL104" s="106"/>
      <c r="BNM104" s="106"/>
      <c r="BNN104" s="106"/>
      <c r="BNO104" s="106"/>
      <c r="BNP104" s="106"/>
      <c r="BNQ104" s="106"/>
      <c r="BNR104" s="106"/>
      <c r="BNS104" s="106"/>
      <c r="BNT104" s="106"/>
      <c r="BNU104" s="106"/>
      <c r="BNV104" s="106"/>
      <c r="BNW104" s="106"/>
      <c r="BNX104" s="106"/>
      <c r="BNY104" s="106"/>
      <c r="BNZ104" s="106"/>
      <c r="BOA104" s="106"/>
      <c r="BOB104" s="106"/>
      <c r="BOC104" s="106"/>
      <c r="BOD104" s="106"/>
      <c r="BOE104" s="106"/>
      <c r="BOF104" s="106"/>
      <c r="BOG104" s="106"/>
      <c r="BOH104" s="106"/>
      <c r="BOI104" s="106"/>
      <c r="BOJ104" s="106"/>
      <c r="BOK104" s="106"/>
      <c r="BOL104" s="106"/>
      <c r="BOM104" s="106"/>
      <c r="BON104" s="106"/>
      <c r="BOO104" s="106"/>
      <c r="BOP104" s="106"/>
      <c r="BOQ104" s="106"/>
      <c r="BOR104" s="106"/>
      <c r="BOS104" s="106"/>
      <c r="BOT104" s="106"/>
      <c r="BOU104" s="106"/>
      <c r="BOV104" s="106"/>
      <c r="BOW104" s="106"/>
      <c r="BOX104" s="106"/>
      <c r="BOY104" s="106"/>
      <c r="BOZ104" s="106"/>
      <c r="BPA104" s="106"/>
      <c r="BPB104" s="106"/>
      <c r="BPC104" s="106"/>
      <c r="BPD104" s="106"/>
      <c r="BPE104" s="106"/>
      <c r="BPF104" s="106"/>
      <c r="BPG104" s="106"/>
      <c r="BPH104" s="106"/>
      <c r="BPI104" s="106"/>
      <c r="BPJ104" s="106"/>
      <c r="BPK104" s="106"/>
      <c r="BPL104" s="106"/>
      <c r="BPM104" s="106"/>
      <c r="BPN104" s="106"/>
      <c r="BPO104" s="106"/>
      <c r="BPP104" s="106"/>
      <c r="BPQ104" s="106"/>
      <c r="BPR104" s="106"/>
      <c r="BPS104" s="106"/>
      <c r="BPT104" s="106"/>
      <c r="BPU104" s="106"/>
      <c r="BPV104" s="106"/>
      <c r="BPW104" s="106"/>
      <c r="BPX104" s="106"/>
      <c r="BPY104" s="106"/>
      <c r="BPZ104" s="106"/>
      <c r="BQA104" s="106"/>
      <c r="BQB104" s="106"/>
      <c r="BQC104" s="106"/>
      <c r="BQD104" s="106"/>
      <c r="BQE104" s="106"/>
      <c r="BQF104" s="106"/>
      <c r="BQG104" s="106"/>
      <c r="BQH104" s="106"/>
      <c r="BQI104" s="106"/>
      <c r="BQJ104" s="106"/>
      <c r="BQK104" s="106"/>
      <c r="BQL104" s="106"/>
      <c r="BQM104" s="106"/>
      <c r="BQN104" s="106"/>
      <c r="BQO104" s="106"/>
      <c r="BQP104" s="106"/>
      <c r="BQQ104" s="106"/>
      <c r="BQR104" s="106"/>
      <c r="BQS104" s="106"/>
      <c r="BQT104" s="106"/>
      <c r="BQU104" s="106"/>
      <c r="BQV104" s="106"/>
      <c r="BQW104" s="106"/>
      <c r="BQX104" s="106"/>
      <c r="BQY104" s="106"/>
      <c r="BQZ104" s="106"/>
      <c r="BRA104" s="106"/>
      <c r="BRB104" s="106"/>
      <c r="BRC104" s="106"/>
      <c r="BRD104" s="106"/>
      <c r="BRE104" s="106"/>
      <c r="BRF104" s="106"/>
      <c r="BRG104" s="106"/>
      <c r="BRH104" s="106"/>
      <c r="BRI104" s="106"/>
      <c r="BRJ104" s="106"/>
      <c r="BRK104" s="106"/>
      <c r="BRL104" s="106"/>
      <c r="BRM104" s="106"/>
      <c r="BRN104" s="106"/>
      <c r="BRO104" s="106"/>
      <c r="BRP104" s="106"/>
      <c r="BRQ104" s="106"/>
      <c r="BRR104" s="106"/>
      <c r="BRS104" s="106"/>
      <c r="BRT104" s="106"/>
      <c r="BRU104" s="106"/>
      <c r="BRV104" s="106"/>
      <c r="BRW104" s="106"/>
      <c r="BRX104" s="106"/>
      <c r="BRY104" s="106"/>
      <c r="BRZ104" s="106"/>
      <c r="BSA104" s="106"/>
      <c r="BSB104" s="106"/>
      <c r="BSC104" s="106"/>
      <c r="BSD104" s="106"/>
      <c r="BSE104" s="106"/>
      <c r="BSF104" s="106"/>
      <c r="BSG104" s="106"/>
      <c r="BSH104" s="106"/>
      <c r="BSI104" s="106"/>
      <c r="BSJ104" s="106"/>
      <c r="BSK104" s="106"/>
      <c r="BSL104" s="106"/>
      <c r="BSM104" s="106"/>
      <c r="BSN104" s="106"/>
      <c r="BSO104" s="106"/>
      <c r="BSP104" s="106"/>
      <c r="BSQ104" s="106"/>
      <c r="BSR104" s="106"/>
      <c r="BSS104" s="106"/>
      <c r="BST104" s="106"/>
      <c r="BSU104" s="106"/>
      <c r="BSV104" s="106"/>
      <c r="BSW104" s="106"/>
      <c r="BSX104" s="106"/>
      <c r="BSY104" s="106"/>
      <c r="BSZ104" s="106"/>
      <c r="BTA104" s="106"/>
      <c r="BTB104" s="106"/>
      <c r="BTC104" s="106"/>
      <c r="BTD104" s="106"/>
      <c r="BTE104" s="106"/>
      <c r="BTF104" s="106"/>
      <c r="BTG104" s="106"/>
      <c r="BTH104" s="106"/>
      <c r="BTI104" s="106"/>
      <c r="BTJ104" s="106"/>
      <c r="BTK104" s="106"/>
      <c r="BTL104" s="106"/>
      <c r="BTM104" s="106"/>
      <c r="BTN104" s="106"/>
      <c r="BTO104" s="106"/>
      <c r="BTP104" s="106"/>
      <c r="BTQ104" s="106"/>
      <c r="BTR104" s="106"/>
      <c r="BTS104" s="106"/>
      <c r="BTT104" s="106"/>
      <c r="BTU104" s="106"/>
      <c r="BTV104" s="106"/>
      <c r="BTW104" s="106"/>
      <c r="BTX104" s="106"/>
      <c r="BTY104" s="106"/>
      <c r="BTZ104" s="106"/>
      <c r="BUA104" s="106"/>
      <c r="BUB104" s="106"/>
      <c r="BUC104" s="106"/>
      <c r="BUD104" s="106"/>
      <c r="BUE104" s="106"/>
      <c r="BUF104" s="106"/>
      <c r="BUG104" s="106"/>
      <c r="BUH104" s="106"/>
      <c r="BUI104" s="106"/>
      <c r="BUJ104" s="106"/>
      <c r="BUK104" s="106"/>
      <c r="BUL104" s="106"/>
      <c r="BUM104" s="106"/>
      <c r="BUN104" s="106"/>
      <c r="BUO104" s="106"/>
      <c r="BUP104" s="106"/>
      <c r="BUQ104" s="106"/>
      <c r="BUR104" s="106"/>
      <c r="BUS104" s="106"/>
      <c r="BUT104" s="106"/>
      <c r="BUU104" s="106"/>
      <c r="BUV104" s="106"/>
      <c r="BUW104" s="106"/>
      <c r="BUX104" s="106"/>
      <c r="BUY104" s="106"/>
      <c r="BUZ104" s="106"/>
      <c r="BVA104" s="106"/>
      <c r="BVB104" s="106"/>
      <c r="BVC104" s="106"/>
      <c r="BVD104" s="106"/>
      <c r="BVE104" s="106"/>
      <c r="BVF104" s="106"/>
      <c r="BVG104" s="106"/>
      <c r="BVH104" s="106"/>
      <c r="BVI104" s="106"/>
      <c r="BVJ104" s="106"/>
      <c r="BVK104" s="106"/>
      <c r="BVL104" s="106"/>
      <c r="BVM104" s="106"/>
      <c r="BVN104" s="106"/>
      <c r="BVO104" s="106"/>
      <c r="BVP104" s="106"/>
      <c r="BVQ104" s="106"/>
      <c r="BVR104" s="106"/>
      <c r="BVS104" s="106"/>
      <c r="BVT104" s="106"/>
      <c r="BVU104" s="106"/>
      <c r="BVV104" s="106"/>
      <c r="BVW104" s="106"/>
      <c r="BVX104" s="106"/>
      <c r="BVY104" s="106"/>
      <c r="BVZ104" s="106"/>
      <c r="BWA104" s="106"/>
      <c r="BWB104" s="106"/>
      <c r="BWC104" s="106"/>
      <c r="BWD104" s="106"/>
      <c r="BWE104" s="106"/>
      <c r="BWF104" s="106"/>
      <c r="BWG104" s="106"/>
      <c r="BWH104" s="106"/>
      <c r="BWI104" s="106"/>
      <c r="BWJ104" s="106"/>
      <c r="BWK104" s="106"/>
      <c r="BWL104" s="106"/>
      <c r="BWM104" s="106"/>
      <c r="BWN104" s="106"/>
      <c r="BWO104" s="106"/>
      <c r="BWP104" s="106"/>
      <c r="BWQ104" s="106"/>
      <c r="BWR104" s="106"/>
      <c r="BWS104" s="106"/>
      <c r="BWT104" s="106"/>
      <c r="BWU104" s="106"/>
      <c r="BWV104" s="106"/>
      <c r="BWW104" s="106"/>
      <c r="BWX104" s="106"/>
      <c r="BWY104" s="106"/>
      <c r="BWZ104" s="106"/>
      <c r="BXA104" s="106"/>
      <c r="BXB104" s="106"/>
      <c r="BXC104" s="106"/>
      <c r="BXD104" s="106"/>
      <c r="BXE104" s="106"/>
      <c r="BXF104" s="106"/>
      <c r="BXG104" s="106"/>
      <c r="BXH104" s="106"/>
      <c r="BXI104" s="106"/>
      <c r="BXJ104" s="106"/>
      <c r="BXK104" s="106"/>
      <c r="BXL104" s="106"/>
      <c r="BXM104" s="106"/>
      <c r="BXN104" s="106"/>
      <c r="BXO104" s="106"/>
      <c r="BXP104" s="106"/>
      <c r="BXQ104" s="106"/>
      <c r="BXR104" s="106"/>
      <c r="BXS104" s="106"/>
      <c r="BXT104" s="106"/>
      <c r="BXU104" s="106"/>
      <c r="BXV104" s="106"/>
      <c r="BXW104" s="106"/>
      <c r="BXX104" s="106"/>
      <c r="BXY104" s="106"/>
      <c r="BXZ104" s="106"/>
      <c r="BYA104" s="106"/>
      <c r="BYB104" s="106"/>
      <c r="BYC104" s="106"/>
      <c r="BYD104" s="106"/>
      <c r="BYE104" s="106"/>
      <c r="BYF104" s="106"/>
      <c r="BYG104" s="106"/>
      <c r="BYH104" s="106"/>
      <c r="BYI104" s="106"/>
      <c r="BYJ104" s="106"/>
      <c r="BYK104" s="106"/>
      <c r="BYL104" s="106"/>
      <c r="BYM104" s="106"/>
      <c r="BYN104" s="106"/>
      <c r="BYO104" s="106"/>
      <c r="BYP104" s="106"/>
      <c r="BYQ104" s="106"/>
      <c r="BYR104" s="106"/>
      <c r="BYS104" s="106"/>
      <c r="BYT104" s="106"/>
      <c r="BYU104" s="106"/>
      <c r="BYV104" s="106"/>
      <c r="BYW104" s="106"/>
      <c r="BYX104" s="106"/>
      <c r="BYY104" s="106"/>
      <c r="BYZ104" s="106"/>
      <c r="BZA104" s="106"/>
      <c r="BZB104" s="106"/>
      <c r="BZC104" s="106"/>
      <c r="BZD104" s="106"/>
      <c r="BZE104" s="106"/>
      <c r="BZF104" s="106"/>
      <c r="BZG104" s="106"/>
      <c r="BZH104" s="106"/>
      <c r="BZI104" s="106"/>
      <c r="BZJ104" s="106"/>
      <c r="BZK104" s="106"/>
      <c r="BZL104" s="106"/>
      <c r="BZM104" s="106"/>
      <c r="BZN104" s="106"/>
      <c r="BZO104" s="106"/>
      <c r="BZP104" s="106"/>
      <c r="BZQ104" s="106"/>
      <c r="BZR104" s="106"/>
      <c r="BZS104" s="106"/>
      <c r="BZT104" s="106"/>
      <c r="BZU104" s="106"/>
      <c r="BZV104" s="106"/>
      <c r="BZW104" s="106"/>
      <c r="BZX104" s="106"/>
      <c r="BZY104" s="106"/>
      <c r="BZZ104" s="106"/>
      <c r="CAA104" s="106"/>
      <c r="CAB104" s="106"/>
      <c r="CAC104" s="106"/>
      <c r="CAD104" s="106"/>
      <c r="CAE104" s="106"/>
      <c r="CAF104" s="106"/>
      <c r="CAG104" s="106"/>
      <c r="CAH104" s="106"/>
      <c r="CAI104" s="106"/>
      <c r="CAJ104" s="106"/>
      <c r="CAK104" s="106"/>
      <c r="CAL104" s="106"/>
      <c r="CAM104" s="106"/>
      <c r="CAN104" s="106"/>
      <c r="CAO104" s="106"/>
      <c r="CAP104" s="106"/>
      <c r="CAQ104" s="106"/>
      <c r="CAR104" s="106"/>
      <c r="CAS104" s="106"/>
      <c r="CAT104" s="106"/>
      <c r="CAU104" s="106"/>
      <c r="CAV104" s="106"/>
      <c r="CAW104" s="106"/>
      <c r="CAX104" s="106"/>
      <c r="CAY104" s="106"/>
      <c r="CAZ104" s="106"/>
      <c r="CBA104" s="106"/>
      <c r="CBB104" s="106"/>
      <c r="CBC104" s="106"/>
      <c r="CBD104" s="106"/>
      <c r="CBE104" s="106"/>
      <c r="CBF104" s="106"/>
      <c r="CBG104" s="106"/>
      <c r="CBH104" s="106"/>
      <c r="CBI104" s="106"/>
      <c r="CBJ104" s="106"/>
      <c r="CBK104" s="106"/>
      <c r="CBL104" s="106"/>
      <c r="CBM104" s="106"/>
      <c r="CBN104" s="106"/>
      <c r="CBO104" s="106"/>
      <c r="CBP104" s="106"/>
      <c r="CBQ104" s="106"/>
      <c r="CBR104" s="106"/>
      <c r="CBS104" s="106"/>
      <c r="CBT104" s="106"/>
      <c r="CBU104" s="106"/>
      <c r="CBV104" s="106"/>
      <c r="CBW104" s="106"/>
      <c r="CBX104" s="106"/>
      <c r="CBY104" s="106"/>
      <c r="CBZ104" s="106"/>
      <c r="CCA104" s="106"/>
      <c r="CCB104" s="106"/>
      <c r="CCC104" s="106"/>
      <c r="CCD104" s="106"/>
      <c r="CCE104" s="106"/>
      <c r="CCF104" s="106"/>
      <c r="CCG104" s="106"/>
      <c r="CCH104" s="106"/>
      <c r="CCI104" s="106"/>
      <c r="CCJ104" s="106"/>
      <c r="CCK104" s="106"/>
      <c r="CCL104" s="106"/>
      <c r="CCM104" s="106"/>
      <c r="CCN104" s="106"/>
      <c r="CCO104" s="106"/>
      <c r="CCP104" s="106"/>
      <c r="CCQ104" s="106"/>
      <c r="CCR104" s="106"/>
      <c r="CCS104" s="106"/>
      <c r="CCT104" s="106"/>
      <c r="CCU104" s="106"/>
      <c r="CCV104" s="106"/>
      <c r="CCW104" s="106"/>
      <c r="CCX104" s="106"/>
      <c r="CCY104" s="106"/>
      <c r="CCZ104" s="106"/>
      <c r="CDA104" s="106"/>
      <c r="CDB104" s="106"/>
      <c r="CDC104" s="106"/>
      <c r="CDD104" s="106"/>
      <c r="CDE104" s="106"/>
      <c r="CDF104" s="106"/>
      <c r="CDG104" s="106"/>
      <c r="CDH104" s="106"/>
      <c r="CDI104" s="106"/>
      <c r="CDJ104" s="106"/>
      <c r="CDK104" s="106"/>
      <c r="CDL104" s="106"/>
      <c r="CDM104" s="106"/>
      <c r="CDN104" s="106"/>
      <c r="CDO104" s="106"/>
      <c r="CDP104" s="106"/>
      <c r="CDQ104" s="106"/>
      <c r="CDR104" s="106"/>
      <c r="CDS104" s="106"/>
      <c r="CDT104" s="106"/>
      <c r="CDU104" s="106"/>
      <c r="CDV104" s="106"/>
      <c r="CDW104" s="106"/>
      <c r="CDX104" s="106"/>
      <c r="CDY104" s="106"/>
      <c r="CDZ104" s="106"/>
      <c r="CEA104" s="106"/>
      <c r="CEB104" s="106"/>
      <c r="CEC104" s="106"/>
      <c r="CED104" s="106"/>
      <c r="CEE104" s="106"/>
      <c r="CEF104" s="106"/>
      <c r="CEG104" s="106"/>
      <c r="CEH104" s="106"/>
      <c r="CEI104" s="106"/>
      <c r="CEJ104" s="106"/>
      <c r="CEK104" s="106"/>
      <c r="CEL104" s="106"/>
      <c r="CEM104" s="106"/>
      <c r="CEN104" s="106"/>
      <c r="CEO104" s="106"/>
      <c r="CEP104" s="106"/>
      <c r="CEQ104" s="106"/>
      <c r="CER104" s="106"/>
      <c r="CES104" s="106"/>
      <c r="CET104" s="106"/>
      <c r="CEU104" s="106"/>
      <c r="CEV104" s="106"/>
      <c r="CEW104" s="106"/>
      <c r="CEX104" s="106"/>
      <c r="CEY104" s="106"/>
      <c r="CEZ104" s="106"/>
      <c r="CFA104" s="106"/>
      <c r="CFB104" s="106"/>
      <c r="CFC104" s="106"/>
      <c r="CFD104" s="106"/>
      <c r="CFE104" s="106"/>
      <c r="CFF104" s="106"/>
      <c r="CFG104" s="106"/>
      <c r="CFH104" s="106"/>
      <c r="CFI104" s="106"/>
      <c r="CFJ104" s="106"/>
      <c r="CFK104" s="106"/>
      <c r="CFL104" s="106"/>
      <c r="CFM104" s="106"/>
      <c r="CFN104" s="106"/>
      <c r="CFO104" s="106"/>
      <c r="CFP104" s="106"/>
      <c r="CFQ104" s="106"/>
      <c r="CFR104" s="106"/>
      <c r="CFS104" s="106"/>
      <c r="CFT104" s="106"/>
      <c r="CFU104" s="106"/>
      <c r="CFV104" s="106"/>
      <c r="CFW104" s="106"/>
      <c r="CFX104" s="106"/>
      <c r="CFY104" s="106"/>
      <c r="CFZ104" s="106"/>
      <c r="CGA104" s="106"/>
      <c r="CGB104" s="106"/>
      <c r="CGC104" s="106"/>
      <c r="CGD104" s="106"/>
      <c r="CGE104" s="106"/>
      <c r="CGF104" s="106"/>
      <c r="CGG104" s="106"/>
      <c r="CGH104" s="106"/>
      <c r="CGI104" s="106"/>
      <c r="CGJ104" s="106"/>
      <c r="CGK104" s="106"/>
      <c r="CGL104" s="106"/>
      <c r="CGM104" s="106"/>
      <c r="CGN104" s="106"/>
      <c r="CGO104" s="106"/>
      <c r="CGP104" s="106"/>
      <c r="CGQ104" s="106"/>
      <c r="CGR104" s="106"/>
      <c r="CGS104" s="106"/>
      <c r="CGT104" s="106"/>
      <c r="CGU104" s="106"/>
      <c r="CGV104" s="106"/>
      <c r="CGW104" s="106"/>
      <c r="CGX104" s="106"/>
      <c r="CGY104" s="106"/>
      <c r="CGZ104" s="106"/>
      <c r="CHA104" s="106"/>
      <c r="CHB104" s="106"/>
      <c r="CHC104" s="106"/>
      <c r="CHD104" s="106"/>
      <c r="CHE104" s="106"/>
      <c r="CHF104" s="106"/>
      <c r="CHG104" s="106"/>
      <c r="CHH104" s="106"/>
      <c r="CHI104" s="106"/>
      <c r="CHJ104" s="106"/>
      <c r="CHK104" s="106"/>
      <c r="CHL104" s="106"/>
      <c r="CHM104" s="106"/>
      <c r="CHN104" s="106"/>
      <c r="CHO104" s="106"/>
      <c r="CHP104" s="106"/>
      <c r="CHQ104" s="106"/>
      <c r="CHR104" s="106"/>
      <c r="CHS104" s="106"/>
      <c r="CHT104" s="106"/>
      <c r="CHU104" s="106"/>
      <c r="CHV104" s="106"/>
      <c r="CHW104" s="106"/>
      <c r="CHX104" s="106"/>
      <c r="CHY104" s="106"/>
      <c r="CHZ104" s="106"/>
      <c r="CIA104" s="106"/>
      <c r="CIB104" s="106"/>
      <c r="CIC104" s="106"/>
      <c r="CID104" s="106"/>
      <c r="CIE104" s="106"/>
      <c r="CIF104" s="106"/>
      <c r="CIG104" s="106"/>
      <c r="CIH104" s="106"/>
      <c r="CII104" s="106"/>
      <c r="CIJ104" s="106"/>
      <c r="CIK104" s="106"/>
      <c r="CIL104" s="106"/>
      <c r="CIM104" s="106"/>
      <c r="CIN104" s="106"/>
      <c r="CIO104" s="106"/>
      <c r="CIP104" s="106"/>
      <c r="CIQ104" s="106"/>
      <c r="CIR104" s="106"/>
      <c r="CIS104" s="106"/>
      <c r="CIT104" s="106"/>
      <c r="CIU104" s="106"/>
      <c r="CIV104" s="106"/>
      <c r="CIW104" s="106"/>
      <c r="CIX104" s="106"/>
      <c r="CIY104" s="106"/>
      <c r="CIZ104" s="106"/>
      <c r="CJA104" s="106"/>
      <c r="CJB104" s="106"/>
      <c r="CJC104" s="106"/>
      <c r="CJD104" s="106"/>
      <c r="CJE104" s="106"/>
      <c r="CJF104" s="106"/>
      <c r="CJG104" s="106"/>
      <c r="CJH104" s="106"/>
      <c r="CJI104" s="106"/>
      <c r="CJJ104" s="106"/>
      <c r="CJK104" s="106"/>
      <c r="CJL104" s="106"/>
      <c r="CJM104" s="106"/>
      <c r="CJN104" s="106"/>
      <c r="CJO104" s="106"/>
      <c r="CJP104" s="106"/>
      <c r="CJQ104" s="106"/>
      <c r="CJR104" s="106"/>
      <c r="CJS104" s="106"/>
      <c r="CJT104" s="106"/>
      <c r="CJU104" s="106"/>
      <c r="CJV104" s="106"/>
      <c r="CJW104" s="106"/>
      <c r="CJX104" s="106"/>
      <c r="CJY104" s="106"/>
      <c r="CJZ104" s="106"/>
      <c r="CKA104" s="106"/>
      <c r="CKB104" s="106"/>
      <c r="CKC104" s="106"/>
      <c r="CKD104" s="106"/>
      <c r="CKE104" s="106"/>
      <c r="CKF104" s="106"/>
      <c r="CKG104" s="106"/>
      <c r="CKH104" s="106"/>
      <c r="CKI104" s="106"/>
      <c r="CKJ104" s="106"/>
      <c r="CKK104" s="106"/>
      <c r="CKL104" s="106"/>
      <c r="CKM104" s="106"/>
      <c r="CKN104" s="106"/>
      <c r="CKO104" s="106"/>
      <c r="CKP104" s="106"/>
      <c r="CKQ104" s="106"/>
      <c r="CKR104" s="106"/>
      <c r="CKS104" s="106"/>
      <c r="CKT104" s="106"/>
      <c r="CKU104" s="106"/>
      <c r="CKV104" s="106"/>
      <c r="CKW104" s="106"/>
      <c r="CKX104" s="106"/>
      <c r="CKY104" s="106"/>
      <c r="CKZ104" s="106"/>
      <c r="CLA104" s="106"/>
      <c r="CLB104" s="106"/>
      <c r="CLC104" s="106"/>
      <c r="CLD104" s="106"/>
      <c r="CLE104" s="106"/>
      <c r="CLF104" s="106"/>
      <c r="CLG104" s="106"/>
      <c r="CLH104" s="106"/>
      <c r="CLI104" s="106"/>
      <c r="CLJ104" s="106"/>
      <c r="CLK104" s="106"/>
      <c r="CLL104" s="106"/>
      <c r="CLM104" s="106"/>
      <c r="CLN104" s="106"/>
      <c r="CLO104" s="106"/>
      <c r="CLP104" s="106"/>
      <c r="CLQ104" s="106"/>
      <c r="CLR104" s="106"/>
      <c r="CLS104" s="106"/>
      <c r="CLT104" s="106"/>
      <c r="CLU104" s="106"/>
      <c r="CLV104" s="106"/>
      <c r="CLW104" s="106"/>
      <c r="CLX104" s="106"/>
      <c r="CLY104" s="106"/>
      <c r="CLZ104" s="106"/>
      <c r="CMA104" s="106"/>
      <c r="CMB104" s="106"/>
      <c r="CMC104" s="106"/>
      <c r="CMD104" s="106"/>
      <c r="CME104" s="106"/>
      <c r="CMF104" s="106"/>
      <c r="CMG104" s="106"/>
      <c r="CMH104" s="106"/>
      <c r="CMI104" s="106"/>
      <c r="CMJ104" s="106"/>
      <c r="CMK104" s="106"/>
      <c r="CML104" s="106"/>
      <c r="CMM104" s="106"/>
      <c r="CMN104" s="106"/>
      <c r="CMO104" s="106"/>
      <c r="CMP104" s="106"/>
      <c r="CMQ104" s="106"/>
      <c r="CMR104" s="106"/>
      <c r="CMS104" s="106"/>
      <c r="CMT104" s="106"/>
      <c r="CMU104" s="106"/>
      <c r="CMV104" s="106"/>
      <c r="CMW104" s="106"/>
      <c r="CMX104" s="106"/>
      <c r="CMY104" s="106"/>
      <c r="CMZ104" s="106"/>
      <c r="CNA104" s="106"/>
      <c r="CNB104" s="106"/>
      <c r="CNC104" s="106"/>
      <c r="CND104" s="106"/>
      <c r="CNE104" s="106"/>
      <c r="CNF104" s="106"/>
      <c r="CNG104" s="106"/>
      <c r="CNH104" s="106"/>
      <c r="CNI104" s="106"/>
      <c r="CNJ104" s="106"/>
      <c r="CNK104" s="106"/>
      <c r="CNL104" s="106"/>
      <c r="CNM104" s="106"/>
      <c r="CNN104" s="106"/>
      <c r="CNO104" s="106"/>
      <c r="CNP104" s="106"/>
      <c r="CNQ104" s="106"/>
      <c r="CNR104" s="106"/>
      <c r="CNS104" s="106"/>
      <c r="CNT104" s="106"/>
      <c r="CNU104" s="106"/>
      <c r="CNV104" s="106"/>
      <c r="CNW104" s="106"/>
      <c r="CNX104" s="106"/>
      <c r="CNY104" s="106"/>
      <c r="CNZ104" s="106"/>
      <c r="COA104" s="106"/>
      <c r="COB104" s="106"/>
      <c r="COC104" s="106"/>
      <c r="COD104" s="106"/>
      <c r="COE104" s="106"/>
      <c r="COF104" s="106"/>
      <c r="COG104" s="106"/>
      <c r="COH104" s="106"/>
      <c r="COI104" s="106"/>
      <c r="COJ104" s="106"/>
      <c r="COK104" s="106"/>
      <c r="COL104" s="106"/>
      <c r="COM104" s="106"/>
      <c r="CON104" s="106"/>
      <c r="COO104" s="106"/>
      <c r="COP104" s="106"/>
      <c r="COQ104" s="106"/>
      <c r="COR104" s="106"/>
      <c r="COS104" s="106"/>
      <c r="COT104" s="106"/>
      <c r="COU104" s="106"/>
      <c r="COV104" s="106"/>
      <c r="COW104" s="106"/>
      <c r="COX104" s="106"/>
      <c r="COY104" s="106"/>
      <c r="COZ104" s="106"/>
      <c r="CPA104" s="106"/>
      <c r="CPB104" s="106"/>
      <c r="CPC104" s="106"/>
      <c r="CPD104" s="106"/>
      <c r="CPE104" s="106"/>
      <c r="CPF104" s="106"/>
      <c r="CPG104" s="106"/>
      <c r="CPH104" s="106"/>
      <c r="CPI104" s="106"/>
      <c r="CPJ104" s="106"/>
      <c r="CPK104" s="106"/>
      <c r="CPL104" s="106"/>
      <c r="CPM104" s="106"/>
      <c r="CPN104" s="106"/>
      <c r="CPO104" s="106"/>
      <c r="CPP104" s="106"/>
      <c r="CPQ104" s="106"/>
      <c r="CPR104" s="106"/>
      <c r="CPS104" s="106"/>
      <c r="CPT104" s="106"/>
      <c r="CPU104" s="106"/>
      <c r="CPV104" s="106"/>
      <c r="CPW104" s="106"/>
      <c r="CPX104" s="106"/>
      <c r="CPY104" s="106"/>
      <c r="CPZ104" s="106"/>
      <c r="CQA104" s="106"/>
      <c r="CQB104" s="106"/>
      <c r="CQC104" s="106"/>
      <c r="CQD104" s="106"/>
      <c r="CQE104" s="106"/>
      <c r="CQF104" s="106"/>
      <c r="CQG104" s="106"/>
      <c r="CQH104" s="106"/>
      <c r="CQI104" s="106"/>
      <c r="CQJ104" s="106"/>
      <c r="CQK104" s="106"/>
      <c r="CQL104" s="106"/>
      <c r="CQM104" s="106"/>
      <c r="CQN104" s="106"/>
      <c r="CQO104" s="106"/>
      <c r="CQP104" s="106"/>
      <c r="CQQ104" s="106"/>
      <c r="CQR104" s="106"/>
      <c r="CQS104" s="106"/>
      <c r="CQT104" s="106"/>
      <c r="CQU104" s="106"/>
      <c r="CQV104" s="106"/>
      <c r="CQW104" s="106"/>
      <c r="CQX104" s="106"/>
      <c r="CQY104" s="106"/>
      <c r="CQZ104" s="106"/>
      <c r="CRA104" s="106"/>
      <c r="CRB104" s="106"/>
      <c r="CRC104" s="106"/>
      <c r="CRD104" s="106"/>
      <c r="CRE104" s="106"/>
      <c r="CRF104" s="106"/>
      <c r="CRG104" s="106"/>
      <c r="CRH104" s="106"/>
      <c r="CRI104" s="106"/>
      <c r="CRJ104" s="106"/>
      <c r="CRK104" s="106"/>
      <c r="CRL104" s="106"/>
      <c r="CRM104" s="106"/>
      <c r="CRN104" s="106"/>
      <c r="CRO104" s="106"/>
      <c r="CRP104" s="106"/>
      <c r="CRQ104" s="106"/>
      <c r="CRR104" s="106"/>
      <c r="CRS104" s="106"/>
      <c r="CRT104" s="106"/>
      <c r="CRU104" s="106"/>
      <c r="CRV104" s="106"/>
      <c r="CRW104" s="106"/>
      <c r="CRX104" s="106"/>
      <c r="CRY104" s="106"/>
      <c r="CRZ104" s="106"/>
      <c r="CSA104" s="106"/>
      <c r="CSB104" s="106"/>
      <c r="CSC104" s="106"/>
      <c r="CSD104" s="106"/>
      <c r="CSE104" s="106"/>
      <c r="CSF104" s="106"/>
      <c r="CSG104" s="106"/>
      <c r="CSH104" s="106"/>
      <c r="CSI104" s="106"/>
      <c r="CSJ104" s="106"/>
      <c r="CSK104" s="106"/>
      <c r="CSL104" s="106"/>
      <c r="CSM104" s="106"/>
      <c r="CSN104" s="106"/>
      <c r="CSO104" s="106"/>
      <c r="CSP104" s="106"/>
      <c r="CSQ104" s="106"/>
      <c r="CSR104" s="106"/>
      <c r="CSS104" s="106"/>
      <c r="CST104" s="106"/>
      <c r="CSU104" s="106"/>
      <c r="CSV104" s="106"/>
      <c r="CSW104" s="106"/>
      <c r="CSX104" s="106"/>
      <c r="CSY104" s="106"/>
      <c r="CSZ104" s="106"/>
      <c r="CTA104" s="106"/>
      <c r="CTB104" s="106"/>
      <c r="CTC104" s="106"/>
      <c r="CTD104" s="106"/>
      <c r="CTE104" s="106"/>
      <c r="CTF104" s="106"/>
      <c r="CTG104" s="106"/>
      <c r="CTH104" s="106"/>
      <c r="CTI104" s="106"/>
      <c r="CTJ104" s="106"/>
      <c r="CTK104" s="106"/>
      <c r="CTL104" s="106"/>
      <c r="CTM104" s="106"/>
      <c r="CTN104" s="106"/>
      <c r="CTO104" s="106"/>
      <c r="CTP104" s="106"/>
      <c r="CTQ104" s="106"/>
      <c r="CTR104" s="106"/>
      <c r="CTS104" s="106"/>
      <c r="CTT104" s="106"/>
      <c r="CTU104" s="106"/>
      <c r="CTV104" s="106"/>
      <c r="CTW104" s="106"/>
      <c r="CTX104" s="106"/>
      <c r="CTY104" s="106"/>
      <c r="CTZ104" s="106"/>
      <c r="CUA104" s="106"/>
      <c r="CUB104" s="106"/>
      <c r="CUC104" s="106"/>
      <c r="CUD104" s="106"/>
      <c r="CUE104" s="106"/>
      <c r="CUF104" s="106"/>
      <c r="CUG104" s="106"/>
      <c r="CUH104" s="106"/>
      <c r="CUI104" s="106"/>
      <c r="CUJ104" s="106"/>
      <c r="CUK104" s="106"/>
      <c r="CUL104" s="106"/>
      <c r="CUM104" s="106"/>
      <c r="CUN104" s="106"/>
      <c r="CUO104" s="106"/>
      <c r="CUP104" s="106"/>
      <c r="CUQ104" s="106"/>
      <c r="CUR104" s="106"/>
      <c r="CUS104" s="106"/>
      <c r="CUT104" s="106"/>
      <c r="CUU104" s="106"/>
      <c r="CUV104" s="106"/>
      <c r="CUW104" s="106"/>
      <c r="CUX104" s="106"/>
      <c r="CUY104" s="106"/>
      <c r="CUZ104" s="106"/>
      <c r="CVA104" s="106"/>
      <c r="CVB104" s="106"/>
      <c r="CVC104" s="106"/>
      <c r="CVD104" s="106"/>
      <c r="CVE104" s="106"/>
      <c r="CVF104" s="106"/>
      <c r="CVG104" s="106"/>
      <c r="CVH104" s="106"/>
      <c r="CVI104" s="106"/>
      <c r="CVJ104" s="106"/>
      <c r="CVK104" s="106"/>
      <c r="CVL104" s="106"/>
      <c r="CVM104" s="106"/>
      <c r="CVN104" s="106"/>
      <c r="CVO104" s="106"/>
      <c r="CVP104" s="106"/>
      <c r="CVQ104" s="106"/>
      <c r="CVR104" s="106"/>
      <c r="CVS104" s="106"/>
      <c r="CVT104" s="106"/>
      <c r="CVU104" s="106"/>
      <c r="CVV104" s="106"/>
      <c r="CVW104" s="106"/>
      <c r="CVX104" s="106"/>
      <c r="CVY104" s="106"/>
      <c r="CVZ104" s="106"/>
      <c r="CWA104" s="106"/>
      <c r="CWB104" s="106"/>
      <c r="CWC104" s="106"/>
      <c r="CWD104" s="106"/>
      <c r="CWE104" s="106"/>
      <c r="CWF104" s="106"/>
      <c r="CWG104" s="106"/>
      <c r="CWH104" s="106"/>
      <c r="CWI104" s="106"/>
      <c r="CWJ104" s="106"/>
      <c r="CWK104" s="106"/>
      <c r="CWL104" s="106"/>
      <c r="CWM104" s="106"/>
      <c r="CWN104" s="106"/>
      <c r="CWO104" s="106"/>
      <c r="CWP104" s="106"/>
      <c r="CWQ104" s="106"/>
      <c r="CWR104" s="106"/>
      <c r="CWS104" s="106"/>
      <c r="CWT104" s="106"/>
      <c r="CWU104" s="106"/>
      <c r="CWV104" s="106"/>
      <c r="CWW104" s="106"/>
      <c r="CWX104" s="106"/>
      <c r="CWY104" s="106"/>
      <c r="CWZ104" s="106"/>
      <c r="CXA104" s="106"/>
      <c r="CXB104" s="106"/>
      <c r="CXC104" s="106"/>
      <c r="CXD104" s="106"/>
      <c r="CXE104" s="106"/>
      <c r="CXF104" s="106"/>
      <c r="CXG104" s="106"/>
      <c r="CXH104" s="106"/>
      <c r="CXI104" s="106"/>
      <c r="CXJ104" s="106"/>
      <c r="CXK104" s="106"/>
      <c r="CXL104" s="106"/>
      <c r="CXM104" s="106"/>
      <c r="CXN104" s="106"/>
      <c r="CXO104" s="106"/>
      <c r="CXP104" s="106"/>
      <c r="CXQ104" s="106"/>
      <c r="CXR104" s="106"/>
      <c r="CXS104" s="106"/>
      <c r="CXT104" s="106"/>
      <c r="CXU104" s="106"/>
      <c r="CXV104" s="106"/>
      <c r="CXW104" s="106"/>
      <c r="CXX104" s="106"/>
      <c r="CXY104" s="106"/>
      <c r="CXZ104" s="106"/>
      <c r="CYA104" s="106"/>
      <c r="CYB104" s="106"/>
      <c r="CYC104" s="106"/>
      <c r="CYD104" s="106"/>
      <c r="CYE104" s="106"/>
      <c r="CYF104" s="106"/>
      <c r="CYG104" s="106"/>
      <c r="CYH104" s="106"/>
      <c r="CYI104" s="106"/>
      <c r="CYJ104" s="106"/>
      <c r="CYK104" s="106"/>
      <c r="CYL104" s="106"/>
      <c r="CYM104" s="106"/>
      <c r="CYN104" s="106"/>
      <c r="CYO104" s="106"/>
      <c r="CYP104" s="106"/>
      <c r="CYQ104" s="106"/>
      <c r="CYR104" s="106"/>
      <c r="CYS104" s="106"/>
      <c r="CYT104" s="106"/>
      <c r="CYU104" s="106"/>
      <c r="CYV104" s="106"/>
      <c r="CYW104" s="106"/>
      <c r="CYX104" s="106"/>
      <c r="CYY104" s="106"/>
      <c r="CYZ104" s="106"/>
      <c r="CZA104" s="106"/>
      <c r="CZB104" s="106"/>
      <c r="CZC104" s="106"/>
      <c r="CZD104" s="106"/>
      <c r="CZE104" s="106"/>
      <c r="CZF104" s="106"/>
      <c r="CZG104" s="106"/>
      <c r="CZH104" s="106"/>
      <c r="CZI104" s="106"/>
      <c r="CZJ104" s="106"/>
      <c r="CZK104" s="106"/>
      <c r="CZL104" s="106"/>
      <c r="CZM104" s="106"/>
      <c r="CZN104" s="106"/>
      <c r="CZO104" s="106"/>
      <c r="CZP104" s="106"/>
      <c r="CZQ104" s="106"/>
      <c r="CZR104" s="106"/>
      <c r="CZS104" s="106"/>
      <c r="CZT104" s="106"/>
      <c r="CZU104" s="106"/>
      <c r="CZV104" s="106"/>
      <c r="CZW104" s="106"/>
      <c r="CZX104" s="106"/>
      <c r="CZY104" s="106"/>
      <c r="CZZ104" s="106"/>
      <c r="DAA104" s="106"/>
      <c r="DAB104" s="106"/>
      <c r="DAC104" s="106"/>
      <c r="DAD104" s="106"/>
      <c r="DAE104" s="106"/>
      <c r="DAF104" s="106"/>
      <c r="DAG104" s="106"/>
      <c r="DAH104" s="106"/>
      <c r="DAI104" s="106"/>
      <c r="DAJ104" s="106"/>
      <c r="DAK104" s="106"/>
      <c r="DAL104" s="106"/>
      <c r="DAM104" s="106"/>
      <c r="DAN104" s="106"/>
      <c r="DAO104" s="106"/>
      <c r="DAP104" s="106"/>
      <c r="DAQ104" s="106"/>
      <c r="DAR104" s="106"/>
      <c r="DAS104" s="106"/>
      <c r="DAT104" s="106"/>
      <c r="DAU104" s="106"/>
      <c r="DAV104" s="106"/>
      <c r="DAW104" s="106"/>
      <c r="DAX104" s="106"/>
      <c r="DAY104" s="106"/>
      <c r="DAZ104" s="106"/>
      <c r="DBA104" s="106"/>
      <c r="DBB104" s="106"/>
      <c r="DBC104" s="106"/>
      <c r="DBD104" s="106"/>
      <c r="DBE104" s="106"/>
      <c r="DBF104" s="106"/>
      <c r="DBG104" s="106"/>
      <c r="DBH104" s="106"/>
      <c r="DBI104" s="106"/>
      <c r="DBJ104" s="106"/>
      <c r="DBK104" s="106"/>
      <c r="DBL104" s="106"/>
      <c r="DBM104" s="106"/>
      <c r="DBN104" s="106"/>
      <c r="DBO104" s="106"/>
      <c r="DBP104" s="106"/>
      <c r="DBQ104" s="106"/>
      <c r="DBR104" s="106"/>
      <c r="DBS104" s="106"/>
      <c r="DBT104" s="106"/>
      <c r="DBU104" s="106"/>
      <c r="DBV104" s="106"/>
      <c r="DBW104" s="106"/>
      <c r="DBX104" s="106"/>
      <c r="DBY104" s="106"/>
      <c r="DBZ104" s="106"/>
      <c r="DCA104" s="106"/>
      <c r="DCB104" s="106"/>
      <c r="DCC104" s="106"/>
      <c r="DCD104" s="106"/>
      <c r="DCE104" s="106"/>
      <c r="DCF104" s="106"/>
      <c r="DCG104" s="106"/>
      <c r="DCH104" s="106"/>
      <c r="DCI104" s="106"/>
      <c r="DCJ104" s="106"/>
      <c r="DCK104" s="106"/>
      <c r="DCL104" s="106"/>
      <c r="DCM104" s="106"/>
      <c r="DCN104" s="106"/>
      <c r="DCO104" s="106"/>
      <c r="DCP104" s="106"/>
      <c r="DCQ104" s="106"/>
      <c r="DCR104" s="106"/>
      <c r="DCS104" s="106"/>
      <c r="DCT104" s="106"/>
      <c r="DCU104" s="106"/>
      <c r="DCV104" s="106"/>
      <c r="DCW104" s="106"/>
      <c r="DCX104" s="106"/>
      <c r="DCY104" s="106"/>
      <c r="DCZ104" s="106"/>
      <c r="DDA104" s="106"/>
      <c r="DDB104" s="106"/>
      <c r="DDC104" s="106"/>
      <c r="DDD104" s="106"/>
      <c r="DDE104" s="106"/>
      <c r="DDF104" s="106"/>
      <c r="DDG104" s="106"/>
      <c r="DDH104" s="106"/>
      <c r="DDI104" s="106"/>
      <c r="DDJ104" s="106"/>
      <c r="DDK104" s="106"/>
      <c r="DDL104" s="106"/>
      <c r="DDM104" s="106"/>
      <c r="DDN104" s="106"/>
      <c r="DDO104" s="106"/>
      <c r="DDP104" s="106"/>
      <c r="DDQ104" s="106"/>
      <c r="DDR104" s="106"/>
      <c r="DDS104" s="106"/>
      <c r="DDT104" s="106"/>
      <c r="DDU104" s="106"/>
      <c r="DDV104" s="106"/>
      <c r="DDW104" s="106"/>
      <c r="DDX104" s="106"/>
      <c r="DDY104" s="106"/>
      <c r="DDZ104" s="106"/>
      <c r="DEA104" s="106"/>
      <c r="DEB104" s="106"/>
      <c r="DEC104" s="106"/>
      <c r="DED104" s="106"/>
      <c r="DEE104" s="106"/>
      <c r="DEF104" s="106"/>
      <c r="DEG104" s="106"/>
      <c r="DEH104" s="106"/>
      <c r="DEI104" s="106"/>
      <c r="DEJ104" s="106"/>
      <c r="DEK104" s="106"/>
      <c r="DEL104" s="106"/>
      <c r="DEM104" s="106"/>
      <c r="DEN104" s="106"/>
      <c r="DEO104" s="106"/>
      <c r="DEP104" s="106"/>
      <c r="DEQ104" s="106"/>
      <c r="DER104" s="106"/>
      <c r="DES104" s="106"/>
      <c r="DET104" s="106"/>
      <c r="DEU104" s="106"/>
      <c r="DEV104" s="106"/>
      <c r="DEW104" s="106"/>
      <c r="DEX104" s="106"/>
      <c r="DEY104" s="106"/>
      <c r="DEZ104" s="106"/>
      <c r="DFA104" s="106"/>
      <c r="DFB104" s="106"/>
      <c r="DFC104" s="106"/>
      <c r="DFD104" s="106"/>
      <c r="DFE104" s="106"/>
      <c r="DFF104" s="106"/>
      <c r="DFG104" s="106"/>
      <c r="DFH104" s="106"/>
      <c r="DFI104" s="106"/>
      <c r="DFJ104" s="106"/>
      <c r="DFK104" s="106"/>
      <c r="DFL104" s="106"/>
      <c r="DFM104" s="106"/>
      <c r="DFN104" s="106"/>
      <c r="DFO104" s="106"/>
      <c r="DFP104" s="106"/>
      <c r="DFQ104" s="106"/>
      <c r="DFR104" s="106"/>
      <c r="DFS104" s="106"/>
      <c r="DFT104" s="106"/>
      <c r="DFU104" s="106"/>
      <c r="DFV104" s="106"/>
      <c r="DFW104" s="106"/>
      <c r="DFX104" s="106"/>
      <c r="DFY104" s="106"/>
      <c r="DFZ104" s="106"/>
      <c r="DGA104" s="106"/>
      <c r="DGB104" s="106"/>
      <c r="DGC104" s="106"/>
      <c r="DGD104" s="106"/>
      <c r="DGE104" s="106"/>
      <c r="DGF104" s="106"/>
      <c r="DGG104" s="106"/>
      <c r="DGH104" s="106"/>
      <c r="DGI104" s="106"/>
      <c r="DGJ104" s="106"/>
      <c r="DGK104" s="106"/>
      <c r="DGL104" s="106"/>
      <c r="DGM104" s="106"/>
      <c r="DGN104" s="106"/>
      <c r="DGO104" s="106"/>
      <c r="DGP104" s="106"/>
      <c r="DGQ104" s="106"/>
      <c r="DGR104" s="106"/>
      <c r="DGS104" s="106"/>
      <c r="DGT104" s="106"/>
      <c r="DGU104" s="106"/>
      <c r="DGV104" s="106"/>
      <c r="DGW104" s="106"/>
      <c r="DGX104" s="106"/>
      <c r="DGY104" s="106"/>
      <c r="DGZ104" s="106"/>
      <c r="DHA104" s="106"/>
      <c r="DHB104" s="106"/>
      <c r="DHC104" s="106"/>
      <c r="DHD104" s="106"/>
      <c r="DHE104" s="106"/>
      <c r="DHF104" s="106"/>
      <c r="DHG104" s="106"/>
      <c r="DHH104" s="106"/>
      <c r="DHI104" s="106"/>
      <c r="DHJ104" s="106"/>
      <c r="DHK104" s="106"/>
      <c r="DHL104" s="106"/>
      <c r="DHM104" s="106"/>
      <c r="DHN104" s="106"/>
      <c r="DHO104" s="106"/>
      <c r="DHP104" s="106"/>
      <c r="DHQ104" s="106"/>
      <c r="DHR104" s="106"/>
      <c r="DHS104" s="106"/>
      <c r="DHT104" s="106"/>
      <c r="DHU104" s="106"/>
      <c r="DHV104" s="106"/>
      <c r="DHW104" s="106"/>
      <c r="DHX104" s="106"/>
      <c r="DHY104" s="106"/>
      <c r="DHZ104" s="106"/>
      <c r="DIA104" s="106"/>
      <c r="DIB104" s="106"/>
      <c r="DIC104" s="106"/>
      <c r="DID104" s="106"/>
      <c r="DIE104" s="106"/>
      <c r="DIF104" s="106"/>
      <c r="DIG104" s="106"/>
      <c r="DIH104" s="106"/>
      <c r="DII104" s="106"/>
      <c r="DIJ104" s="106"/>
      <c r="DIK104" s="106"/>
      <c r="DIL104" s="106"/>
      <c r="DIM104" s="106"/>
      <c r="DIN104" s="106"/>
      <c r="DIO104" s="106"/>
      <c r="DIP104" s="106"/>
      <c r="DIQ104" s="106"/>
      <c r="DIR104" s="106"/>
      <c r="DIS104" s="106"/>
      <c r="DIT104" s="106"/>
      <c r="DIU104" s="106"/>
      <c r="DIV104" s="106"/>
      <c r="DIW104" s="106"/>
      <c r="DIX104" s="106"/>
      <c r="DIY104" s="106"/>
      <c r="DIZ104" s="106"/>
      <c r="DJA104" s="106"/>
      <c r="DJB104" s="106"/>
      <c r="DJC104" s="106"/>
      <c r="DJD104" s="106"/>
      <c r="DJE104" s="106"/>
      <c r="DJF104" s="106"/>
      <c r="DJG104" s="106"/>
      <c r="DJH104" s="106"/>
      <c r="DJI104" s="106"/>
      <c r="DJJ104" s="106"/>
      <c r="DJK104" s="106"/>
      <c r="DJL104" s="106"/>
      <c r="DJM104" s="106"/>
      <c r="DJN104" s="106"/>
      <c r="DJO104" s="106"/>
      <c r="DJP104" s="106"/>
      <c r="DJQ104" s="106"/>
      <c r="DJR104" s="106"/>
      <c r="DJS104" s="106"/>
      <c r="DJT104" s="106"/>
      <c r="DJU104" s="106"/>
      <c r="DJV104" s="106"/>
      <c r="DJW104" s="106"/>
      <c r="DJX104" s="106"/>
      <c r="DJY104" s="106"/>
      <c r="DJZ104" s="106"/>
      <c r="DKA104" s="106"/>
      <c r="DKB104" s="106"/>
      <c r="DKC104" s="106"/>
      <c r="DKD104" s="106"/>
      <c r="DKE104" s="106"/>
      <c r="DKF104" s="106"/>
      <c r="DKG104" s="106"/>
      <c r="DKH104" s="106"/>
      <c r="DKI104" s="106"/>
      <c r="DKJ104" s="106"/>
      <c r="DKK104" s="106"/>
      <c r="DKL104" s="106"/>
      <c r="DKM104" s="106"/>
      <c r="DKN104" s="106"/>
      <c r="DKO104" s="106"/>
      <c r="DKP104" s="106"/>
      <c r="DKQ104" s="106"/>
      <c r="DKR104" s="106"/>
      <c r="DKS104" s="106"/>
      <c r="DKT104" s="106"/>
      <c r="DKU104" s="106"/>
      <c r="DKV104" s="106"/>
      <c r="DKW104" s="106"/>
      <c r="DKX104" s="106"/>
      <c r="DKY104" s="106"/>
      <c r="DKZ104" s="106"/>
      <c r="DLA104" s="106"/>
      <c r="DLB104" s="106"/>
      <c r="DLC104" s="106"/>
      <c r="DLD104" s="106"/>
      <c r="DLE104" s="106"/>
      <c r="DLF104" s="106"/>
      <c r="DLG104" s="106"/>
      <c r="DLH104" s="106"/>
      <c r="DLI104" s="106"/>
      <c r="DLJ104" s="106"/>
      <c r="DLK104" s="106"/>
      <c r="DLL104" s="106"/>
      <c r="DLM104" s="106"/>
      <c r="DLN104" s="106"/>
      <c r="DLO104" s="106"/>
      <c r="DLP104" s="106"/>
      <c r="DLQ104" s="106"/>
      <c r="DLR104" s="106"/>
      <c r="DLS104" s="106"/>
      <c r="DLT104" s="106"/>
      <c r="DLU104" s="106"/>
      <c r="DLV104" s="106"/>
      <c r="DLW104" s="106"/>
      <c r="DLX104" s="106"/>
      <c r="DLY104" s="106"/>
      <c r="DLZ104" s="106"/>
      <c r="DMA104" s="106"/>
      <c r="DMB104" s="106"/>
      <c r="DMC104" s="106"/>
      <c r="DMD104" s="106"/>
      <c r="DME104" s="106"/>
      <c r="DMF104" s="106"/>
      <c r="DMG104" s="106"/>
      <c r="DMH104" s="106"/>
      <c r="DMI104" s="106"/>
      <c r="DMJ104" s="106"/>
      <c r="DMK104" s="106"/>
      <c r="DML104" s="106"/>
      <c r="DMM104" s="106"/>
      <c r="DMN104" s="106"/>
      <c r="DMO104" s="106"/>
      <c r="DMP104" s="106"/>
      <c r="DMQ104" s="106"/>
      <c r="DMR104" s="106"/>
      <c r="DMS104" s="106"/>
      <c r="DMT104" s="106"/>
      <c r="DMU104" s="106"/>
      <c r="DMV104" s="106"/>
      <c r="DMW104" s="106"/>
      <c r="DMX104" s="106"/>
      <c r="DMY104" s="106"/>
      <c r="DMZ104" s="106"/>
      <c r="DNA104" s="106"/>
      <c r="DNB104" s="106"/>
      <c r="DNC104" s="106"/>
      <c r="DND104" s="106"/>
      <c r="DNE104" s="106"/>
      <c r="DNF104" s="106"/>
      <c r="DNG104" s="106"/>
      <c r="DNH104" s="106"/>
      <c r="DNI104" s="106"/>
      <c r="DNJ104" s="106"/>
      <c r="DNK104" s="106"/>
      <c r="DNL104" s="106"/>
      <c r="DNM104" s="106"/>
      <c r="DNN104" s="106"/>
      <c r="DNO104" s="106"/>
      <c r="DNP104" s="106"/>
      <c r="DNQ104" s="106"/>
      <c r="DNR104" s="106"/>
      <c r="DNS104" s="106"/>
      <c r="DNT104" s="106"/>
      <c r="DNU104" s="106"/>
      <c r="DNV104" s="106"/>
      <c r="DNW104" s="106"/>
      <c r="DNX104" s="106"/>
      <c r="DNY104" s="106"/>
      <c r="DNZ104" s="106"/>
      <c r="DOA104" s="106"/>
      <c r="DOB104" s="106"/>
      <c r="DOC104" s="106"/>
      <c r="DOD104" s="106"/>
      <c r="DOE104" s="106"/>
      <c r="DOF104" s="106"/>
      <c r="DOG104" s="106"/>
      <c r="DOH104" s="106"/>
      <c r="DOI104" s="106"/>
      <c r="DOJ104" s="106"/>
      <c r="DOK104" s="106"/>
      <c r="DOL104" s="106"/>
      <c r="DOM104" s="106"/>
      <c r="DON104" s="106"/>
      <c r="DOO104" s="106"/>
      <c r="DOP104" s="106"/>
      <c r="DOQ104" s="106"/>
      <c r="DOR104" s="106"/>
      <c r="DOS104" s="106"/>
      <c r="DOT104" s="106"/>
      <c r="DOU104" s="106"/>
      <c r="DOV104" s="106"/>
      <c r="DOW104" s="106"/>
      <c r="DOX104" s="106"/>
      <c r="DOY104" s="106"/>
      <c r="DOZ104" s="106"/>
      <c r="DPA104" s="106"/>
      <c r="DPB104" s="106"/>
      <c r="DPC104" s="106"/>
      <c r="DPD104" s="106"/>
      <c r="DPE104" s="106"/>
      <c r="DPF104" s="106"/>
      <c r="DPG104" s="106"/>
      <c r="DPH104" s="106"/>
      <c r="DPI104" s="106"/>
      <c r="DPJ104" s="106"/>
      <c r="DPK104" s="106"/>
      <c r="DPL104" s="106"/>
      <c r="DPM104" s="106"/>
      <c r="DPN104" s="106"/>
      <c r="DPO104" s="106"/>
      <c r="DPP104" s="106"/>
      <c r="DPQ104" s="106"/>
      <c r="DPR104" s="106"/>
      <c r="DPS104" s="106"/>
      <c r="DPT104" s="106"/>
      <c r="DPU104" s="106"/>
      <c r="DPV104" s="106"/>
      <c r="DPW104" s="106"/>
      <c r="DPX104" s="106"/>
      <c r="DPY104" s="106"/>
      <c r="DPZ104" s="106"/>
      <c r="DQA104" s="106"/>
      <c r="DQB104" s="106"/>
      <c r="DQC104" s="106"/>
      <c r="DQD104" s="106"/>
      <c r="DQE104" s="106"/>
      <c r="DQF104" s="106"/>
      <c r="DQG104" s="106"/>
      <c r="DQH104" s="106"/>
      <c r="DQI104" s="106"/>
      <c r="DQJ104" s="106"/>
      <c r="DQK104" s="106"/>
      <c r="DQL104" s="106"/>
      <c r="DQM104" s="106"/>
      <c r="DQN104" s="106"/>
      <c r="DQO104" s="106"/>
      <c r="DQP104" s="106"/>
      <c r="DQQ104" s="106"/>
      <c r="DQR104" s="106"/>
      <c r="DQS104" s="106"/>
      <c r="DQT104" s="106"/>
      <c r="DQU104" s="106"/>
      <c r="DQV104" s="106"/>
      <c r="DQW104" s="106"/>
      <c r="DQX104" s="106"/>
      <c r="DQY104" s="106"/>
      <c r="DQZ104" s="106"/>
      <c r="DRA104" s="106"/>
      <c r="DRB104" s="106"/>
      <c r="DRC104" s="106"/>
      <c r="DRD104" s="106"/>
      <c r="DRE104" s="106"/>
      <c r="DRF104" s="106"/>
      <c r="DRG104" s="106"/>
      <c r="DRH104" s="106"/>
      <c r="DRI104" s="106"/>
      <c r="DRJ104" s="106"/>
      <c r="DRK104" s="106"/>
      <c r="DRL104" s="106"/>
      <c r="DRM104" s="106"/>
      <c r="DRN104" s="106"/>
      <c r="DRO104" s="106"/>
      <c r="DRP104" s="106"/>
      <c r="DRQ104" s="106"/>
      <c r="DRR104" s="106"/>
      <c r="DRS104" s="106"/>
      <c r="DRT104" s="106"/>
      <c r="DRU104" s="106"/>
      <c r="DRV104" s="106"/>
      <c r="DRW104" s="106"/>
      <c r="DRX104" s="106"/>
      <c r="DRY104" s="106"/>
      <c r="DRZ104" s="106"/>
      <c r="DSA104" s="106"/>
      <c r="DSB104" s="106"/>
      <c r="DSC104" s="106"/>
      <c r="DSD104" s="106"/>
      <c r="DSE104" s="106"/>
      <c r="DSF104" s="106"/>
      <c r="DSG104" s="106"/>
      <c r="DSH104" s="106"/>
      <c r="DSI104" s="106"/>
      <c r="DSJ104" s="106"/>
      <c r="DSK104" s="106"/>
      <c r="DSL104" s="106"/>
      <c r="DSM104" s="106"/>
      <c r="DSN104" s="106"/>
      <c r="DSO104" s="106"/>
      <c r="DSP104" s="106"/>
      <c r="DSQ104" s="106"/>
      <c r="DSR104" s="106"/>
      <c r="DSS104" s="106"/>
      <c r="DST104" s="106"/>
      <c r="DSU104" s="106"/>
      <c r="DSV104" s="106"/>
      <c r="DSW104" s="106"/>
      <c r="DSX104" s="106"/>
      <c r="DSY104" s="106"/>
      <c r="DSZ104" s="106"/>
      <c r="DTA104" s="106"/>
      <c r="DTB104" s="106"/>
      <c r="DTC104" s="106"/>
      <c r="DTD104" s="106"/>
      <c r="DTE104" s="106"/>
      <c r="DTF104" s="106"/>
      <c r="DTG104" s="106"/>
      <c r="DTH104" s="106"/>
      <c r="DTI104" s="106"/>
      <c r="DTJ104" s="106"/>
      <c r="DTK104" s="106"/>
      <c r="DTL104" s="106"/>
      <c r="DTM104" s="106"/>
      <c r="DTN104" s="106"/>
      <c r="DTO104" s="106"/>
      <c r="DTP104" s="106"/>
      <c r="DTQ104" s="106"/>
      <c r="DTR104" s="106"/>
      <c r="DTS104" s="106"/>
      <c r="DTT104" s="106"/>
      <c r="DTU104" s="106"/>
      <c r="DTV104" s="106"/>
      <c r="DTW104" s="106"/>
      <c r="DTX104" s="106"/>
      <c r="DTY104" s="106"/>
      <c r="DTZ104" s="106"/>
      <c r="DUA104" s="106"/>
      <c r="DUB104" s="106"/>
      <c r="DUC104" s="106"/>
      <c r="DUD104" s="106"/>
      <c r="DUE104" s="106"/>
      <c r="DUF104" s="106"/>
      <c r="DUG104" s="106"/>
      <c r="DUH104" s="106"/>
      <c r="DUI104" s="106"/>
      <c r="DUJ104" s="106"/>
      <c r="DUK104" s="106"/>
      <c r="DUL104" s="106"/>
      <c r="DUM104" s="106"/>
      <c r="DUN104" s="106"/>
      <c r="DUO104" s="106"/>
      <c r="DUP104" s="106"/>
      <c r="DUQ104" s="106"/>
      <c r="DUR104" s="106"/>
      <c r="DUS104" s="106"/>
      <c r="DUT104" s="106"/>
      <c r="DUU104" s="106"/>
      <c r="DUV104" s="106"/>
      <c r="DUW104" s="106"/>
      <c r="DUX104" s="106"/>
      <c r="DUY104" s="106"/>
      <c r="DUZ104" s="106"/>
      <c r="DVA104" s="106"/>
      <c r="DVB104" s="106"/>
      <c r="DVC104" s="106"/>
      <c r="DVD104" s="106"/>
      <c r="DVE104" s="106"/>
      <c r="DVF104" s="106"/>
      <c r="DVG104" s="106"/>
      <c r="DVH104" s="106"/>
      <c r="DVI104" s="106"/>
      <c r="DVJ104" s="106"/>
      <c r="DVK104" s="106"/>
      <c r="DVL104" s="106"/>
      <c r="DVM104" s="106"/>
      <c r="DVN104" s="106"/>
      <c r="DVO104" s="106"/>
      <c r="DVP104" s="106"/>
      <c r="DVQ104" s="106"/>
      <c r="DVR104" s="106"/>
      <c r="DVS104" s="106"/>
      <c r="DVT104" s="106"/>
      <c r="DVU104" s="106"/>
      <c r="DVV104" s="106"/>
      <c r="DVW104" s="106"/>
      <c r="DVX104" s="106"/>
      <c r="DVY104" s="106"/>
      <c r="DVZ104" s="106"/>
      <c r="DWA104" s="106"/>
      <c r="DWB104" s="106"/>
      <c r="DWC104" s="106"/>
      <c r="DWD104" s="106"/>
      <c r="DWE104" s="106"/>
      <c r="DWF104" s="106"/>
      <c r="DWG104" s="106"/>
      <c r="DWH104" s="106"/>
      <c r="DWI104" s="106"/>
      <c r="DWJ104" s="106"/>
      <c r="DWK104" s="106"/>
      <c r="DWL104" s="106"/>
      <c r="DWM104" s="106"/>
      <c r="DWN104" s="106"/>
      <c r="DWO104" s="106"/>
      <c r="DWP104" s="106"/>
      <c r="DWQ104" s="106"/>
      <c r="DWR104" s="106"/>
      <c r="DWS104" s="106"/>
      <c r="DWT104" s="106"/>
      <c r="DWU104" s="106"/>
      <c r="DWV104" s="106"/>
      <c r="DWW104" s="106"/>
      <c r="DWX104" s="106"/>
      <c r="DWY104" s="106"/>
      <c r="DWZ104" s="106"/>
      <c r="DXA104" s="106"/>
      <c r="DXB104" s="106"/>
      <c r="DXC104" s="106"/>
      <c r="DXD104" s="106"/>
      <c r="DXE104" s="106"/>
      <c r="DXF104" s="106"/>
      <c r="DXG104" s="106"/>
      <c r="DXH104" s="106"/>
      <c r="DXI104" s="106"/>
      <c r="DXJ104" s="106"/>
      <c r="DXK104" s="106"/>
      <c r="DXL104" s="106"/>
      <c r="DXM104" s="106"/>
      <c r="DXN104" s="106"/>
      <c r="DXO104" s="106"/>
      <c r="DXP104" s="106"/>
      <c r="DXQ104" s="106"/>
      <c r="DXR104" s="106"/>
      <c r="DXS104" s="106"/>
      <c r="DXT104" s="106"/>
      <c r="DXU104" s="106"/>
      <c r="DXV104" s="106"/>
      <c r="DXW104" s="106"/>
      <c r="DXX104" s="106"/>
      <c r="DXY104" s="106"/>
      <c r="DXZ104" s="106"/>
      <c r="DYA104" s="106"/>
      <c r="DYB104" s="106"/>
      <c r="DYC104" s="106"/>
      <c r="DYD104" s="106"/>
      <c r="DYE104" s="106"/>
      <c r="DYF104" s="106"/>
      <c r="DYG104" s="106"/>
      <c r="DYH104" s="106"/>
      <c r="DYI104" s="106"/>
      <c r="DYJ104" s="106"/>
      <c r="DYK104" s="106"/>
      <c r="DYL104" s="106"/>
      <c r="DYM104" s="106"/>
      <c r="DYN104" s="106"/>
      <c r="DYO104" s="106"/>
      <c r="DYP104" s="106"/>
      <c r="DYQ104" s="106"/>
      <c r="DYR104" s="106"/>
      <c r="DYS104" s="106"/>
      <c r="DYT104" s="106"/>
      <c r="DYU104" s="106"/>
      <c r="DYV104" s="106"/>
      <c r="DYW104" s="106"/>
      <c r="DYX104" s="106"/>
      <c r="DYY104" s="106"/>
      <c r="DYZ104" s="106"/>
      <c r="DZA104" s="106"/>
      <c r="DZB104" s="106"/>
      <c r="DZC104" s="106"/>
      <c r="DZD104" s="106"/>
      <c r="DZE104" s="106"/>
      <c r="DZF104" s="106"/>
      <c r="DZG104" s="106"/>
      <c r="DZH104" s="106"/>
      <c r="DZI104" s="106"/>
      <c r="DZJ104" s="106"/>
      <c r="DZK104" s="106"/>
      <c r="DZL104" s="106"/>
      <c r="DZM104" s="106"/>
      <c r="DZN104" s="106"/>
      <c r="DZO104" s="106"/>
      <c r="DZP104" s="106"/>
      <c r="DZQ104" s="106"/>
      <c r="DZR104" s="106"/>
      <c r="DZS104" s="106"/>
      <c r="DZT104" s="106"/>
      <c r="DZU104" s="106"/>
      <c r="DZV104" s="106"/>
      <c r="DZW104" s="106"/>
      <c r="DZX104" s="106"/>
      <c r="DZY104" s="106"/>
      <c r="DZZ104" s="106"/>
      <c r="EAA104" s="106"/>
      <c r="EAB104" s="106"/>
      <c r="EAC104" s="106"/>
      <c r="EAD104" s="106"/>
      <c r="EAE104" s="106"/>
      <c r="EAF104" s="106"/>
      <c r="EAG104" s="106"/>
      <c r="EAH104" s="106"/>
      <c r="EAI104" s="106"/>
      <c r="EAJ104" s="106"/>
      <c r="EAK104" s="106"/>
      <c r="EAL104" s="106"/>
      <c r="EAM104" s="106"/>
      <c r="EAN104" s="106"/>
      <c r="EAO104" s="106"/>
      <c r="EAP104" s="106"/>
      <c r="EAQ104" s="106"/>
      <c r="EAR104" s="106"/>
      <c r="EAS104" s="106"/>
      <c r="EAT104" s="106"/>
      <c r="EAU104" s="106"/>
      <c r="EAV104" s="106"/>
      <c r="EAW104" s="106"/>
      <c r="EAX104" s="106"/>
      <c r="EAY104" s="106"/>
      <c r="EAZ104" s="106"/>
      <c r="EBA104" s="106"/>
      <c r="EBB104" s="106"/>
      <c r="EBC104" s="106"/>
      <c r="EBD104" s="106"/>
      <c r="EBE104" s="106"/>
      <c r="EBF104" s="106"/>
      <c r="EBG104" s="106"/>
      <c r="EBH104" s="106"/>
      <c r="EBI104" s="106"/>
      <c r="EBJ104" s="106"/>
      <c r="EBK104" s="106"/>
      <c r="EBL104" s="106"/>
      <c r="EBM104" s="106"/>
      <c r="EBN104" s="106"/>
      <c r="EBO104" s="106"/>
      <c r="EBP104" s="106"/>
      <c r="EBQ104" s="106"/>
      <c r="EBR104" s="106"/>
      <c r="EBS104" s="106"/>
      <c r="EBT104" s="106"/>
      <c r="EBU104" s="106"/>
      <c r="EBV104" s="106"/>
      <c r="EBW104" s="106"/>
      <c r="EBX104" s="106"/>
      <c r="EBY104" s="106"/>
      <c r="EBZ104" s="106"/>
      <c r="ECA104" s="106"/>
      <c r="ECB104" s="106"/>
      <c r="ECC104" s="106"/>
      <c r="ECD104" s="106"/>
      <c r="ECE104" s="106"/>
      <c r="ECF104" s="106"/>
      <c r="ECG104" s="106"/>
      <c r="ECH104" s="106"/>
      <c r="ECI104" s="106"/>
      <c r="ECJ104" s="106"/>
      <c r="ECK104" s="106"/>
      <c r="ECL104" s="106"/>
      <c r="ECM104" s="106"/>
      <c r="ECN104" s="106"/>
      <c r="ECO104" s="106"/>
      <c r="ECP104" s="106"/>
      <c r="ECQ104" s="106"/>
      <c r="ECR104" s="106"/>
      <c r="ECS104" s="106"/>
      <c r="ECT104" s="106"/>
      <c r="ECU104" s="106"/>
      <c r="ECV104" s="106"/>
      <c r="ECW104" s="106"/>
      <c r="ECX104" s="106"/>
      <c r="ECY104" s="106"/>
      <c r="ECZ104" s="106"/>
      <c r="EDA104" s="106"/>
      <c r="EDB104" s="106"/>
      <c r="EDC104" s="106"/>
      <c r="EDD104" s="106"/>
      <c r="EDE104" s="106"/>
      <c r="EDF104" s="106"/>
      <c r="EDG104" s="106"/>
      <c r="EDH104" s="106"/>
      <c r="EDI104" s="106"/>
      <c r="EDJ104" s="106"/>
      <c r="EDK104" s="106"/>
      <c r="EDL104" s="106"/>
      <c r="EDM104" s="106"/>
      <c r="EDN104" s="106"/>
      <c r="EDO104" s="106"/>
      <c r="EDP104" s="106"/>
      <c r="EDQ104" s="106"/>
      <c r="EDR104" s="106"/>
      <c r="EDS104" s="106"/>
      <c r="EDT104" s="106"/>
      <c r="EDU104" s="106"/>
      <c r="EDV104" s="106"/>
      <c r="EDW104" s="106"/>
      <c r="EDX104" s="106"/>
      <c r="EDY104" s="106"/>
      <c r="EDZ104" s="106"/>
      <c r="EEA104" s="106"/>
      <c r="EEB104" s="106"/>
      <c r="EEC104" s="106"/>
      <c r="EED104" s="106"/>
      <c r="EEE104" s="106"/>
      <c r="EEF104" s="106"/>
      <c r="EEG104" s="106"/>
      <c r="EEH104" s="106"/>
      <c r="EEI104" s="106"/>
      <c r="EEJ104" s="106"/>
      <c r="EEK104" s="106"/>
      <c r="EEL104" s="106"/>
      <c r="EEM104" s="106"/>
      <c r="EEN104" s="106"/>
      <c r="EEO104" s="106"/>
      <c r="EEP104" s="106"/>
      <c r="EEQ104" s="106"/>
      <c r="EER104" s="106"/>
      <c r="EES104" s="106"/>
      <c r="EET104" s="106"/>
      <c r="EEU104" s="106"/>
      <c r="EEV104" s="106"/>
      <c r="EEW104" s="106"/>
      <c r="EEX104" s="106"/>
      <c r="EEY104" s="106"/>
      <c r="EEZ104" s="106"/>
      <c r="EFA104" s="106"/>
      <c r="EFB104" s="106"/>
      <c r="EFC104" s="106"/>
      <c r="EFD104" s="106"/>
      <c r="EFE104" s="106"/>
      <c r="EFF104" s="106"/>
      <c r="EFG104" s="106"/>
      <c r="EFH104" s="106"/>
      <c r="EFI104" s="106"/>
      <c r="EFJ104" s="106"/>
      <c r="EFK104" s="106"/>
      <c r="EFL104" s="106"/>
      <c r="EFM104" s="106"/>
      <c r="EFN104" s="106"/>
      <c r="EFO104" s="106"/>
      <c r="EFP104" s="106"/>
      <c r="EFQ104" s="106"/>
      <c r="EFR104" s="106"/>
      <c r="EFS104" s="106"/>
      <c r="EFT104" s="106"/>
      <c r="EFU104" s="106"/>
      <c r="EFV104" s="106"/>
      <c r="EFW104" s="106"/>
      <c r="EFX104" s="106"/>
      <c r="EFY104" s="106"/>
      <c r="EFZ104" s="106"/>
      <c r="EGA104" s="106"/>
      <c r="EGB104" s="106"/>
      <c r="EGC104" s="106"/>
      <c r="EGD104" s="106"/>
      <c r="EGE104" s="106"/>
      <c r="EGF104" s="106"/>
      <c r="EGG104" s="106"/>
      <c r="EGH104" s="106"/>
      <c r="EGI104" s="106"/>
      <c r="EGJ104" s="106"/>
      <c r="EGK104" s="106"/>
      <c r="EGL104" s="106"/>
      <c r="EGM104" s="106"/>
      <c r="EGN104" s="106"/>
      <c r="EGO104" s="106"/>
      <c r="EGP104" s="106"/>
      <c r="EGQ104" s="106"/>
      <c r="EGR104" s="106"/>
      <c r="EGS104" s="106"/>
      <c r="EGT104" s="106"/>
      <c r="EGU104" s="106"/>
      <c r="EGV104" s="106"/>
      <c r="EGW104" s="106"/>
      <c r="EGX104" s="106"/>
      <c r="EGY104" s="106"/>
      <c r="EGZ104" s="106"/>
      <c r="EHA104" s="106"/>
      <c r="EHB104" s="106"/>
      <c r="EHC104" s="106"/>
      <c r="EHD104" s="106"/>
      <c r="EHE104" s="106"/>
      <c r="EHF104" s="106"/>
      <c r="EHG104" s="106"/>
      <c r="EHH104" s="106"/>
      <c r="EHI104" s="106"/>
      <c r="EHJ104" s="106"/>
      <c r="EHK104" s="106"/>
      <c r="EHL104" s="106"/>
      <c r="EHM104" s="106"/>
      <c r="EHN104" s="106"/>
      <c r="EHO104" s="106"/>
      <c r="EHP104" s="106"/>
      <c r="EHQ104" s="106"/>
      <c r="EHR104" s="106"/>
      <c r="EHS104" s="106"/>
      <c r="EHT104" s="106"/>
      <c r="EHU104" s="106"/>
      <c r="EHV104" s="106"/>
      <c r="EHW104" s="106"/>
      <c r="EHX104" s="106"/>
      <c r="EHY104" s="106"/>
      <c r="EHZ104" s="106"/>
      <c r="EIA104" s="106"/>
      <c r="EIB104" s="106"/>
      <c r="EIC104" s="106"/>
      <c r="EID104" s="106"/>
      <c r="EIE104" s="106"/>
      <c r="EIF104" s="106"/>
      <c r="EIG104" s="106"/>
      <c r="EIH104" s="106"/>
      <c r="EII104" s="106"/>
      <c r="EIJ104" s="106"/>
      <c r="EIK104" s="106"/>
      <c r="EIL104" s="106"/>
      <c r="EIM104" s="106"/>
      <c r="EIN104" s="106"/>
      <c r="EIO104" s="106"/>
      <c r="EIP104" s="106"/>
      <c r="EIQ104" s="106"/>
      <c r="EIR104" s="106"/>
      <c r="EIS104" s="106"/>
      <c r="EIT104" s="106"/>
      <c r="EIU104" s="106"/>
      <c r="EIV104" s="106"/>
      <c r="EIW104" s="106"/>
      <c r="EIX104" s="106"/>
      <c r="EIY104" s="106"/>
      <c r="EIZ104" s="106"/>
      <c r="EJA104" s="106"/>
      <c r="EJB104" s="106"/>
      <c r="EJC104" s="106"/>
      <c r="EJD104" s="106"/>
      <c r="EJE104" s="106"/>
      <c r="EJF104" s="106"/>
      <c r="EJG104" s="106"/>
      <c r="EJH104" s="106"/>
      <c r="EJI104" s="106"/>
      <c r="EJJ104" s="106"/>
      <c r="EJK104" s="106"/>
      <c r="EJL104" s="106"/>
      <c r="EJM104" s="106"/>
      <c r="EJN104" s="106"/>
      <c r="EJO104" s="106"/>
      <c r="EJP104" s="106"/>
      <c r="EJQ104" s="106"/>
      <c r="EJR104" s="106"/>
      <c r="EJS104" s="106"/>
      <c r="EJT104" s="106"/>
      <c r="EJU104" s="106"/>
      <c r="EJV104" s="106"/>
      <c r="EJW104" s="106"/>
      <c r="EJX104" s="106"/>
      <c r="EJY104" s="106"/>
      <c r="EJZ104" s="106"/>
      <c r="EKA104" s="106"/>
      <c r="EKB104" s="106"/>
      <c r="EKC104" s="106"/>
      <c r="EKD104" s="106"/>
      <c r="EKE104" s="106"/>
      <c r="EKF104" s="106"/>
      <c r="EKG104" s="106"/>
      <c r="EKH104" s="106"/>
      <c r="EKI104" s="106"/>
      <c r="EKJ104" s="106"/>
      <c r="EKK104" s="106"/>
      <c r="EKL104" s="106"/>
      <c r="EKM104" s="106"/>
      <c r="EKN104" s="106"/>
      <c r="EKO104" s="106"/>
      <c r="EKP104" s="106"/>
      <c r="EKQ104" s="106"/>
      <c r="EKR104" s="106"/>
      <c r="EKS104" s="106"/>
      <c r="EKT104" s="106"/>
      <c r="EKU104" s="106"/>
      <c r="EKV104" s="106"/>
      <c r="EKW104" s="106"/>
      <c r="EKX104" s="106"/>
      <c r="EKY104" s="106"/>
      <c r="EKZ104" s="106"/>
      <c r="ELA104" s="106"/>
      <c r="ELB104" s="106"/>
      <c r="ELC104" s="106"/>
      <c r="ELD104" s="106"/>
      <c r="ELE104" s="106"/>
      <c r="ELF104" s="106"/>
      <c r="ELG104" s="106"/>
      <c r="ELH104" s="106"/>
      <c r="ELI104" s="106"/>
      <c r="ELJ104" s="106"/>
      <c r="ELK104" s="106"/>
      <c r="ELL104" s="106"/>
      <c r="ELM104" s="106"/>
      <c r="ELN104" s="106"/>
      <c r="ELO104" s="106"/>
      <c r="ELP104" s="106"/>
      <c r="ELQ104" s="106"/>
      <c r="ELR104" s="106"/>
      <c r="ELS104" s="106"/>
      <c r="ELT104" s="106"/>
      <c r="ELU104" s="106"/>
      <c r="ELV104" s="106"/>
      <c r="ELW104" s="106"/>
      <c r="ELX104" s="106"/>
      <c r="ELY104" s="106"/>
      <c r="ELZ104" s="106"/>
      <c r="EMA104" s="106"/>
      <c r="EMB104" s="106"/>
      <c r="EMC104" s="106"/>
      <c r="EMD104" s="106"/>
      <c r="EME104" s="106"/>
      <c r="EMF104" s="106"/>
      <c r="EMG104" s="106"/>
      <c r="EMH104" s="106"/>
      <c r="EMI104" s="106"/>
      <c r="EMJ104" s="106"/>
      <c r="EMK104" s="106"/>
      <c r="EML104" s="106"/>
      <c r="EMM104" s="106"/>
      <c r="EMN104" s="106"/>
      <c r="EMO104" s="106"/>
      <c r="EMP104" s="106"/>
      <c r="EMQ104" s="106"/>
      <c r="EMR104" s="106"/>
      <c r="EMS104" s="106"/>
      <c r="EMT104" s="106"/>
      <c r="EMU104" s="106"/>
      <c r="EMV104" s="106"/>
      <c r="EMW104" s="106"/>
      <c r="EMX104" s="106"/>
      <c r="EMY104" s="106"/>
      <c r="EMZ104" s="106"/>
      <c r="ENA104" s="106"/>
      <c r="ENB104" s="106"/>
      <c r="ENC104" s="106"/>
      <c r="END104" s="106"/>
      <c r="ENE104" s="106"/>
      <c r="ENF104" s="106"/>
      <c r="ENG104" s="106"/>
      <c r="ENH104" s="106"/>
      <c r="ENI104" s="106"/>
      <c r="ENJ104" s="106"/>
      <c r="ENK104" s="106"/>
      <c r="ENL104" s="106"/>
      <c r="ENM104" s="106"/>
      <c r="ENN104" s="106"/>
      <c r="ENO104" s="106"/>
      <c r="ENP104" s="106"/>
      <c r="ENQ104" s="106"/>
      <c r="ENR104" s="106"/>
      <c r="ENS104" s="106"/>
      <c r="ENT104" s="106"/>
      <c r="ENU104" s="106"/>
      <c r="ENV104" s="106"/>
      <c r="ENW104" s="106"/>
      <c r="ENX104" s="106"/>
      <c r="ENY104" s="106"/>
      <c r="ENZ104" s="106"/>
      <c r="EOA104" s="106"/>
      <c r="EOB104" s="106"/>
      <c r="EOC104" s="106"/>
      <c r="EOD104" s="106"/>
      <c r="EOE104" s="106"/>
      <c r="EOF104" s="106"/>
      <c r="EOG104" s="106"/>
      <c r="EOH104" s="106"/>
      <c r="EOI104" s="106"/>
      <c r="EOJ104" s="106"/>
      <c r="EOK104" s="106"/>
      <c r="EOL104" s="106"/>
      <c r="EOM104" s="106"/>
      <c r="EON104" s="106"/>
      <c r="EOO104" s="106"/>
      <c r="EOP104" s="106"/>
      <c r="EOQ104" s="106"/>
      <c r="EOR104" s="106"/>
      <c r="EOS104" s="106"/>
      <c r="EOT104" s="106"/>
      <c r="EOU104" s="106"/>
      <c r="EOV104" s="106"/>
      <c r="EOW104" s="106"/>
      <c r="EOX104" s="106"/>
      <c r="EOY104" s="106"/>
      <c r="EOZ104" s="106"/>
      <c r="EPA104" s="106"/>
      <c r="EPB104" s="106"/>
      <c r="EPC104" s="106"/>
      <c r="EPD104" s="106"/>
      <c r="EPE104" s="106"/>
      <c r="EPF104" s="106"/>
      <c r="EPG104" s="106"/>
      <c r="EPH104" s="106"/>
      <c r="EPI104" s="106"/>
      <c r="EPJ104" s="106"/>
      <c r="EPK104" s="106"/>
      <c r="EPL104" s="106"/>
      <c r="EPM104" s="106"/>
      <c r="EPN104" s="106"/>
      <c r="EPO104" s="106"/>
      <c r="EPP104" s="106"/>
      <c r="EPQ104" s="106"/>
      <c r="EPR104" s="106"/>
      <c r="EPS104" s="106"/>
      <c r="EPT104" s="106"/>
      <c r="EPU104" s="106"/>
      <c r="EPV104" s="106"/>
      <c r="EPW104" s="106"/>
      <c r="EPX104" s="106"/>
      <c r="EPY104" s="106"/>
      <c r="EPZ104" s="106"/>
      <c r="EQA104" s="106"/>
      <c r="EQB104" s="106"/>
      <c r="EQC104" s="106"/>
      <c r="EQD104" s="106"/>
      <c r="EQE104" s="106"/>
      <c r="EQF104" s="106"/>
      <c r="EQG104" s="106"/>
      <c r="EQH104" s="106"/>
      <c r="EQI104" s="106"/>
      <c r="EQJ104" s="106"/>
      <c r="EQK104" s="106"/>
      <c r="EQL104" s="106"/>
      <c r="EQM104" s="106"/>
      <c r="EQN104" s="106"/>
      <c r="EQO104" s="106"/>
      <c r="EQP104" s="106"/>
      <c r="EQQ104" s="106"/>
      <c r="EQR104" s="106"/>
      <c r="EQS104" s="106"/>
      <c r="EQT104" s="106"/>
      <c r="EQU104" s="106"/>
      <c r="EQV104" s="106"/>
      <c r="EQW104" s="106"/>
      <c r="EQX104" s="106"/>
      <c r="EQY104" s="106"/>
      <c r="EQZ104" s="106"/>
      <c r="ERA104" s="106"/>
      <c r="ERB104" s="106"/>
      <c r="ERC104" s="106"/>
      <c r="ERD104" s="106"/>
      <c r="ERE104" s="106"/>
      <c r="ERF104" s="106"/>
      <c r="ERG104" s="106"/>
      <c r="ERH104" s="106"/>
      <c r="ERI104" s="106"/>
      <c r="ERJ104" s="106"/>
      <c r="ERK104" s="106"/>
      <c r="ERL104" s="106"/>
      <c r="ERM104" s="106"/>
      <c r="ERN104" s="106"/>
      <c r="ERO104" s="106"/>
      <c r="ERP104" s="106"/>
      <c r="ERQ104" s="106"/>
      <c r="ERR104" s="106"/>
      <c r="ERS104" s="106"/>
      <c r="ERT104" s="106"/>
      <c r="ERU104" s="106"/>
      <c r="ERV104" s="106"/>
      <c r="ERW104" s="106"/>
      <c r="ERX104" s="106"/>
      <c r="ERY104" s="106"/>
      <c r="ERZ104" s="106"/>
      <c r="ESA104" s="106"/>
      <c r="ESB104" s="106"/>
      <c r="ESC104" s="106"/>
      <c r="ESD104" s="106"/>
      <c r="ESE104" s="106"/>
      <c r="ESF104" s="106"/>
      <c r="ESG104" s="106"/>
      <c r="ESH104" s="106"/>
      <c r="ESI104" s="106"/>
      <c r="ESJ104" s="106"/>
      <c r="ESK104" s="106"/>
      <c r="ESL104" s="106"/>
      <c r="ESM104" s="106"/>
      <c r="ESN104" s="106"/>
      <c r="ESO104" s="106"/>
      <c r="ESP104" s="106"/>
      <c r="ESQ104" s="106"/>
      <c r="ESR104" s="106"/>
      <c r="ESS104" s="106"/>
      <c r="EST104" s="106"/>
      <c r="ESU104" s="106"/>
      <c r="ESV104" s="106"/>
      <c r="ESW104" s="106"/>
      <c r="ESX104" s="106"/>
      <c r="ESY104" s="106"/>
      <c r="ESZ104" s="106"/>
      <c r="ETA104" s="106"/>
      <c r="ETB104" s="106"/>
      <c r="ETC104" s="106"/>
      <c r="ETD104" s="106"/>
      <c r="ETE104" s="106"/>
      <c r="ETF104" s="106"/>
      <c r="ETG104" s="106"/>
      <c r="ETH104" s="106"/>
      <c r="ETI104" s="106"/>
      <c r="ETJ104" s="106"/>
      <c r="ETK104" s="106"/>
      <c r="ETL104" s="106"/>
      <c r="ETM104" s="106"/>
      <c r="ETN104" s="106"/>
      <c r="ETO104" s="106"/>
      <c r="ETP104" s="106"/>
      <c r="ETQ104" s="106"/>
      <c r="ETR104" s="106"/>
      <c r="ETS104" s="106"/>
      <c r="ETT104" s="106"/>
      <c r="ETU104" s="106"/>
      <c r="ETV104" s="106"/>
      <c r="ETW104" s="106"/>
      <c r="ETX104" s="106"/>
      <c r="ETY104" s="106"/>
      <c r="ETZ104" s="106"/>
      <c r="EUA104" s="106"/>
      <c r="EUB104" s="106"/>
      <c r="EUC104" s="106"/>
      <c r="EUD104" s="106"/>
      <c r="EUE104" s="106"/>
      <c r="EUF104" s="106"/>
      <c r="EUG104" s="106"/>
      <c r="EUH104" s="106"/>
      <c r="EUI104" s="106"/>
      <c r="EUJ104" s="106"/>
      <c r="EUK104" s="106"/>
      <c r="EUL104" s="106"/>
      <c r="EUM104" s="106"/>
      <c r="EUN104" s="106"/>
      <c r="EUO104" s="106"/>
      <c r="EUP104" s="106"/>
      <c r="EUQ104" s="106"/>
      <c r="EUR104" s="106"/>
      <c r="EUS104" s="106"/>
      <c r="EUT104" s="106"/>
      <c r="EUU104" s="106"/>
      <c r="EUV104" s="106"/>
      <c r="EUW104" s="106"/>
      <c r="EUX104" s="106"/>
      <c r="EUY104" s="106"/>
      <c r="EUZ104" s="106"/>
      <c r="EVA104" s="106"/>
      <c r="EVB104" s="106"/>
      <c r="EVC104" s="106"/>
      <c r="EVD104" s="106"/>
      <c r="EVE104" s="106"/>
      <c r="EVF104" s="106"/>
      <c r="EVG104" s="106"/>
      <c r="EVH104" s="106"/>
      <c r="EVI104" s="106"/>
      <c r="EVJ104" s="106"/>
      <c r="EVK104" s="106"/>
      <c r="EVL104" s="106"/>
      <c r="EVM104" s="106"/>
      <c r="EVN104" s="106"/>
      <c r="EVO104" s="106"/>
      <c r="EVP104" s="106"/>
      <c r="EVQ104" s="106"/>
      <c r="EVR104" s="106"/>
      <c r="EVS104" s="106"/>
      <c r="EVT104" s="106"/>
      <c r="EVU104" s="106"/>
      <c r="EVV104" s="106"/>
      <c r="EVW104" s="106"/>
      <c r="EVX104" s="106"/>
      <c r="EVY104" s="106"/>
      <c r="EVZ104" s="106"/>
      <c r="EWA104" s="106"/>
      <c r="EWB104" s="106"/>
      <c r="EWC104" s="106"/>
      <c r="EWD104" s="106"/>
      <c r="EWE104" s="106"/>
      <c r="EWF104" s="106"/>
      <c r="EWG104" s="106"/>
      <c r="EWH104" s="106"/>
      <c r="EWI104" s="106"/>
      <c r="EWJ104" s="106"/>
      <c r="EWK104" s="106"/>
      <c r="EWL104" s="106"/>
      <c r="EWM104" s="106"/>
      <c r="EWN104" s="106"/>
      <c r="EWO104" s="106"/>
      <c r="EWP104" s="106"/>
      <c r="EWQ104" s="106"/>
      <c r="EWR104" s="106"/>
      <c r="EWS104" s="106"/>
      <c r="EWT104" s="106"/>
      <c r="EWU104" s="106"/>
      <c r="EWV104" s="106"/>
      <c r="EWW104" s="106"/>
      <c r="EWX104" s="106"/>
      <c r="EWY104" s="106"/>
      <c r="EWZ104" s="106"/>
      <c r="EXA104" s="106"/>
      <c r="EXB104" s="106"/>
      <c r="EXC104" s="106"/>
      <c r="EXD104" s="106"/>
      <c r="EXE104" s="106"/>
      <c r="EXF104" s="106"/>
      <c r="EXG104" s="106"/>
      <c r="EXH104" s="106"/>
      <c r="EXI104" s="106"/>
      <c r="EXJ104" s="106"/>
      <c r="EXK104" s="106"/>
      <c r="EXL104" s="106"/>
      <c r="EXM104" s="106"/>
      <c r="EXN104" s="106"/>
      <c r="EXO104" s="106"/>
      <c r="EXP104" s="106"/>
      <c r="EXQ104" s="106"/>
      <c r="EXR104" s="106"/>
      <c r="EXS104" s="106"/>
      <c r="EXT104" s="106"/>
      <c r="EXU104" s="106"/>
      <c r="EXV104" s="106"/>
      <c r="EXW104" s="106"/>
      <c r="EXX104" s="106"/>
      <c r="EXY104" s="106"/>
      <c r="EXZ104" s="106"/>
      <c r="EYA104" s="106"/>
      <c r="EYB104" s="106"/>
      <c r="EYC104" s="106"/>
      <c r="EYD104" s="106"/>
      <c r="EYE104" s="106"/>
      <c r="EYF104" s="106"/>
      <c r="EYG104" s="106"/>
      <c r="EYH104" s="106"/>
      <c r="EYI104" s="106"/>
      <c r="EYJ104" s="106"/>
      <c r="EYK104" s="106"/>
      <c r="EYL104" s="106"/>
      <c r="EYM104" s="106"/>
      <c r="EYN104" s="106"/>
      <c r="EYO104" s="106"/>
      <c r="EYP104" s="106"/>
      <c r="EYQ104" s="106"/>
      <c r="EYR104" s="106"/>
      <c r="EYS104" s="106"/>
      <c r="EYT104" s="106"/>
      <c r="EYU104" s="106"/>
      <c r="EYV104" s="106"/>
      <c r="EYW104" s="106"/>
      <c r="EYX104" s="106"/>
      <c r="EYY104" s="106"/>
      <c r="EYZ104" s="106"/>
      <c r="EZA104" s="106"/>
      <c r="EZB104" s="106"/>
      <c r="EZC104" s="106"/>
      <c r="EZD104" s="106"/>
      <c r="EZE104" s="106"/>
      <c r="EZF104" s="106"/>
      <c r="EZG104" s="106"/>
      <c r="EZH104" s="106"/>
      <c r="EZI104" s="106"/>
      <c r="EZJ104" s="106"/>
      <c r="EZK104" s="106"/>
      <c r="EZL104" s="106"/>
      <c r="EZM104" s="106"/>
      <c r="EZN104" s="106"/>
      <c r="EZO104" s="106"/>
      <c r="EZP104" s="106"/>
      <c r="EZQ104" s="106"/>
      <c r="EZR104" s="106"/>
      <c r="EZS104" s="106"/>
      <c r="EZT104" s="106"/>
      <c r="EZU104" s="106"/>
      <c r="EZV104" s="106"/>
      <c r="EZW104" s="106"/>
      <c r="EZX104" s="106"/>
      <c r="EZY104" s="106"/>
      <c r="EZZ104" s="106"/>
      <c r="FAA104" s="106"/>
      <c r="FAB104" s="106"/>
      <c r="FAC104" s="106"/>
      <c r="FAD104" s="106"/>
      <c r="FAE104" s="106"/>
      <c r="FAF104" s="106"/>
      <c r="FAG104" s="106"/>
      <c r="FAH104" s="106"/>
      <c r="FAI104" s="106"/>
      <c r="FAJ104" s="106"/>
      <c r="FAK104" s="106"/>
      <c r="FAL104" s="106"/>
      <c r="FAM104" s="106"/>
      <c r="FAN104" s="106"/>
      <c r="FAO104" s="106"/>
      <c r="FAP104" s="106"/>
      <c r="FAQ104" s="106"/>
      <c r="FAR104" s="106"/>
      <c r="FAS104" s="106"/>
      <c r="FAT104" s="106"/>
      <c r="FAU104" s="106"/>
      <c r="FAV104" s="106"/>
      <c r="FAW104" s="106"/>
      <c r="FAX104" s="106"/>
      <c r="FAY104" s="106"/>
      <c r="FAZ104" s="106"/>
      <c r="FBA104" s="106"/>
      <c r="FBB104" s="106"/>
      <c r="FBC104" s="106"/>
      <c r="FBD104" s="106"/>
      <c r="FBE104" s="106"/>
      <c r="FBF104" s="106"/>
      <c r="FBG104" s="106"/>
      <c r="FBH104" s="106"/>
      <c r="FBI104" s="106"/>
      <c r="FBJ104" s="106"/>
      <c r="FBK104" s="106"/>
      <c r="FBL104" s="106"/>
      <c r="FBM104" s="106"/>
      <c r="FBN104" s="106"/>
      <c r="FBO104" s="106"/>
      <c r="FBP104" s="106"/>
      <c r="FBQ104" s="106"/>
      <c r="FBR104" s="106"/>
      <c r="FBS104" s="106"/>
      <c r="FBT104" s="106"/>
      <c r="FBU104" s="106"/>
      <c r="FBV104" s="106"/>
      <c r="FBW104" s="106"/>
      <c r="FBX104" s="106"/>
      <c r="FBY104" s="106"/>
      <c r="FBZ104" s="106"/>
      <c r="FCA104" s="106"/>
      <c r="FCB104" s="106"/>
      <c r="FCC104" s="106"/>
      <c r="FCD104" s="106"/>
      <c r="FCE104" s="106"/>
      <c r="FCF104" s="106"/>
      <c r="FCG104" s="106"/>
      <c r="FCH104" s="106"/>
      <c r="FCI104" s="106"/>
      <c r="FCJ104" s="106"/>
      <c r="FCK104" s="106"/>
      <c r="FCL104" s="106"/>
      <c r="FCM104" s="106"/>
      <c r="FCN104" s="106"/>
      <c r="FCO104" s="106"/>
      <c r="FCP104" s="106"/>
      <c r="FCQ104" s="106"/>
      <c r="FCR104" s="106"/>
      <c r="FCS104" s="106"/>
      <c r="FCT104" s="106"/>
      <c r="FCU104" s="106"/>
      <c r="FCV104" s="106"/>
      <c r="FCW104" s="106"/>
      <c r="FCX104" s="106"/>
      <c r="FCY104" s="106"/>
      <c r="FCZ104" s="106"/>
      <c r="FDA104" s="106"/>
      <c r="FDB104" s="106"/>
      <c r="FDC104" s="106"/>
      <c r="FDD104" s="106"/>
      <c r="FDE104" s="106"/>
      <c r="FDF104" s="106"/>
      <c r="FDG104" s="106"/>
      <c r="FDH104" s="106"/>
      <c r="FDI104" s="106"/>
      <c r="FDJ104" s="106"/>
      <c r="FDK104" s="106"/>
      <c r="FDL104" s="106"/>
      <c r="FDM104" s="106"/>
      <c r="FDN104" s="106"/>
      <c r="FDO104" s="106"/>
      <c r="FDP104" s="106"/>
      <c r="FDQ104" s="106"/>
      <c r="FDR104" s="106"/>
      <c r="FDS104" s="106"/>
      <c r="FDT104" s="106"/>
      <c r="FDU104" s="106"/>
      <c r="FDV104" s="106"/>
      <c r="FDW104" s="106"/>
      <c r="FDX104" s="106"/>
      <c r="FDY104" s="106"/>
      <c r="FDZ104" s="106"/>
      <c r="FEA104" s="106"/>
      <c r="FEB104" s="106"/>
      <c r="FEC104" s="106"/>
      <c r="FED104" s="106"/>
      <c r="FEE104" s="106"/>
      <c r="FEF104" s="106"/>
      <c r="FEG104" s="106"/>
      <c r="FEH104" s="106"/>
      <c r="FEI104" s="106"/>
      <c r="FEJ104" s="106"/>
      <c r="FEK104" s="106"/>
      <c r="FEL104" s="106"/>
      <c r="FEM104" s="106"/>
      <c r="FEN104" s="106"/>
      <c r="FEO104" s="106"/>
      <c r="FEP104" s="106"/>
      <c r="FEQ104" s="106"/>
      <c r="FER104" s="106"/>
      <c r="FES104" s="106"/>
      <c r="FET104" s="106"/>
      <c r="FEU104" s="106"/>
      <c r="FEV104" s="106"/>
      <c r="FEW104" s="106"/>
      <c r="FEX104" s="106"/>
      <c r="FEY104" s="106"/>
      <c r="FEZ104" s="106"/>
      <c r="FFA104" s="106"/>
      <c r="FFB104" s="106"/>
      <c r="FFC104" s="106"/>
      <c r="FFD104" s="106"/>
      <c r="FFE104" s="106"/>
      <c r="FFF104" s="106"/>
      <c r="FFG104" s="106"/>
      <c r="FFH104" s="106"/>
      <c r="FFI104" s="106"/>
      <c r="FFJ104" s="106"/>
      <c r="FFK104" s="106"/>
      <c r="FFL104" s="106"/>
      <c r="FFM104" s="106"/>
      <c r="FFN104" s="106"/>
      <c r="FFO104" s="106"/>
      <c r="FFP104" s="106"/>
      <c r="FFQ104" s="106"/>
      <c r="FFR104" s="106"/>
      <c r="FFS104" s="106"/>
      <c r="FFT104" s="106"/>
      <c r="FFU104" s="106"/>
      <c r="FFV104" s="106"/>
      <c r="FFW104" s="106"/>
      <c r="FFX104" s="106"/>
      <c r="FFY104" s="106"/>
      <c r="FFZ104" s="106"/>
      <c r="FGA104" s="106"/>
      <c r="FGB104" s="106"/>
      <c r="FGC104" s="106"/>
      <c r="FGD104" s="106"/>
      <c r="FGE104" s="106"/>
      <c r="FGF104" s="106"/>
      <c r="FGG104" s="106"/>
      <c r="FGH104" s="106"/>
      <c r="FGI104" s="106"/>
      <c r="FGJ104" s="106"/>
      <c r="FGK104" s="106"/>
      <c r="FGL104" s="106"/>
      <c r="FGM104" s="106"/>
      <c r="FGN104" s="106"/>
      <c r="FGO104" s="106"/>
      <c r="FGP104" s="106"/>
      <c r="FGQ104" s="106"/>
      <c r="FGR104" s="106"/>
      <c r="FGS104" s="106"/>
      <c r="FGT104" s="106"/>
      <c r="FGU104" s="106"/>
      <c r="FGV104" s="106"/>
      <c r="FGW104" s="106"/>
      <c r="FGX104" s="106"/>
      <c r="FGY104" s="106"/>
      <c r="FGZ104" s="106"/>
      <c r="FHA104" s="106"/>
      <c r="FHB104" s="106"/>
      <c r="FHC104" s="106"/>
      <c r="FHD104" s="106"/>
      <c r="FHE104" s="106"/>
      <c r="FHF104" s="106"/>
      <c r="FHG104" s="106"/>
      <c r="FHH104" s="106"/>
      <c r="FHI104" s="106"/>
      <c r="FHJ104" s="106"/>
      <c r="FHK104" s="106"/>
      <c r="FHL104" s="106"/>
      <c r="FHM104" s="106"/>
      <c r="FHN104" s="106"/>
      <c r="FHO104" s="106"/>
      <c r="FHP104" s="106"/>
      <c r="FHQ104" s="106"/>
      <c r="FHR104" s="106"/>
      <c r="FHS104" s="106"/>
      <c r="FHT104" s="106"/>
      <c r="FHU104" s="106"/>
      <c r="FHV104" s="106"/>
      <c r="FHW104" s="106"/>
      <c r="FHX104" s="106"/>
      <c r="FHY104" s="106"/>
      <c r="FHZ104" s="106"/>
      <c r="FIA104" s="106"/>
      <c r="FIB104" s="106"/>
      <c r="FIC104" s="106"/>
      <c r="FID104" s="106"/>
      <c r="FIE104" s="106"/>
      <c r="FIF104" s="106"/>
      <c r="FIG104" s="106"/>
      <c r="FIH104" s="106"/>
      <c r="FII104" s="106"/>
      <c r="FIJ104" s="106"/>
      <c r="FIK104" s="106"/>
      <c r="FIL104" s="106"/>
      <c r="FIM104" s="106"/>
      <c r="FIN104" s="106"/>
      <c r="FIO104" s="106"/>
      <c r="FIP104" s="106"/>
      <c r="FIQ104" s="106"/>
      <c r="FIR104" s="106"/>
      <c r="FIS104" s="106"/>
      <c r="FIT104" s="106"/>
      <c r="FIU104" s="106"/>
      <c r="FIV104" s="106"/>
      <c r="FIW104" s="106"/>
      <c r="FIX104" s="106"/>
      <c r="FIY104" s="106"/>
      <c r="FIZ104" s="106"/>
      <c r="FJA104" s="106"/>
      <c r="FJB104" s="106"/>
      <c r="FJC104" s="106"/>
      <c r="FJD104" s="106"/>
      <c r="FJE104" s="106"/>
      <c r="FJF104" s="106"/>
      <c r="FJG104" s="106"/>
      <c r="FJH104" s="106"/>
      <c r="FJI104" s="106"/>
      <c r="FJJ104" s="106"/>
      <c r="FJK104" s="106"/>
      <c r="FJL104" s="106"/>
      <c r="FJM104" s="106"/>
      <c r="FJN104" s="106"/>
      <c r="FJO104" s="106"/>
      <c r="FJP104" s="106"/>
      <c r="FJQ104" s="106"/>
      <c r="FJR104" s="106"/>
      <c r="FJS104" s="106"/>
      <c r="FJT104" s="106"/>
      <c r="FJU104" s="106"/>
      <c r="FJV104" s="106"/>
      <c r="FJW104" s="106"/>
      <c r="FJX104" s="106"/>
      <c r="FJY104" s="106"/>
      <c r="FJZ104" s="106"/>
      <c r="FKA104" s="106"/>
      <c r="FKB104" s="106"/>
      <c r="FKC104" s="106"/>
      <c r="FKD104" s="106"/>
      <c r="FKE104" s="106"/>
      <c r="FKF104" s="106"/>
      <c r="FKG104" s="106"/>
      <c r="FKH104" s="106"/>
      <c r="FKI104" s="106"/>
      <c r="FKJ104" s="106"/>
      <c r="FKK104" s="106"/>
      <c r="FKL104" s="106"/>
      <c r="FKM104" s="106"/>
      <c r="FKN104" s="106"/>
      <c r="FKO104" s="106"/>
      <c r="FKP104" s="106"/>
      <c r="FKQ104" s="106"/>
      <c r="FKR104" s="106"/>
      <c r="FKS104" s="106"/>
      <c r="FKT104" s="106"/>
      <c r="FKU104" s="106"/>
      <c r="FKV104" s="106"/>
      <c r="FKW104" s="106"/>
      <c r="FKX104" s="106"/>
      <c r="FKY104" s="106"/>
      <c r="FKZ104" s="106"/>
      <c r="FLA104" s="106"/>
      <c r="FLB104" s="106"/>
      <c r="FLC104" s="106"/>
      <c r="FLD104" s="106"/>
      <c r="FLE104" s="106"/>
      <c r="FLF104" s="106"/>
      <c r="FLG104" s="106"/>
      <c r="FLH104" s="106"/>
      <c r="FLI104" s="106"/>
      <c r="FLJ104" s="106"/>
      <c r="FLK104" s="106"/>
      <c r="FLL104" s="106"/>
      <c r="FLM104" s="106"/>
      <c r="FLN104" s="106"/>
      <c r="FLO104" s="106"/>
      <c r="FLP104" s="106"/>
      <c r="FLQ104" s="106"/>
      <c r="FLR104" s="106"/>
      <c r="FLS104" s="106"/>
      <c r="FLT104" s="106"/>
      <c r="FLU104" s="106"/>
      <c r="FLV104" s="106"/>
      <c r="FLW104" s="106"/>
      <c r="FLX104" s="106"/>
      <c r="FLY104" s="106"/>
      <c r="FLZ104" s="106"/>
      <c r="FMA104" s="106"/>
      <c r="FMB104" s="106"/>
      <c r="FMC104" s="106"/>
      <c r="FMD104" s="106"/>
      <c r="FME104" s="106"/>
      <c r="FMF104" s="106"/>
      <c r="FMG104" s="106"/>
      <c r="FMH104" s="106"/>
      <c r="FMI104" s="106"/>
      <c r="FMJ104" s="106"/>
      <c r="FMK104" s="106"/>
      <c r="FML104" s="106"/>
      <c r="FMM104" s="106"/>
      <c r="FMN104" s="106"/>
      <c r="FMO104" s="106"/>
      <c r="FMP104" s="106"/>
      <c r="FMQ104" s="106"/>
      <c r="FMR104" s="106"/>
      <c r="FMS104" s="106"/>
      <c r="FMT104" s="106"/>
      <c r="FMU104" s="106"/>
      <c r="FMV104" s="106"/>
      <c r="FMW104" s="106"/>
      <c r="FMX104" s="106"/>
      <c r="FMY104" s="106"/>
      <c r="FMZ104" s="106"/>
      <c r="FNA104" s="106"/>
      <c r="FNB104" s="106"/>
      <c r="FNC104" s="106"/>
      <c r="FND104" s="106"/>
      <c r="FNE104" s="106"/>
      <c r="FNF104" s="106"/>
      <c r="FNG104" s="106"/>
      <c r="FNH104" s="106"/>
      <c r="FNI104" s="106"/>
      <c r="FNJ104" s="106"/>
      <c r="FNK104" s="106"/>
      <c r="FNL104" s="106"/>
      <c r="FNM104" s="106"/>
      <c r="FNN104" s="106"/>
      <c r="FNO104" s="106"/>
      <c r="FNP104" s="106"/>
      <c r="FNQ104" s="106"/>
      <c r="FNR104" s="106"/>
      <c r="FNS104" s="106"/>
      <c r="FNT104" s="106"/>
      <c r="FNU104" s="106"/>
      <c r="FNV104" s="106"/>
      <c r="FNW104" s="106"/>
      <c r="FNX104" s="106"/>
      <c r="FNY104" s="106"/>
      <c r="FNZ104" s="106"/>
      <c r="FOA104" s="106"/>
      <c r="FOB104" s="106"/>
      <c r="FOC104" s="106"/>
      <c r="FOD104" s="106"/>
      <c r="FOE104" s="106"/>
      <c r="FOF104" s="106"/>
      <c r="FOG104" s="106"/>
      <c r="FOH104" s="106"/>
      <c r="FOI104" s="106"/>
      <c r="FOJ104" s="106"/>
      <c r="FOK104" s="106"/>
      <c r="FOL104" s="106"/>
      <c r="FOM104" s="106"/>
      <c r="FON104" s="106"/>
      <c r="FOO104" s="106"/>
      <c r="FOP104" s="106"/>
      <c r="FOQ104" s="106"/>
      <c r="FOR104" s="106"/>
      <c r="FOS104" s="106"/>
      <c r="FOT104" s="106"/>
      <c r="FOU104" s="106"/>
      <c r="FOV104" s="106"/>
      <c r="FOW104" s="106"/>
      <c r="FOX104" s="106"/>
      <c r="FOY104" s="106"/>
      <c r="FOZ104" s="106"/>
      <c r="FPA104" s="106"/>
      <c r="FPB104" s="106"/>
      <c r="FPC104" s="106"/>
      <c r="FPD104" s="106"/>
      <c r="FPE104" s="106"/>
      <c r="FPF104" s="106"/>
      <c r="FPG104" s="106"/>
      <c r="FPH104" s="106"/>
      <c r="FPI104" s="106"/>
      <c r="FPJ104" s="106"/>
      <c r="FPK104" s="106"/>
      <c r="FPL104" s="106"/>
      <c r="FPM104" s="106"/>
      <c r="FPN104" s="106"/>
      <c r="FPO104" s="106"/>
      <c r="FPP104" s="106"/>
      <c r="FPQ104" s="106"/>
      <c r="FPR104" s="106"/>
      <c r="FPS104" s="106"/>
      <c r="FPT104" s="106"/>
      <c r="FPU104" s="106"/>
      <c r="FPV104" s="106"/>
      <c r="FPW104" s="106"/>
      <c r="FPX104" s="106"/>
      <c r="FPY104" s="106"/>
      <c r="FPZ104" s="106"/>
      <c r="FQA104" s="106"/>
      <c r="FQB104" s="106"/>
      <c r="FQC104" s="106"/>
      <c r="FQD104" s="106"/>
      <c r="FQE104" s="106"/>
      <c r="FQF104" s="106"/>
      <c r="FQG104" s="106"/>
      <c r="FQH104" s="106"/>
      <c r="FQI104" s="106"/>
      <c r="FQJ104" s="106"/>
      <c r="FQK104" s="106"/>
      <c r="FQL104" s="106"/>
      <c r="FQM104" s="106"/>
      <c r="FQN104" s="106"/>
      <c r="FQO104" s="106"/>
      <c r="FQP104" s="106"/>
      <c r="FQQ104" s="106"/>
      <c r="FQR104" s="106"/>
      <c r="FQS104" s="106"/>
      <c r="FQT104" s="106"/>
      <c r="FQU104" s="106"/>
      <c r="FQV104" s="106"/>
      <c r="FQW104" s="106"/>
      <c r="FQX104" s="106"/>
      <c r="FQY104" s="106"/>
      <c r="FQZ104" s="106"/>
      <c r="FRA104" s="106"/>
      <c r="FRB104" s="106"/>
      <c r="FRC104" s="106"/>
      <c r="FRD104" s="106"/>
      <c r="FRE104" s="106"/>
      <c r="FRF104" s="106"/>
      <c r="FRG104" s="106"/>
      <c r="FRH104" s="106"/>
      <c r="FRI104" s="106"/>
      <c r="FRJ104" s="106"/>
      <c r="FRK104" s="106"/>
      <c r="FRL104" s="106"/>
      <c r="FRM104" s="106"/>
      <c r="FRN104" s="106"/>
      <c r="FRO104" s="106"/>
      <c r="FRP104" s="106"/>
      <c r="FRQ104" s="106"/>
      <c r="FRR104" s="106"/>
      <c r="FRS104" s="106"/>
      <c r="FRT104" s="106"/>
      <c r="FRU104" s="106"/>
      <c r="FRV104" s="106"/>
      <c r="FRW104" s="106"/>
      <c r="FRX104" s="106"/>
      <c r="FRY104" s="106"/>
      <c r="FRZ104" s="106"/>
      <c r="FSA104" s="106"/>
      <c r="FSB104" s="106"/>
      <c r="FSC104" s="106"/>
      <c r="FSD104" s="106"/>
      <c r="FSE104" s="106"/>
      <c r="FSF104" s="106"/>
      <c r="FSG104" s="106"/>
      <c r="FSH104" s="106"/>
      <c r="FSI104" s="106"/>
      <c r="FSJ104" s="106"/>
      <c r="FSK104" s="106"/>
      <c r="FSL104" s="106"/>
      <c r="FSM104" s="106"/>
      <c r="FSN104" s="106"/>
      <c r="FSO104" s="106"/>
      <c r="FSP104" s="106"/>
      <c r="FSQ104" s="106"/>
      <c r="FSR104" s="106"/>
      <c r="FSS104" s="106"/>
      <c r="FST104" s="106"/>
      <c r="FSU104" s="106"/>
      <c r="FSV104" s="106"/>
      <c r="FSW104" s="106"/>
      <c r="FSX104" s="106"/>
      <c r="FSY104" s="106"/>
      <c r="FSZ104" s="106"/>
      <c r="FTA104" s="106"/>
      <c r="FTB104" s="106"/>
      <c r="FTC104" s="106"/>
      <c r="FTD104" s="106"/>
      <c r="FTE104" s="106"/>
      <c r="FTF104" s="106"/>
      <c r="FTG104" s="106"/>
      <c r="FTH104" s="106"/>
      <c r="FTI104" s="106"/>
      <c r="FTJ104" s="106"/>
      <c r="FTK104" s="106"/>
      <c r="FTL104" s="106"/>
      <c r="FTM104" s="106"/>
      <c r="FTN104" s="106"/>
      <c r="FTO104" s="106"/>
      <c r="FTP104" s="106"/>
      <c r="FTQ104" s="106"/>
      <c r="FTR104" s="106"/>
      <c r="FTS104" s="106"/>
      <c r="FTT104" s="106"/>
      <c r="FTU104" s="106"/>
      <c r="FTV104" s="106"/>
      <c r="FTW104" s="106"/>
      <c r="FTX104" s="106"/>
      <c r="FTY104" s="106"/>
      <c r="FTZ104" s="106"/>
      <c r="FUA104" s="106"/>
      <c r="FUB104" s="106"/>
      <c r="FUC104" s="106"/>
      <c r="FUD104" s="106"/>
      <c r="FUE104" s="106"/>
      <c r="FUF104" s="106"/>
      <c r="FUG104" s="106"/>
      <c r="FUH104" s="106"/>
      <c r="FUI104" s="106"/>
      <c r="FUJ104" s="106"/>
      <c r="FUK104" s="106"/>
      <c r="FUL104" s="106"/>
      <c r="FUM104" s="106"/>
      <c r="FUN104" s="106"/>
      <c r="FUO104" s="106"/>
      <c r="FUP104" s="106"/>
      <c r="FUQ104" s="106"/>
      <c r="FUR104" s="106"/>
      <c r="FUS104" s="106"/>
      <c r="FUT104" s="106"/>
      <c r="FUU104" s="106"/>
      <c r="FUV104" s="106"/>
      <c r="FUW104" s="106"/>
      <c r="FUX104" s="106"/>
      <c r="FUY104" s="106"/>
      <c r="FUZ104" s="106"/>
      <c r="FVA104" s="106"/>
      <c r="FVB104" s="106"/>
      <c r="FVC104" s="106"/>
      <c r="FVD104" s="106"/>
      <c r="FVE104" s="106"/>
      <c r="FVF104" s="106"/>
      <c r="FVG104" s="106"/>
      <c r="FVH104" s="106"/>
      <c r="FVI104" s="106"/>
      <c r="FVJ104" s="106"/>
      <c r="FVK104" s="106"/>
      <c r="FVL104" s="106"/>
      <c r="FVM104" s="106"/>
      <c r="FVN104" s="106"/>
      <c r="FVO104" s="106"/>
      <c r="FVP104" s="106"/>
      <c r="FVQ104" s="106"/>
      <c r="FVR104" s="106"/>
      <c r="FVS104" s="106"/>
      <c r="FVT104" s="106"/>
      <c r="FVU104" s="106"/>
      <c r="FVV104" s="106"/>
      <c r="FVW104" s="106"/>
      <c r="FVX104" s="106"/>
      <c r="FVY104" s="106"/>
      <c r="FVZ104" s="106"/>
      <c r="FWA104" s="106"/>
      <c r="FWB104" s="106"/>
      <c r="FWC104" s="106"/>
      <c r="FWD104" s="106"/>
      <c r="FWE104" s="106"/>
      <c r="FWF104" s="106"/>
      <c r="FWG104" s="106"/>
      <c r="FWH104" s="106"/>
      <c r="FWI104" s="106"/>
      <c r="FWJ104" s="106"/>
      <c r="FWK104" s="106"/>
      <c r="FWL104" s="106"/>
      <c r="FWM104" s="106"/>
      <c r="FWN104" s="106"/>
      <c r="FWO104" s="106"/>
      <c r="FWP104" s="106"/>
      <c r="FWQ104" s="106"/>
      <c r="FWR104" s="106"/>
      <c r="FWS104" s="106"/>
      <c r="FWT104" s="106"/>
      <c r="FWU104" s="106"/>
      <c r="FWV104" s="106"/>
      <c r="FWW104" s="106"/>
      <c r="FWX104" s="106"/>
      <c r="FWY104" s="106"/>
      <c r="FWZ104" s="106"/>
      <c r="FXA104" s="106"/>
      <c r="FXB104" s="106"/>
      <c r="FXC104" s="106"/>
      <c r="FXD104" s="106"/>
      <c r="FXE104" s="106"/>
      <c r="FXF104" s="106"/>
      <c r="FXG104" s="106"/>
      <c r="FXH104" s="106"/>
      <c r="FXI104" s="106"/>
      <c r="FXJ104" s="106"/>
      <c r="FXK104" s="106"/>
      <c r="FXL104" s="106"/>
      <c r="FXM104" s="106"/>
      <c r="FXN104" s="106"/>
      <c r="FXO104" s="106"/>
      <c r="FXP104" s="106"/>
      <c r="FXQ104" s="106"/>
      <c r="FXR104" s="106"/>
      <c r="FXS104" s="106"/>
      <c r="FXT104" s="106"/>
      <c r="FXU104" s="106"/>
      <c r="FXV104" s="106"/>
      <c r="FXW104" s="106"/>
      <c r="FXX104" s="106"/>
      <c r="FXY104" s="106"/>
      <c r="FXZ104" s="106"/>
      <c r="FYA104" s="106"/>
      <c r="FYB104" s="106"/>
      <c r="FYC104" s="106"/>
      <c r="FYD104" s="106"/>
      <c r="FYE104" s="106"/>
      <c r="FYF104" s="106"/>
      <c r="FYG104" s="106"/>
      <c r="FYH104" s="106"/>
      <c r="FYI104" s="106"/>
      <c r="FYJ104" s="106"/>
      <c r="FYK104" s="106"/>
      <c r="FYL104" s="106"/>
      <c r="FYM104" s="106"/>
      <c r="FYN104" s="106"/>
      <c r="FYO104" s="106"/>
      <c r="FYP104" s="106"/>
      <c r="FYQ104" s="106"/>
      <c r="FYR104" s="106"/>
      <c r="FYS104" s="106"/>
      <c r="FYT104" s="106"/>
      <c r="FYU104" s="106"/>
      <c r="FYV104" s="106"/>
      <c r="FYW104" s="106"/>
      <c r="FYX104" s="106"/>
      <c r="FYY104" s="106"/>
      <c r="FYZ104" s="106"/>
      <c r="FZA104" s="106"/>
      <c r="FZB104" s="106"/>
      <c r="FZC104" s="106"/>
      <c r="FZD104" s="106"/>
      <c r="FZE104" s="106"/>
      <c r="FZF104" s="106"/>
      <c r="FZG104" s="106"/>
      <c r="FZH104" s="106"/>
      <c r="FZI104" s="106"/>
      <c r="FZJ104" s="106"/>
      <c r="FZK104" s="106"/>
      <c r="FZL104" s="106"/>
      <c r="FZM104" s="106"/>
      <c r="FZN104" s="106"/>
      <c r="FZO104" s="106"/>
      <c r="FZP104" s="106"/>
      <c r="FZQ104" s="106"/>
      <c r="FZR104" s="106"/>
      <c r="FZS104" s="106"/>
      <c r="FZT104" s="106"/>
      <c r="FZU104" s="106"/>
      <c r="FZV104" s="106"/>
      <c r="FZW104" s="106"/>
      <c r="FZX104" s="106"/>
      <c r="FZY104" s="106"/>
      <c r="FZZ104" s="106"/>
      <c r="GAA104" s="106"/>
      <c r="GAB104" s="106"/>
      <c r="GAC104" s="106"/>
      <c r="GAD104" s="106"/>
      <c r="GAE104" s="106"/>
      <c r="GAF104" s="106"/>
      <c r="GAG104" s="106"/>
      <c r="GAH104" s="106"/>
      <c r="GAI104" s="106"/>
      <c r="GAJ104" s="106"/>
      <c r="GAK104" s="106"/>
      <c r="GAL104" s="106"/>
      <c r="GAM104" s="106"/>
      <c r="GAN104" s="106"/>
      <c r="GAO104" s="106"/>
      <c r="GAP104" s="106"/>
      <c r="GAQ104" s="106"/>
      <c r="GAR104" s="106"/>
      <c r="GAS104" s="106"/>
      <c r="GAT104" s="106"/>
      <c r="GAU104" s="106"/>
      <c r="GAV104" s="106"/>
      <c r="GAW104" s="106"/>
      <c r="GAX104" s="106"/>
      <c r="GAY104" s="106"/>
      <c r="GAZ104" s="106"/>
      <c r="GBA104" s="106"/>
      <c r="GBB104" s="106"/>
      <c r="GBC104" s="106"/>
      <c r="GBD104" s="106"/>
      <c r="GBE104" s="106"/>
      <c r="GBF104" s="106"/>
      <c r="GBG104" s="106"/>
      <c r="GBH104" s="106"/>
      <c r="GBI104" s="106"/>
      <c r="GBJ104" s="106"/>
      <c r="GBK104" s="106"/>
      <c r="GBL104" s="106"/>
      <c r="GBM104" s="106"/>
      <c r="GBN104" s="106"/>
      <c r="GBO104" s="106"/>
      <c r="GBP104" s="106"/>
      <c r="GBQ104" s="106"/>
      <c r="GBR104" s="106"/>
      <c r="GBS104" s="106"/>
      <c r="GBT104" s="106"/>
      <c r="GBU104" s="106"/>
      <c r="GBV104" s="106"/>
      <c r="GBW104" s="106"/>
      <c r="GBX104" s="106"/>
      <c r="GBY104" s="106"/>
      <c r="GBZ104" s="106"/>
      <c r="GCA104" s="106"/>
      <c r="GCB104" s="106"/>
      <c r="GCC104" s="106"/>
      <c r="GCD104" s="106"/>
      <c r="GCE104" s="106"/>
      <c r="GCF104" s="106"/>
      <c r="GCG104" s="106"/>
      <c r="GCH104" s="106"/>
      <c r="GCI104" s="106"/>
      <c r="GCJ104" s="106"/>
      <c r="GCK104" s="106"/>
      <c r="GCL104" s="106"/>
      <c r="GCM104" s="106"/>
      <c r="GCN104" s="106"/>
      <c r="GCO104" s="106"/>
      <c r="GCP104" s="106"/>
      <c r="GCQ104" s="106"/>
      <c r="GCR104" s="106"/>
      <c r="GCS104" s="106"/>
      <c r="GCT104" s="106"/>
      <c r="GCU104" s="106"/>
      <c r="GCV104" s="106"/>
      <c r="GCW104" s="106"/>
      <c r="GCX104" s="106"/>
      <c r="GCY104" s="106"/>
      <c r="GCZ104" s="106"/>
      <c r="GDA104" s="106"/>
      <c r="GDB104" s="106"/>
      <c r="GDC104" s="106"/>
      <c r="GDD104" s="106"/>
      <c r="GDE104" s="106"/>
      <c r="GDF104" s="106"/>
      <c r="GDG104" s="106"/>
      <c r="GDH104" s="106"/>
      <c r="GDI104" s="106"/>
      <c r="GDJ104" s="106"/>
      <c r="GDK104" s="106"/>
      <c r="GDL104" s="106"/>
      <c r="GDM104" s="106"/>
      <c r="GDN104" s="106"/>
      <c r="GDO104" s="106"/>
      <c r="GDP104" s="106"/>
      <c r="GDQ104" s="106"/>
      <c r="GDR104" s="106"/>
      <c r="GDS104" s="106"/>
      <c r="GDT104" s="106"/>
      <c r="GDU104" s="106"/>
      <c r="GDV104" s="106"/>
      <c r="GDW104" s="106"/>
      <c r="GDX104" s="106"/>
      <c r="GDY104" s="106"/>
      <c r="GDZ104" s="106"/>
      <c r="GEA104" s="106"/>
      <c r="GEB104" s="106"/>
      <c r="GEC104" s="106"/>
      <c r="GED104" s="106"/>
      <c r="GEE104" s="106"/>
      <c r="GEF104" s="106"/>
      <c r="GEG104" s="106"/>
      <c r="GEH104" s="106"/>
      <c r="GEI104" s="106"/>
      <c r="GEJ104" s="106"/>
      <c r="GEK104" s="106"/>
      <c r="GEL104" s="106"/>
      <c r="GEM104" s="106"/>
      <c r="GEN104" s="106"/>
      <c r="GEO104" s="106"/>
      <c r="GEP104" s="106"/>
      <c r="GEQ104" s="106"/>
      <c r="GER104" s="106"/>
      <c r="GES104" s="106"/>
      <c r="GET104" s="106"/>
      <c r="GEU104" s="106"/>
      <c r="GEV104" s="106"/>
      <c r="GEW104" s="106"/>
      <c r="GEX104" s="106"/>
      <c r="GEY104" s="106"/>
      <c r="GEZ104" s="106"/>
      <c r="GFA104" s="106"/>
      <c r="GFB104" s="106"/>
      <c r="GFC104" s="106"/>
      <c r="GFD104" s="106"/>
      <c r="GFE104" s="106"/>
      <c r="GFF104" s="106"/>
      <c r="GFG104" s="106"/>
      <c r="GFH104" s="106"/>
      <c r="GFI104" s="106"/>
      <c r="GFJ104" s="106"/>
      <c r="GFK104" s="106"/>
      <c r="GFL104" s="106"/>
      <c r="GFM104" s="106"/>
      <c r="GFN104" s="106"/>
      <c r="GFO104" s="106"/>
      <c r="GFP104" s="106"/>
      <c r="GFQ104" s="106"/>
      <c r="GFR104" s="106"/>
      <c r="GFS104" s="106"/>
      <c r="GFT104" s="106"/>
      <c r="GFU104" s="106"/>
      <c r="GFV104" s="106"/>
      <c r="GFW104" s="106"/>
      <c r="GFX104" s="106"/>
      <c r="GFY104" s="106"/>
      <c r="GFZ104" s="106"/>
      <c r="GGA104" s="106"/>
      <c r="GGB104" s="106"/>
      <c r="GGC104" s="106"/>
      <c r="GGD104" s="106"/>
      <c r="GGE104" s="106"/>
      <c r="GGF104" s="106"/>
      <c r="GGG104" s="106"/>
      <c r="GGH104" s="106"/>
      <c r="GGI104" s="106"/>
      <c r="GGJ104" s="106"/>
      <c r="GGK104" s="106"/>
      <c r="GGL104" s="106"/>
      <c r="GGM104" s="106"/>
      <c r="GGN104" s="106"/>
      <c r="GGO104" s="106"/>
      <c r="GGP104" s="106"/>
      <c r="GGQ104" s="106"/>
      <c r="GGR104" s="106"/>
      <c r="GGS104" s="106"/>
      <c r="GGT104" s="106"/>
      <c r="GGU104" s="106"/>
      <c r="GGV104" s="106"/>
      <c r="GGW104" s="106"/>
      <c r="GGX104" s="106"/>
      <c r="GGY104" s="106"/>
      <c r="GGZ104" s="106"/>
      <c r="GHA104" s="106"/>
      <c r="GHB104" s="106"/>
      <c r="GHC104" s="106"/>
      <c r="GHD104" s="106"/>
      <c r="GHE104" s="106"/>
      <c r="GHF104" s="106"/>
      <c r="GHG104" s="106"/>
      <c r="GHH104" s="106"/>
      <c r="GHI104" s="106"/>
      <c r="GHJ104" s="106"/>
      <c r="GHK104" s="106"/>
      <c r="GHL104" s="106"/>
      <c r="GHM104" s="106"/>
      <c r="GHN104" s="106"/>
      <c r="GHO104" s="106"/>
      <c r="GHP104" s="106"/>
      <c r="GHQ104" s="106"/>
      <c r="GHR104" s="106"/>
      <c r="GHS104" s="106"/>
      <c r="GHT104" s="106"/>
      <c r="GHU104" s="106"/>
      <c r="GHV104" s="106"/>
      <c r="GHW104" s="106"/>
      <c r="GHX104" s="106"/>
      <c r="GHY104" s="106"/>
      <c r="GHZ104" s="106"/>
      <c r="GIA104" s="106"/>
      <c r="GIB104" s="106"/>
      <c r="GIC104" s="106"/>
      <c r="GID104" s="106"/>
      <c r="GIE104" s="106"/>
      <c r="GIF104" s="106"/>
      <c r="GIG104" s="106"/>
      <c r="GIH104" s="106"/>
      <c r="GII104" s="106"/>
      <c r="GIJ104" s="106"/>
      <c r="GIK104" s="106"/>
      <c r="GIL104" s="106"/>
      <c r="GIM104" s="106"/>
      <c r="GIN104" s="106"/>
      <c r="GIO104" s="106"/>
      <c r="GIP104" s="106"/>
      <c r="GIQ104" s="106"/>
      <c r="GIR104" s="106"/>
      <c r="GIS104" s="106"/>
      <c r="GIT104" s="106"/>
      <c r="GIU104" s="106"/>
      <c r="GIV104" s="106"/>
      <c r="GIW104" s="106"/>
      <c r="GIX104" s="106"/>
      <c r="GIY104" s="106"/>
      <c r="GIZ104" s="106"/>
      <c r="GJA104" s="106"/>
      <c r="GJB104" s="106"/>
      <c r="GJC104" s="106"/>
      <c r="GJD104" s="106"/>
      <c r="GJE104" s="106"/>
      <c r="GJF104" s="106"/>
      <c r="GJG104" s="106"/>
      <c r="GJH104" s="106"/>
      <c r="GJI104" s="106"/>
      <c r="GJJ104" s="106"/>
      <c r="GJK104" s="106"/>
      <c r="GJL104" s="106"/>
      <c r="GJM104" s="106"/>
      <c r="GJN104" s="106"/>
      <c r="GJO104" s="106"/>
      <c r="GJP104" s="106"/>
      <c r="GJQ104" s="106"/>
      <c r="GJR104" s="106"/>
      <c r="GJS104" s="106"/>
      <c r="GJT104" s="106"/>
      <c r="GJU104" s="106"/>
      <c r="GJV104" s="106"/>
      <c r="GJW104" s="106"/>
      <c r="GJX104" s="106"/>
      <c r="GJY104" s="106"/>
      <c r="GJZ104" s="106"/>
      <c r="GKA104" s="106"/>
      <c r="GKB104" s="106"/>
      <c r="GKC104" s="106"/>
      <c r="GKD104" s="106"/>
      <c r="GKE104" s="106"/>
      <c r="GKF104" s="106"/>
      <c r="GKG104" s="106"/>
      <c r="GKH104" s="106"/>
      <c r="GKI104" s="106"/>
      <c r="GKJ104" s="106"/>
      <c r="GKK104" s="106"/>
      <c r="GKL104" s="106"/>
      <c r="GKM104" s="106"/>
      <c r="GKN104" s="106"/>
      <c r="GKO104" s="106"/>
      <c r="GKP104" s="106"/>
      <c r="GKQ104" s="106"/>
      <c r="GKR104" s="106"/>
      <c r="GKS104" s="106"/>
      <c r="GKT104" s="106"/>
      <c r="GKU104" s="106"/>
      <c r="GKV104" s="106"/>
      <c r="GKW104" s="106"/>
      <c r="GKX104" s="106"/>
      <c r="GKY104" s="106"/>
      <c r="GKZ104" s="106"/>
      <c r="GLA104" s="106"/>
      <c r="GLB104" s="106"/>
      <c r="GLC104" s="106"/>
      <c r="GLD104" s="106"/>
      <c r="GLE104" s="106"/>
      <c r="GLF104" s="106"/>
      <c r="GLG104" s="106"/>
      <c r="GLH104" s="106"/>
      <c r="GLI104" s="106"/>
      <c r="GLJ104" s="106"/>
      <c r="GLK104" s="106"/>
      <c r="GLL104" s="106"/>
      <c r="GLM104" s="106"/>
      <c r="GLN104" s="106"/>
      <c r="GLO104" s="106"/>
      <c r="GLP104" s="106"/>
      <c r="GLQ104" s="106"/>
      <c r="GLR104" s="106"/>
      <c r="GLS104" s="106"/>
      <c r="GLT104" s="106"/>
      <c r="GLU104" s="106"/>
      <c r="GLV104" s="106"/>
      <c r="GLW104" s="106"/>
      <c r="GLX104" s="106"/>
      <c r="GLY104" s="106"/>
      <c r="GLZ104" s="106"/>
      <c r="GMA104" s="106"/>
      <c r="GMB104" s="106"/>
      <c r="GMC104" s="106"/>
      <c r="GMD104" s="106"/>
      <c r="GME104" s="106"/>
      <c r="GMF104" s="106"/>
      <c r="GMG104" s="106"/>
      <c r="GMH104" s="106"/>
      <c r="GMI104" s="106"/>
      <c r="GMJ104" s="106"/>
      <c r="GMK104" s="106"/>
      <c r="GML104" s="106"/>
      <c r="GMM104" s="106"/>
      <c r="GMN104" s="106"/>
      <c r="GMO104" s="106"/>
      <c r="GMP104" s="106"/>
      <c r="GMQ104" s="106"/>
      <c r="GMR104" s="106"/>
      <c r="GMS104" s="106"/>
      <c r="GMT104" s="106"/>
      <c r="GMU104" s="106"/>
      <c r="GMV104" s="106"/>
      <c r="GMW104" s="106"/>
      <c r="GMX104" s="106"/>
      <c r="GMY104" s="106"/>
      <c r="GMZ104" s="106"/>
      <c r="GNA104" s="106"/>
      <c r="GNB104" s="106"/>
      <c r="GNC104" s="106"/>
      <c r="GND104" s="106"/>
      <c r="GNE104" s="106"/>
      <c r="GNF104" s="106"/>
      <c r="GNG104" s="106"/>
      <c r="GNH104" s="106"/>
      <c r="GNI104" s="106"/>
      <c r="GNJ104" s="106"/>
      <c r="GNK104" s="106"/>
      <c r="GNL104" s="106"/>
      <c r="GNM104" s="106"/>
      <c r="GNN104" s="106"/>
      <c r="GNO104" s="106"/>
      <c r="GNP104" s="106"/>
      <c r="GNQ104" s="106"/>
      <c r="GNR104" s="106"/>
      <c r="GNS104" s="106"/>
      <c r="GNT104" s="106"/>
      <c r="GNU104" s="106"/>
      <c r="GNV104" s="106"/>
      <c r="GNW104" s="106"/>
      <c r="GNX104" s="106"/>
      <c r="GNY104" s="106"/>
      <c r="GNZ104" s="106"/>
      <c r="GOA104" s="106"/>
      <c r="GOB104" s="106"/>
      <c r="GOC104" s="106"/>
      <c r="GOD104" s="106"/>
      <c r="GOE104" s="106"/>
      <c r="GOF104" s="106"/>
      <c r="GOG104" s="106"/>
      <c r="GOH104" s="106"/>
      <c r="GOI104" s="106"/>
      <c r="GOJ104" s="106"/>
      <c r="GOK104" s="106"/>
      <c r="GOL104" s="106"/>
      <c r="GOM104" s="106"/>
      <c r="GON104" s="106"/>
      <c r="GOO104" s="106"/>
      <c r="GOP104" s="106"/>
      <c r="GOQ104" s="106"/>
      <c r="GOR104" s="106"/>
      <c r="GOS104" s="106"/>
      <c r="GOT104" s="106"/>
      <c r="GOU104" s="106"/>
      <c r="GOV104" s="106"/>
      <c r="GOW104" s="106"/>
      <c r="GOX104" s="106"/>
      <c r="GOY104" s="106"/>
      <c r="GOZ104" s="106"/>
      <c r="GPA104" s="106"/>
      <c r="GPB104" s="106"/>
      <c r="GPC104" s="106"/>
      <c r="GPD104" s="106"/>
      <c r="GPE104" s="106"/>
      <c r="GPF104" s="106"/>
      <c r="GPG104" s="106"/>
      <c r="GPH104" s="106"/>
      <c r="GPI104" s="106"/>
      <c r="GPJ104" s="106"/>
      <c r="GPK104" s="106"/>
      <c r="GPL104" s="106"/>
      <c r="GPM104" s="106"/>
      <c r="GPN104" s="106"/>
      <c r="GPO104" s="106"/>
      <c r="GPP104" s="106"/>
      <c r="GPQ104" s="106"/>
      <c r="GPR104" s="106"/>
      <c r="GPS104" s="106"/>
      <c r="GPT104" s="106"/>
      <c r="GPU104" s="106"/>
      <c r="GPV104" s="106"/>
      <c r="GPW104" s="106"/>
      <c r="GPX104" s="106"/>
      <c r="GPY104" s="106"/>
      <c r="GPZ104" s="106"/>
      <c r="GQA104" s="106"/>
      <c r="GQB104" s="106"/>
      <c r="GQC104" s="106"/>
      <c r="GQD104" s="106"/>
      <c r="GQE104" s="106"/>
      <c r="GQF104" s="106"/>
      <c r="GQG104" s="106"/>
      <c r="GQH104" s="106"/>
      <c r="GQI104" s="106"/>
      <c r="GQJ104" s="106"/>
      <c r="GQK104" s="106"/>
      <c r="GQL104" s="106"/>
      <c r="GQM104" s="106"/>
      <c r="GQN104" s="106"/>
      <c r="GQO104" s="106"/>
      <c r="GQP104" s="106"/>
      <c r="GQQ104" s="106"/>
      <c r="GQR104" s="106"/>
      <c r="GQS104" s="106"/>
      <c r="GQT104" s="106"/>
      <c r="GQU104" s="106"/>
      <c r="GQV104" s="106"/>
      <c r="GQW104" s="106"/>
      <c r="GQX104" s="106"/>
      <c r="GQY104" s="106"/>
      <c r="GQZ104" s="106"/>
      <c r="GRA104" s="106"/>
      <c r="GRB104" s="106"/>
      <c r="GRC104" s="106"/>
      <c r="GRD104" s="106"/>
      <c r="GRE104" s="106"/>
      <c r="GRF104" s="106"/>
      <c r="GRG104" s="106"/>
      <c r="GRH104" s="106"/>
      <c r="GRI104" s="106"/>
      <c r="GRJ104" s="106"/>
      <c r="GRK104" s="106"/>
      <c r="GRL104" s="106"/>
      <c r="GRM104" s="106"/>
      <c r="GRN104" s="106"/>
      <c r="GRO104" s="106"/>
      <c r="GRP104" s="106"/>
      <c r="GRQ104" s="106"/>
      <c r="GRR104" s="106"/>
      <c r="GRS104" s="106"/>
      <c r="GRT104" s="106"/>
      <c r="GRU104" s="106"/>
      <c r="GRV104" s="106"/>
      <c r="GRW104" s="106"/>
      <c r="GRX104" s="106"/>
      <c r="GRY104" s="106"/>
      <c r="GRZ104" s="106"/>
      <c r="GSA104" s="106"/>
      <c r="GSB104" s="106"/>
      <c r="GSC104" s="106"/>
      <c r="GSD104" s="106"/>
      <c r="GSE104" s="106"/>
      <c r="GSF104" s="106"/>
      <c r="GSG104" s="106"/>
      <c r="GSH104" s="106"/>
      <c r="GSI104" s="106"/>
      <c r="GSJ104" s="106"/>
      <c r="GSK104" s="106"/>
      <c r="GSL104" s="106"/>
      <c r="GSM104" s="106"/>
      <c r="GSN104" s="106"/>
      <c r="GSO104" s="106"/>
      <c r="GSP104" s="106"/>
      <c r="GSQ104" s="106"/>
      <c r="GSR104" s="106"/>
      <c r="GSS104" s="106"/>
      <c r="GST104" s="106"/>
      <c r="GSU104" s="106"/>
      <c r="GSV104" s="106"/>
      <c r="GSW104" s="106"/>
      <c r="GSX104" s="106"/>
      <c r="GSY104" s="106"/>
      <c r="GSZ104" s="106"/>
      <c r="GTA104" s="106"/>
      <c r="GTB104" s="106"/>
      <c r="GTC104" s="106"/>
      <c r="GTD104" s="106"/>
      <c r="GTE104" s="106"/>
      <c r="GTF104" s="106"/>
      <c r="GTG104" s="106"/>
      <c r="GTH104" s="106"/>
      <c r="GTI104" s="106"/>
      <c r="GTJ104" s="106"/>
      <c r="GTK104" s="106"/>
      <c r="GTL104" s="106"/>
      <c r="GTM104" s="106"/>
      <c r="GTN104" s="106"/>
      <c r="GTO104" s="106"/>
      <c r="GTP104" s="106"/>
      <c r="GTQ104" s="106"/>
      <c r="GTR104" s="106"/>
      <c r="GTS104" s="106"/>
      <c r="GTT104" s="106"/>
      <c r="GTU104" s="106"/>
      <c r="GTV104" s="106"/>
      <c r="GTW104" s="106"/>
      <c r="GTX104" s="106"/>
      <c r="GTY104" s="106"/>
      <c r="GTZ104" s="106"/>
      <c r="GUA104" s="106"/>
      <c r="GUB104" s="106"/>
      <c r="GUC104" s="106"/>
      <c r="GUD104" s="106"/>
      <c r="GUE104" s="106"/>
      <c r="GUF104" s="106"/>
      <c r="GUG104" s="106"/>
      <c r="GUH104" s="106"/>
      <c r="GUI104" s="106"/>
      <c r="GUJ104" s="106"/>
      <c r="GUK104" s="106"/>
      <c r="GUL104" s="106"/>
      <c r="GUM104" s="106"/>
      <c r="GUN104" s="106"/>
      <c r="GUO104" s="106"/>
      <c r="GUP104" s="106"/>
      <c r="GUQ104" s="106"/>
      <c r="GUR104" s="106"/>
      <c r="GUS104" s="106"/>
      <c r="GUT104" s="106"/>
      <c r="GUU104" s="106"/>
      <c r="GUV104" s="106"/>
      <c r="GUW104" s="106"/>
      <c r="GUX104" s="106"/>
      <c r="GUY104" s="106"/>
      <c r="GUZ104" s="106"/>
      <c r="GVA104" s="106"/>
      <c r="GVB104" s="106"/>
      <c r="GVC104" s="106"/>
      <c r="GVD104" s="106"/>
      <c r="GVE104" s="106"/>
      <c r="GVF104" s="106"/>
      <c r="GVG104" s="106"/>
      <c r="GVH104" s="106"/>
      <c r="GVI104" s="106"/>
      <c r="GVJ104" s="106"/>
      <c r="GVK104" s="106"/>
      <c r="GVL104" s="106"/>
      <c r="GVM104" s="106"/>
      <c r="GVN104" s="106"/>
      <c r="GVO104" s="106"/>
      <c r="GVP104" s="106"/>
      <c r="GVQ104" s="106"/>
      <c r="GVR104" s="106"/>
      <c r="GVS104" s="106"/>
      <c r="GVT104" s="106"/>
      <c r="GVU104" s="106"/>
      <c r="GVV104" s="106"/>
      <c r="GVW104" s="106"/>
      <c r="GVX104" s="106"/>
      <c r="GVY104" s="106"/>
      <c r="GVZ104" s="106"/>
      <c r="GWA104" s="106"/>
      <c r="GWB104" s="106"/>
      <c r="GWC104" s="106"/>
      <c r="GWD104" s="106"/>
      <c r="GWE104" s="106"/>
      <c r="GWF104" s="106"/>
      <c r="GWG104" s="106"/>
      <c r="GWH104" s="106"/>
      <c r="GWI104" s="106"/>
      <c r="GWJ104" s="106"/>
      <c r="GWK104" s="106"/>
      <c r="GWL104" s="106"/>
      <c r="GWM104" s="106"/>
      <c r="GWN104" s="106"/>
      <c r="GWO104" s="106"/>
      <c r="GWP104" s="106"/>
      <c r="GWQ104" s="106"/>
      <c r="GWR104" s="106"/>
      <c r="GWS104" s="106"/>
      <c r="GWT104" s="106"/>
      <c r="GWU104" s="106"/>
      <c r="GWV104" s="106"/>
      <c r="GWW104" s="106"/>
      <c r="GWX104" s="106"/>
      <c r="GWY104" s="106"/>
      <c r="GWZ104" s="106"/>
      <c r="GXA104" s="106"/>
      <c r="GXB104" s="106"/>
      <c r="GXC104" s="106"/>
      <c r="GXD104" s="106"/>
      <c r="GXE104" s="106"/>
      <c r="GXF104" s="106"/>
      <c r="GXG104" s="106"/>
      <c r="GXH104" s="106"/>
      <c r="GXI104" s="106"/>
      <c r="GXJ104" s="106"/>
      <c r="GXK104" s="106"/>
      <c r="GXL104" s="106"/>
      <c r="GXM104" s="106"/>
      <c r="GXN104" s="106"/>
      <c r="GXO104" s="106"/>
      <c r="GXP104" s="106"/>
      <c r="GXQ104" s="106"/>
      <c r="GXR104" s="106"/>
      <c r="GXS104" s="106"/>
      <c r="GXT104" s="106"/>
      <c r="GXU104" s="106"/>
      <c r="GXV104" s="106"/>
      <c r="GXW104" s="106"/>
      <c r="GXX104" s="106"/>
      <c r="GXY104" s="106"/>
      <c r="GXZ104" s="106"/>
      <c r="GYA104" s="106"/>
      <c r="GYB104" s="106"/>
      <c r="GYC104" s="106"/>
      <c r="GYD104" s="106"/>
      <c r="GYE104" s="106"/>
      <c r="GYF104" s="106"/>
      <c r="GYG104" s="106"/>
      <c r="GYH104" s="106"/>
      <c r="GYI104" s="106"/>
      <c r="GYJ104" s="106"/>
      <c r="GYK104" s="106"/>
      <c r="GYL104" s="106"/>
      <c r="GYM104" s="106"/>
      <c r="GYN104" s="106"/>
      <c r="GYO104" s="106"/>
      <c r="GYP104" s="106"/>
      <c r="GYQ104" s="106"/>
      <c r="GYR104" s="106"/>
      <c r="GYS104" s="106"/>
      <c r="GYT104" s="106"/>
      <c r="GYU104" s="106"/>
      <c r="GYV104" s="106"/>
      <c r="GYW104" s="106"/>
      <c r="GYX104" s="106"/>
      <c r="GYY104" s="106"/>
      <c r="GYZ104" s="106"/>
      <c r="GZA104" s="106"/>
      <c r="GZB104" s="106"/>
      <c r="GZC104" s="106"/>
      <c r="GZD104" s="106"/>
      <c r="GZE104" s="106"/>
      <c r="GZF104" s="106"/>
      <c r="GZG104" s="106"/>
      <c r="GZH104" s="106"/>
      <c r="GZI104" s="106"/>
      <c r="GZJ104" s="106"/>
      <c r="GZK104" s="106"/>
      <c r="GZL104" s="106"/>
      <c r="GZM104" s="106"/>
      <c r="GZN104" s="106"/>
      <c r="GZO104" s="106"/>
      <c r="GZP104" s="106"/>
      <c r="GZQ104" s="106"/>
      <c r="GZR104" s="106"/>
      <c r="GZS104" s="106"/>
      <c r="GZT104" s="106"/>
      <c r="GZU104" s="106"/>
      <c r="GZV104" s="106"/>
      <c r="GZW104" s="106"/>
      <c r="GZX104" s="106"/>
      <c r="GZY104" s="106"/>
      <c r="GZZ104" s="106"/>
      <c r="HAA104" s="106"/>
      <c r="HAB104" s="106"/>
      <c r="HAC104" s="106"/>
      <c r="HAD104" s="106"/>
      <c r="HAE104" s="106"/>
      <c r="HAF104" s="106"/>
      <c r="HAG104" s="106"/>
      <c r="HAH104" s="106"/>
      <c r="HAI104" s="106"/>
      <c r="HAJ104" s="106"/>
      <c r="HAK104" s="106"/>
      <c r="HAL104" s="106"/>
      <c r="HAM104" s="106"/>
      <c r="HAN104" s="106"/>
      <c r="HAO104" s="106"/>
      <c r="HAP104" s="106"/>
      <c r="HAQ104" s="106"/>
      <c r="HAR104" s="106"/>
      <c r="HAS104" s="106"/>
      <c r="HAT104" s="106"/>
      <c r="HAU104" s="106"/>
      <c r="HAV104" s="106"/>
      <c r="HAW104" s="106"/>
      <c r="HAX104" s="106"/>
      <c r="HAY104" s="106"/>
      <c r="HAZ104" s="106"/>
      <c r="HBA104" s="106"/>
      <c r="HBB104" s="106"/>
      <c r="HBC104" s="106"/>
      <c r="HBD104" s="106"/>
      <c r="HBE104" s="106"/>
      <c r="HBF104" s="106"/>
      <c r="HBG104" s="106"/>
      <c r="HBH104" s="106"/>
      <c r="HBI104" s="106"/>
      <c r="HBJ104" s="106"/>
      <c r="HBK104" s="106"/>
      <c r="HBL104" s="106"/>
      <c r="HBM104" s="106"/>
      <c r="HBN104" s="106"/>
      <c r="HBO104" s="106"/>
      <c r="HBP104" s="106"/>
      <c r="HBQ104" s="106"/>
      <c r="HBR104" s="106"/>
      <c r="HBS104" s="106"/>
      <c r="HBT104" s="106"/>
      <c r="HBU104" s="106"/>
      <c r="HBV104" s="106"/>
      <c r="HBW104" s="106"/>
      <c r="HBX104" s="106"/>
      <c r="HBY104" s="106"/>
      <c r="HBZ104" s="106"/>
      <c r="HCA104" s="106"/>
      <c r="HCB104" s="106"/>
      <c r="HCC104" s="106"/>
      <c r="HCD104" s="106"/>
      <c r="HCE104" s="106"/>
      <c r="HCF104" s="106"/>
      <c r="HCG104" s="106"/>
      <c r="HCH104" s="106"/>
      <c r="HCI104" s="106"/>
      <c r="HCJ104" s="106"/>
      <c r="HCK104" s="106"/>
      <c r="HCL104" s="106"/>
      <c r="HCM104" s="106"/>
      <c r="HCN104" s="106"/>
      <c r="HCO104" s="106"/>
      <c r="HCP104" s="106"/>
      <c r="HCQ104" s="106"/>
      <c r="HCR104" s="106"/>
      <c r="HCS104" s="106"/>
      <c r="HCT104" s="106"/>
      <c r="HCU104" s="106"/>
      <c r="HCV104" s="106"/>
      <c r="HCW104" s="106"/>
      <c r="HCX104" s="106"/>
      <c r="HCY104" s="106"/>
      <c r="HCZ104" s="106"/>
      <c r="HDA104" s="106"/>
      <c r="HDB104" s="106"/>
      <c r="HDC104" s="106"/>
      <c r="HDD104" s="106"/>
      <c r="HDE104" s="106"/>
      <c r="HDF104" s="106"/>
      <c r="HDG104" s="106"/>
      <c r="HDH104" s="106"/>
      <c r="HDI104" s="106"/>
      <c r="HDJ104" s="106"/>
      <c r="HDK104" s="106"/>
      <c r="HDL104" s="106"/>
      <c r="HDM104" s="106"/>
      <c r="HDN104" s="106"/>
      <c r="HDO104" s="106"/>
      <c r="HDP104" s="106"/>
      <c r="HDQ104" s="106"/>
      <c r="HDR104" s="106"/>
      <c r="HDS104" s="106"/>
      <c r="HDT104" s="106"/>
      <c r="HDU104" s="106"/>
      <c r="HDV104" s="106"/>
      <c r="HDW104" s="106"/>
      <c r="HDX104" s="106"/>
      <c r="HDY104" s="106"/>
      <c r="HDZ104" s="106"/>
      <c r="HEA104" s="106"/>
      <c r="HEB104" s="106"/>
      <c r="HEC104" s="106"/>
      <c r="HED104" s="106"/>
      <c r="HEE104" s="106"/>
      <c r="HEF104" s="106"/>
      <c r="HEG104" s="106"/>
      <c r="HEH104" s="106"/>
      <c r="HEI104" s="106"/>
      <c r="HEJ104" s="106"/>
      <c r="HEK104" s="106"/>
      <c r="HEL104" s="106"/>
      <c r="HEM104" s="106"/>
      <c r="HEN104" s="106"/>
      <c r="HEO104" s="106"/>
      <c r="HEP104" s="106"/>
      <c r="HEQ104" s="106"/>
      <c r="HER104" s="106"/>
      <c r="HES104" s="106"/>
      <c r="HET104" s="106"/>
      <c r="HEU104" s="106"/>
      <c r="HEV104" s="106"/>
      <c r="HEW104" s="106"/>
      <c r="HEX104" s="106"/>
      <c r="HEY104" s="106"/>
      <c r="HEZ104" s="106"/>
      <c r="HFA104" s="106"/>
      <c r="HFB104" s="106"/>
      <c r="HFC104" s="106"/>
      <c r="HFD104" s="106"/>
      <c r="HFE104" s="106"/>
      <c r="HFF104" s="106"/>
      <c r="HFG104" s="106"/>
      <c r="HFH104" s="106"/>
      <c r="HFI104" s="106"/>
      <c r="HFJ104" s="106"/>
      <c r="HFK104" s="106"/>
      <c r="HFL104" s="106"/>
      <c r="HFM104" s="106"/>
      <c r="HFN104" s="106"/>
      <c r="HFO104" s="106"/>
      <c r="HFP104" s="106"/>
      <c r="HFQ104" s="106"/>
      <c r="HFR104" s="106"/>
      <c r="HFS104" s="106"/>
      <c r="HFT104" s="106"/>
      <c r="HFU104" s="106"/>
      <c r="HFV104" s="106"/>
      <c r="HFW104" s="106"/>
      <c r="HFX104" s="106"/>
      <c r="HFY104" s="106"/>
      <c r="HFZ104" s="106"/>
      <c r="HGA104" s="106"/>
      <c r="HGB104" s="106"/>
      <c r="HGC104" s="106"/>
      <c r="HGD104" s="106"/>
      <c r="HGE104" s="106"/>
      <c r="HGF104" s="106"/>
      <c r="HGG104" s="106"/>
      <c r="HGH104" s="106"/>
      <c r="HGI104" s="106"/>
      <c r="HGJ104" s="106"/>
      <c r="HGK104" s="106"/>
      <c r="HGL104" s="106"/>
      <c r="HGM104" s="106"/>
      <c r="HGN104" s="106"/>
      <c r="HGO104" s="106"/>
      <c r="HGP104" s="106"/>
      <c r="HGQ104" s="106"/>
      <c r="HGR104" s="106"/>
      <c r="HGS104" s="106"/>
      <c r="HGT104" s="106"/>
      <c r="HGU104" s="106"/>
      <c r="HGV104" s="106"/>
      <c r="HGW104" s="106"/>
      <c r="HGX104" s="106"/>
      <c r="HGY104" s="106"/>
      <c r="HGZ104" s="106"/>
      <c r="HHA104" s="106"/>
      <c r="HHB104" s="106"/>
      <c r="HHC104" s="106"/>
      <c r="HHD104" s="106"/>
      <c r="HHE104" s="106"/>
      <c r="HHF104" s="106"/>
      <c r="HHG104" s="106"/>
      <c r="HHH104" s="106"/>
      <c r="HHI104" s="106"/>
      <c r="HHJ104" s="106"/>
      <c r="HHK104" s="106"/>
      <c r="HHL104" s="106"/>
      <c r="HHM104" s="106"/>
      <c r="HHN104" s="106"/>
      <c r="HHO104" s="106"/>
      <c r="HHP104" s="106"/>
      <c r="HHQ104" s="106"/>
      <c r="HHR104" s="106"/>
      <c r="HHS104" s="106"/>
      <c r="HHT104" s="106"/>
      <c r="HHU104" s="106"/>
      <c r="HHV104" s="106"/>
      <c r="HHW104" s="106"/>
      <c r="HHX104" s="106"/>
      <c r="HHY104" s="106"/>
      <c r="HHZ104" s="106"/>
      <c r="HIA104" s="106"/>
      <c r="HIB104" s="106"/>
      <c r="HIC104" s="106"/>
      <c r="HID104" s="106"/>
      <c r="HIE104" s="106"/>
      <c r="HIF104" s="106"/>
      <c r="HIG104" s="106"/>
      <c r="HIH104" s="106"/>
      <c r="HII104" s="106"/>
      <c r="HIJ104" s="106"/>
      <c r="HIK104" s="106"/>
      <c r="HIL104" s="106"/>
      <c r="HIM104" s="106"/>
      <c r="HIN104" s="106"/>
      <c r="HIO104" s="106"/>
      <c r="HIP104" s="106"/>
      <c r="HIQ104" s="106"/>
      <c r="HIR104" s="106"/>
      <c r="HIS104" s="106"/>
      <c r="HIT104" s="106"/>
      <c r="HIU104" s="106"/>
      <c r="HIV104" s="106"/>
      <c r="HIW104" s="106"/>
      <c r="HIX104" s="106"/>
      <c r="HIY104" s="106"/>
      <c r="HIZ104" s="106"/>
      <c r="HJA104" s="106"/>
      <c r="HJB104" s="106"/>
      <c r="HJC104" s="106"/>
      <c r="HJD104" s="106"/>
      <c r="HJE104" s="106"/>
      <c r="HJF104" s="106"/>
      <c r="HJG104" s="106"/>
      <c r="HJH104" s="106"/>
      <c r="HJI104" s="106"/>
      <c r="HJJ104" s="106"/>
      <c r="HJK104" s="106"/>
      <c r="HJL104" s="106"/>
      <c r="HJM104" s="106"/>
      <c r="HJN104" s="106"/>
      <c r="HJO104" s="106"/>
      <c r="HJP104" s="106"/>
      <c r="HJQ104" s="106"/>
      <c r="HJR104" s="106"/>
      <c r="HJS104" s="106"/>
      <c r="HJT104" s="106"/>
      <c r="HJU104" s="106"/>
      <c r="HJV104" s="106"/>
      <c r="HJW104" s="106"/>
      <c r="HJX104" s="106"/>
      <c r="HJY104" s="106"/>
      <c r="HJZ104" s="106"/>
      <c r="HKA104" s="106"/>
      <c r="HKB104" s="106"/>
      <c r="HKC104" s="106"/>
      <c r="HKD104" s="106"/>
      <c r="HKE104" s="106"/>
      <c r="HKF104" s="106"/>
      <c r="HKG104" s="106"/>
      <c r="HKH104" s="106"/>
      <c r="HKI104" s="106"/>
      <c r="HKJ104" s="106"/>
      <c r="HKK104" s="106"/>
      <c r="HKL104" s="106"/>
      <c r="HKM104" s="106"/>
      <c r="HKN104" s="106"/>
      <c r="HKO104" s="106"/>
      <c r="HKP104" s="106"/>
      <c r="HKQ104" s="106"/>
      <c r="HKR104" s="106"/>
      <c r="HKS104" s="106"/>
      <c r="HKT104" s="106"/>
      <c r="HKU104" s="106"/>
      <c r="HKV104" s="106"/>
      <c r="HKW104" s="106"/>
      <c r="HKX104" s="106"/>
      <c r="HKY104" s="106"/>
      <c r="HKZ104" s="106"/>
      <c r="HLA104" s="106"/>
      <c r="HLB104" s="106"/>
      <c r="HLC104" s="106"/>
      <c r="HLD104" s="106"/>
      <c r="HLE104" s="106"/>
      <c r="HLF104" s="106"/>
      <c r="HLG104" s="106"/>
      <c r="HLH104" s="106"/>
      <c r="HLI104" s="106"/>
      <c r="HLJ104" s="106"/>
      <c r="HLK104" s="106"/>
      <c r="HLL104" s="106"/>
      <c r="HLM104" s="106"/>
      <c r="HLN104" s="106"/>
      <c r="HLO104" s="106"/>
      <c r="HLP104" s="106"/>
      <c r="HLQ104" s="106"/>
      <c r="HLR104" s="106"/>
      <c r="HLS104" s="106"/>
      <c r="HLT104" s="106"/>
      <c r="HLU104" s="106"/>
      <c r="HLV104" s="106"/>
      <c r="HLW104" s="106"/>
      <c r="HLX104" s="106"/>
      <c r="HLY104" s="106"/>
      <c r="HLZ104" s="106"/>
      <c r="HMA104" s="106"/>
      <c r="HMB104" s="106"/>
      <c r="HMC104" s="106"/>
      <c r="HMD104" s="106"/>
      <c r="HME104" s="106"/>
      <c r="HMF104" s="106"/>
      <c r="HMG104" s="106"/>
      <c r="HMH104" s="106"/>
      <c r="HMI104" s="106"/>
      <c r="HMJ104" s="106"/>
      <c r="HMK104" s="106"/>
      <c r="HML104" s="106"/>
      <c r="HMM104" s="106"/>
      <c r="HMN104" s="106"/>
      <c r="HMO104" s="106"/>
      <c r="HMP104" s="106"/>
      <c r="HMQ104" s="106"/>
      <c r="HMR104" s="106"/>
      <c r="HMS104" s="106"/>
      <c r="HMT104" s="106"/>
      <c r="HMU104" s="106"/>
      <c r="HMV104" s="106"/>
      <c r="HMW104" s="106"/>
      <c r="HMX104" s="106"/>
      <c r="HMY104" s="106"/>
      <c r="HMZ104" s="106"/>
      <c r="HNA104" s="106"/>
      <c r="HNB104" s="106"/>
      <c r="HNC104" s="106"/>
      <c r="HND104" s="106"/>
      <c r="HNE104" s="106"/>
      <c r="HNF104" s="106"/>
      <c r="HNG104" s="106"/>
      <c r="HNH104" s="106"/>
      <c r="HNI104" s="106"/>
      <c r="HNJ104" s="106"/>
      <c r="HNK104" s="106"/>
      <c r="HNL104" s="106"/>
      <c r="HNM104" s="106"/>
      <c r="HNN104" s="106"/>
      <c r="HNO104" s="106"/>
      <c r="HNP104" s="106"/>
      <c r="HNQ104" s="106"/>
      <c r="HNR104" s="106"/>
      <c r="HNS104" s="106"/>
      <c r="HNT104" s="106"/>
      <c r="HNU104" s="106"/>
      <c r="HNV104" s="106"/>
      <c r="HNW104" s="106"/>
      <c r="HNX104" s="106"/>
      <c r="HNY104" s="106"/>
      <c r="HNZ104" s="106"/>
      <c r="HOA104" s="106"/>
      <c r="HOB104" s="106"/>
      <c r="HOC104" s="106"/>
      <c r="HOD104" s="106"/>
      <c r="HOE104" s="106"/>
      <c r="HOF104" s="106"/>
      <c r="HOG104" s="106"/>
      <c r="HOH104" s="106"/>
      <c r="HOI104" s="106"/>
      <c r="HOJ104" s="106"/>
      <c r="HOK104" s="106"/>
      <c r="HOL104" s="106"/>
      <c r="HOM104" s="106"/>
      <c r="HON104" s="106"/>
      <c r="HOO104" s="106"/>
      <c r="HOP104" s="106"/>
      <c r="HOQ104" s="106"/>
      <c r="HOR104" s="106"/>
      <c r="HOS104" s="106"/>
      <c r="HOT104" s="106"/>
      <c r="HOU104" s="106"/>
      <c r="HOV104" s="106"/>
      <c r="HOW104" s="106"/>
      <c r="HOX104" s="106"/>
      <c r="HOY104" s="106"/>
      <c r="HOZ104" s="106"/>
      <c r="HPA104" s="106"/>
      <c r="HPB104" s="106"/>
      <c r="HPC104" s="106"/>
      <c r="HPD104" s="106"/>
      <c r="HPE104" s="106"/>
      <c r="HPF104" s="106"/>
      <c r="HPG104" s="106"/>
      <c r="HPH104" s="106"/>
      <c r="HPI104" s="106"/>
      <c r="HPJ104" s="106"/>
      <c r="HPK104" s="106"/>
      <c r="HPL104" s="106"/>
      <c r="HPM104" s="106"/>
      <c r="HPN104" s="106"/>
      <c r="HPO104" s="106"/>
      <c r="HPP104" s="106"/>
      <c r="HPQ104" s="106"/>
      <c r="HPR104" s="106"/>
      <c r="HPS104" s="106"/>
      <c r="HPT104" s="106"/>
      <c r="HPU104" s="106"/>
      <c r="HPV104" s="106"/>
      <c r="HPW104" s="106"/>
      <c r="HPX104" s="106"/>
      <c r="HPY104" s="106"/>
      <c r="HPZ104" s="106"/>
      <c r="HQA104" s="106"/>
      <c r="HQB104" s="106"/>
      <c r="HQC104" s="106"/>
      <c r="HQD104" s="106"/>
      <c r="HQE104" s="106"/>
      <c r="HQF104" s="106"/>
      <c r="HQG104" s="106"/>
      <c r="HQH104" s="106"/>
      <c r="HQI104" s="106"/>
      <c r="HQJ104" s="106"/>
      <c r="HQK104" s="106"/>
      <c r="HQL104" s="106"/>
      <c r="HQM104" s="106"/>
      <c r="HQN104" s="106"/>
      <c r="HQO104" s="106"/>
      <c r="HQP104" s="106"/>
      <c r="HQQ104" s="106"/>
      <c r="HQR104" s="106"/>
      <c r="HQS104" s="106"/>
      <c r="HQT104" s="106"/>
      <c r="HQU104" s="106"/>
      <c r="HQV104" s="106"/>
      <c r="HQW104" s="106"/>
      <c r="HQX104" s="106"/>
      <c r="HQY104" s="106"/>
      <c r="HQZ104" s="106"/>
      <c r="HRA104" s="106"/>
      <c r="HRB104" s="106"/>
      <c r="HRC104" s="106"/>
      <c r="HRD104" s="106"/>
      <c r="HRE104" s="106"/>
      <c r="HRF104" s="106"/>
      <c r="HRG104" s="106"/>
      <c r="HRH104" s="106"/>
      <c r="HRI104" s="106"/>
      <c r="HRJ104" s="106"/>
      <c r="HRK104" s="106"/>
      <c r="HRL104" s="106"/>
      <c r="HRM104" s="106"/>
      <c r="HRN104" s="106"/>
      <c r="HRO104" s="106"/>
      <c r="HRP104" s="106"/>
      <c r="HRQ104" s="106"/>
      <c r="HRR104" s="106"/>
      <c r="HRS104" s="106"/>
      <c r="HRT104" s="106"/>
      <c r="HRU104" s="106"/>
      <c r="HRV104" s="106"/>
      <c r="HRW104" s="106"/>
      <c r="HRX104" s="106"/>
      <c r="HRY104" s="106"/>
      <c r="HRZ104" s="106"/>
      <c r="HSA104" s="106"/>
      <c r="HSB104" s="106"/>
      <c r="HSC104" s="106"/>
      <c r="HSD104" s="106"/>
      <c r="HSE104" s="106"/>
      <c r="HSF104" s="106"/>
      <c r="HSG104" s="106"/>
      <c r="HSH104" s="106"/>
      <c r="HSI104" s="106"/>
      <c r="HSJ104" s="106"/>
      <c r="HSK104" s="106"/>
      <c r="HSL104" s="106"/>
      <c r="HSM104" s="106"/>
      <c r="HSN104" s="106"/>
      <c r="HSO104" s="106"/>
      <c r="HSP104" s="106"/>
      <c r="HSQ104" s="106"/>
      <c r="HSR104" s="106"/>
      <c r="HSS104" s="106"/>
      <c r="HST104" s="106"/>
      <c r="HSU104" s="106"/>
      <c r="HSV104" s="106"/>
      <c r="HSW104" s="106"/>
      <c r="HSX104" s="106"/>
      <c r="HSY104" s="106"/>
      <c r="HSZ104" s="106"/>
      <c r="HTA104" s="106"/>
      <c r="HTB104" s="106"/>
      <c r="HTC104" s="106"/>
      <c r="HTD104" s="106"/>
      <c r="HTE104" s="106"/>
      <c r="HTF104" s="106"/>
      <c r="HTG104" s="106"/>
      <c r="HTH104" s="106"/>
      <c r="HTI104" s="106"/>
      <c r="HTJ104" s="106"/>
      <c r="HTK104" s="106"/>
      <c r="HTL104" s="106"/>
      <c r="HTM104" s="106"/>
      <c r="HTN104" s="106"/>
      <c r="HTO104" s="106"/>
      <c r="HTP104" s="106"/>
      <c r="HTQ104" s="106"/>
      <c r="HTR104" s="106"/>
      <c r="HTS104" s="106"/>
      <c r="HTT104" s="106"/>
      <c r="HTU104" s="106"/>
      <c r="HTV104" s="106"/>
      <c r="HTW104" s="106"/>
      <c r="HTX104" s="106"/>
      <c r="HTY104" s="106"/>
      <c r="HTZ104" s="106"/>
      <c r="HUA104" s="106"/>
      <c r="HUB104" s="106"/>
      <c r="HUC104" s="106"/>
      <c r="HUD104" s="106"/>
      <c r="HUE104" s="106"/>
      <c r="HUF104" s="106"/>
      <c r="HUG104" s="106"/>
      <c r="HUH104" s="106"/>
      <c r="HUI104" s="106"/>
      <c r="HUJ104" s="106"/>
      <c r="HUK104" s="106"/>
      <c r="HUL104" s="106"/>
      <c r="HUM104" s="106"/>
      <c r="HUN104" s="106"/>
      <c r="HUO104" s="106"/>
      <c r="HUP104" s="106"/>
      <c r="HUQ104" s="106"/>
      <c r="HUR104" s="106"/>
      <c r="HUS104" s="106"/>
      <c r="HUT104" s="106"/>
      <c r="HUU104" s="106"/>
      <c r="HUV104" s="106"/>
      <c r="HUW104" s="106"/>
      <c r="HUX104" s="106"/>
      <c r="HUY104" s="106"/>
      <c r="HUZ104" s="106"/>
      <c r="HVA104" s="106"/>
      <c r="HVB104" s="106"/>
      <c r="HVC104" s="106"/>
      <c r="HVD104" s="106"/>
      <c r="HVE104" s="106"/>
      <c r="HVF104" s="106"/>
      <c r="HVG104" s="106"/>
      <c r="HVH104" s="106"/>
      <c r="HVI104" s="106"/>
      <c r="HVJ104" s="106"/>
      <c r="HVK104" s="106"/>
      <c r="HVL104" s="106"/>
      <c r="HVM104" s="106"/>
      <c r="HVN104" s="106"/>
      <c r="HVO104" s="106"/>
      <c r="HVP104" s="106"/>
      <c r="HVQ104" s="106"/>
      <c r="HVR104" s="106"/>
      <c r="HVS104" s="106"/>
      <c r="HVT104" s="106"/>
      <c r="HVU104" s="106"/>
      <c r="HVV104" s="106"/>
      <c r="HVW104" s="106"/>
      <c r="HVX104" s="106"/>
      <c r="HVY104" s="106"/>
      <c r="HVZ104" s="106"/>
      <c r="HWA104" s="106"/>
      <c r="HWB104" s="106"/>
      <c r="HWC104" s="106"/>
      <c r="HWD104" s="106"/>
      <c r="HWE104" s="106"/>
      <c r="HWF104" s="106"/>
      <c r="HWG104" s="106"/>
      <c r="HWH104" s="106"/>
      <c r="HWI104" s="106"/>
      <c r="HWJ104" s="106"/>
      <c r="HWK104" s="106"/>
      <c r="HWL104" s="106"/>
      <c r="HWM104" s="106"/>
      <c r="HWN104" s="106"/>
      <c r="HWO104" s="106"/>
      <c r="HWP104" s="106"/>
      <c r="HWQ104" s="106"/>
      <c r="HWR104" s="106"/>
      <c r="HWS104" s="106"/>
      <c r="HWT104" s="106"/>
      <c r="HWU104" s="106"/>
      <c r="HWV104" s="106"/>
      <c r="HWW104" s="106"/>
      <c r="HWX104" s="106"/>
      <c r="HWY104" s="106"/>
      <c r="HWZ104" s="106"/>
      <c r="HXA104" s="106"/>
      <c r="HXB104" s="106"/>
      <c r="HXC104" s="106"/>
      <c r="HXD104" s="106"/>
      <c r="HXE104" s="106"/>
      <c r="HXF104" s="106"/>
      <c r="HXG104" s="106"/>
      <c r="HXH104" s="106"/>
      <c r="HXI104" s="106"/>
      <c r="HXJ104" s="106"/>
      <c r="HXK104" s="106"/>
      <c r="HXL104" s="106"/>
      <c r="HXM104" s="106"/>
      <c r="HXN104" s="106"/>
      <c r="HXO104" s="106"/>
      <c r="HXP104" s="106"/>
      <c r="HXQ104" s="106"/>
      <c r="HXR104" s="106"/>
      <c r="HXS104" s="106"/>
      <c r="HXT104" s="106"/>
      <c r="HXU104" s="106"/>
      <c r="HXV104" s="106"/>
      <c r="HXW104" s="106"/>
      <c r="HXX104" s="106"/>
      <c r="HXY104" s="106"/>
      <c r="HXZ104" s="106"/>
      <c r="HYA104" s="106"/>
      <c r="HYB104" s="106"/>
      <c r="HYC104" s="106"/>
      <c r="HYD104" s="106"/>
      <c r="HYE104" s="106"/>
      <c r="HYF104" s="106"/>
      <c r="HYG104" s="106"/>
      <c r="HYH104" s="106"/>
      <c r="HYI104" s="106"/>
      <c r="HYJ104" s="106"/>
      <c r="HYK104" s="106"/>
      <c r="HYL104" s="106"/>
      <c r="HYM104" s="106"/>
      <c r="HYN104" s="106"/>
      <c r="HYO104" s="106"/>
      <c r="HYP104" s="106"/>
      <c r="HYQ104" s="106"/>
      <c r="HYR104" s="106"/>
      <c r="HYS104" s="106"/>
      <c r="HYT104" s="106"/>
      <c r="HYU104" s="106"/>
      <c r="HYV104" s="106"/>
      <c r="HYW104" s="106"/>
      <c r="HYX104" s="106"/>
      <c r="HYY104" s="106"/>
      <c r="HYZ104" s="106"/>
      <c r="HZA104" s="106"/>
      <c r="HZB104" s="106"/>
      <c r="HZC104" s="106"/>
      <c r="HZD104" s="106"/>
      <c r="HZE104" s="106"/>
      <c r="HZF104" s="106"/>
      <c r="HZG104" s="106"/>
      <c r="HZH104" s="106"/>
      <c r="HZI104" s="106"/>
      <c r="HZJ104" s="106"/>
      <c r="HZK104" s="106"/>
      <c r="HZL104" s="106"/>
      <c r="HZM104" s="106"/>
      <c r="HZN104" s="106"/>
      <c r="HZO104" s="106"/>
      <c r="HZP104" s="106"/>
      <c r="HZQ104" s="106"/>
      <c r="HZR104" s="106"/>
      <c r="HZS104" s="106"/>
      <c r="HZT104" s="106"/>
      <c r="HZU104" s="106"/>
      <c r="HZV104" s="106"/>
      <c r="HZW104" s="106"/>
      <c r="HZX104" s="106"/>
      <c r="HZY104" s="106"/>
      <c r="HZZ104" s="106"/>
      <c r="IAA104" s="106"/>
      <c r="IAB104" s="106"/>
      <c r="IAC104" s="106"/>
      <c r="IAD104" s="106"/>
      <c r="IAE104" s="106"/>
      <c r="IAF104" s="106"/>
      <c r="IAG104" s="106"/>
      <c r="IAH104" s="106"/>
      <c r="IAI104" s="106"/>
      <c r="IAJ104" s="106"/>
      <c r="IAK104" s="106"/>
      <c r="IAL104" s="106"/>
      <c r="IAM104" s="106"/>
      <c r="IAN104" s="106"/>
      <c r="IAO104" s="106"/>
      <c r="IAP104" s="106"/>
      <c r="IAQ104" s="106"/>
      <c r="IAR104" s="106"/>
      <c r="IAS104" s="106"/>
      <c r="IAT104" s="106"/>
      <c r="IAU104" s="106"/>
      <c r="IAV104" s="106"/>
      <c r="IAW104" s="106"/>
      <c r="IAX104" s="106"/>
      <c r="IAY104" s="106"/>
      <c r="IAZ104" s="106"/>
      <c r="IBA104" s="106"/>
      <c r="IBB104" s="106"/>
      <c r="IBC104" s="106"/>
      <c r="IBD104" s="106"/>
      <c r="IBE104" s="106"/>
      <c r="IBF104" s="106"/>
      <c r="IBG104" s="106"/>
      <c r="IBH104" s="106"/>
      <c r="IBI104" s="106"/>
      <c r="IBJ104" s="106"/>
      <c r="IBK104" s="106"/>
      <c r="IBL104" s="106"/>
      <c r="IBM104" s="106"/>
      <c r="IBN104" s="106"/>
      <c r="IBO104" s="106"/>
      <c r="IBP104" s="106"/>
      <c r="IBQ104" s="106"/>
      <c r="IBR104" s="106"/>
      <c r="IBS104" s="106"/>
      <c r="IBT104" s="106"/>
      <c r="IBU104" s="106"/>
      <c r="IBV104" s="106"/>
      <c r="IBW104" s="106"/>
      <c r="IBX104" s="106"/>
      <c r="IBY104" s="106"/>
      <c r="IBZ104" s="106"/>
      <c r="ICA104" s="106"/>
      <c r="ICB104" s="106"/>
      <c r="ICC104" s="106"/>
      <c r="ICD104" s="106"/>
      <c r="ICE104" s="106"/>
      <c r="ICF104" s="106"/>
      <c r="ICG104" s="106"/>
      <c r="ICH104" s="106"/>
      <c r="ICI104" s="106"/>
      <c r="ICJ104" s="106"/>
      <c r="ICK104" s="106"/>
      <c r="ICL104" s="106"/>
      <c r="ICM104" s="106"/>
      <c r="ICN104" s="106"/>
      <c r="ICO104" s="106"/>
      <c r="ICP104" s="106"/>
      <c r="ICQ104" s="106"/>
      <c r="ICR104" s="106"/>
      <c r="ICS104" s="106"/>
      <c r="ICT104" s="106"/>
      <c r="ICU104" s="106"/>
      <c r="ICV104" s="106"/>
      <c r="ICW104" s="106"/>
      <c r="ICX104" s="106"/>
      <c r="ICY104" s="106"/>
      <c r="ICZ104" s="106"/>
      <c r="IDA104" s="106"/>
      <c r="IDB104" s="106"/>
      <c r="IDC104" s="106"/>
      <c r="IDD104" s="106"/>
      <c r="IDE104" s="106"/>
      <c r="IDF104" s="106"/>
      <c r="IDG104" s="106"/>
      <c r="IDH104" s="106"/>
      <c r="IDI104" s="106"/>
      <c r="IDJ104" s="106"/>
      <c r="IDK104" s="106"/>
      <c r="IDL104" s="106"/>
      <c r="IDM104" s="106"/>
      <c r="IDN104" s="106"/>
      <c r="IDO104" s="106"/>
      <c r="IDP104" s="106"/>
      <c r="IDQ104" s="106"/>
      <c r="IDR104" s="106"/>
      <c r="IDS104" s="106"/>
      <c r="IDT104" s="106"/>
      <c r="IDU104" s="106"/>
      <c r="IDV104" s="106"/>
      <c r="IDW104" s="106"/>
      <c r="IDX104" s="106"/>
      <c r="IDY104" s="106"/>
      <c r="IDZ104" s="106"/>
      <c r="IEA104" s="106"/>
      <c r="IEB104" s="106"/>
      <c r="IEC104" s="106"/>
      <c r="IED104" s="106"/>
      <c r="IEE104" s="106"/>
      <c r="IEF104" s="106"/>
      <c r="IEG104" s="106"/>
      <c r="IEH104" s="106"/>
      <c r="IEI104" s="106"/>
      <c r="IEJ104" s="106"/>
      <c r="IEK104" s="106"/>
      <c r="IEL104" s="106"/>
      <c r="IEM104" s="106"/>
      <c r="IEN104" s="106"/>
      <c r="IEO104" s="106"/>
      <c r="IEP104" s="106"/>
      <c r="IEQ104" s="106"/>
      <c r="IER104" s="106"/>
      <c r="IES104" s="106"/>
      <c r="IET104" s="106"/>
      <c r="IEU104" s="106"/>
      <c r="IEV104" s="106"/>
      <c r="IEW104" s="106"/>
      <c r="IEX104" s="106"/>
      <c r="IEY104" s="106"/>
      <c r="IEZ104" s="106"/>
      <c r="IFA104" s="106"/>
      <c r="IFB104" s="106"/>
      <c r="IFC104" s="106"/>
      <c r="IFD104" s="106"/>
      <c r="IFE104" s="106"/>
      <c r="IFF104" s="106"/>
      <c r="IFG104" s="106"/>
      <c r="IFH104" s="106"/>
      <c r="IFI104" s="106"/>
      <c r="IFJ104" s="106"/>
      <c r="IFK104" s="106"/>
      <c r="IFL104" s="106"/>
      <c r="IFM104" s="106"/>
      <c r="IFN104" s="106"/>
      <c r="IFO104" s="106"/>
      <c r="IFP104" s="106"/>
      <c r="IFQ104" s="106"/>
      <c r="IFR104" s="106"/>
      <c r="IFS104" s="106"/>
      <c r="IFT104" s="106"/>
      <c r="IFU104" s="106"/>
      <c r="IFV104" s="106"/>
      <c r="IFW104" s="106"/>
      <c r="IFX104" s="106"/>
      <c r="IFY104" s="106"/>
      <c r="IFZ104" s="106"/>
      <c r="IGA104" s="106"/>
      <c r="IGB104" s="106"/>
      <c r="IGC104" s="106"/>
      <c r="IGD104" s="106"/>
      <c r="IGE104" s="106"/>
      <c r="IGF104" s="106"/>
      <c r="IGG104" s="106"/>
      <c r="IGH104" s="106"/>
      <c r="IGI104" s="106"/>
      <c r="IGJ104" s="106"/>
      <c r="IGK104" s="106"/>
      <c r="IGL104" s="106"/>
      <c r="IGM104" s="106"/>
      <c r="IGN104" s="106"/>
      <c r="IGO104" s="106"/>
      <c r="IGP104" s="106"/>
      <c r="IGQ104" s="106"/>
      <c r="IGR104" s="106"/>
      <c r="IGS104" s="106"/>
      <c r="IGT104" s="106"/>
      <c r="IGU104" s="106"/>
      <c r="IGV104" s="106"/>
      <c r="IGW104" s="106"/>
      <c r="IGX104" s="106"/>
      <c r="IGY104" s="106"/>
      <c r="IGZ104" s="106"/>
      <c r="IHA104" s="106"/>
      <c r="IHB104" s="106"/>
      <c r="IHC104" s="106"/>
      <c r="IHD104" s="106"/>
      <c r="IHE104" s="106"/>
      <c r="IHF104" s="106"/>
      <c r="IHG104" s="106"/>
      <c r="IHH104" s="106"/>
      <c r="IHI104" s="106"/>
      <c r="IHJ104" s="106"/>
      <c r="IHK104" s="106"/>
      <c r="IHL104" s="106"/>
      <c r="IHM104" s="106"/>
      <c r="IHN104" s="106"/>
      <c r="IHO104" s="106"/>
      <c r="IHP104" s="106"/>
      <c r="IHQ104" s="106"/>
      <c r="IHR104" s="106"/>
      <c r="IHS104" s="106"/>
      <c r="IHT104" s="106"/>
      <c r="IHU104" s="106"/>
      <c r="IHV104" s="106"/>
      <c r="IHW104" s="106"/>
      <c r="IHX104" s="106"/>
      <c r="IHY104" s="106"/>
      <c r="IHZ104" s="106"/>
      <c r="IIA104" s="106"/>
      <c r="IIB104" s="106"/>
      <c r="IIC104" s="106"/>
      <c r="IID104" s="106"/>
      <c r="IIE104" s="106"/>
      <c r="IIF104" s="106"/>
      <c r="IIG104" s="106"/>
      <c r="IIH104" s="106"/>
      <c r="III104" s="106"/>
      <c r="IIJ104" s="106"/>
      <c r="IIK104" s="106"/>
      <c r="IIL104" s="106"/>
      <c r="IIM104" s="106"/>
      <c r="IIN104" s="106"/>
      <c r="IIO104" s="106"/>
      <c r="IIP104" s="106"/>
      <c r="IIQ104" s="106"/>
      <c r="IIR104" s="106"/>
      <c r="IIS104" s="106"/>
      <c r="IIT104" s="106"/>
      <c r="IIU104" s="106"/>
      <c r="IIV104" s="106"/>
      <c r="IIW104" s="106"/>
      <c r="IIX104" s="106"/>
      <c r="IIY104" s="106"/>
      <c r="IIZ104" s="106"/>
      <c r="IJA104" s="106"/>
      <c r="IJB104" s="106"/>
      <c r="IJC104" s="106"/>
      <c r="IJD104" s="106"/>
      <c r="IJE104" s="106"/>
      <c r="IJF104" s="106"/>
      <c r="IJG104" s="106"/>
      <c r="IJH104" s="106"/>
      <c r="IJI104" s="106"/>
      <c r="IJJ104" s="106"/>
      <c r="IJK104" s="106"/>
      <c r="IJL104" s="106"/>
      <c r="IJM104" s="106"/>
      <c r="IJN104" s="106"/>
      <c r="IJO104" s="106"/>
      <c r="IJP104" s="106"/>
      <c r="IJQ104" s="106"/>
      <c r="IJR104" s="106"/>
      <c r="IJS104" s="106"/>
      <c r="IJT104" s="106"/>
      <c r="IJU104" s="106"/>
      <c r="IJV104" s="106"/>
      <c r="IJW104" s="106"/>
      <c r="IJX104" s="106"/>
      <c r="IJY104" s="106"/>
      <c r="IJZ104" s="106"/>
      <c r="IKA104" s="106"/>
      <c r="IKB104" s="106"/>
      <c r="IKC104" s="106"/>
      <c r="IKD104" s="106"/>
      <c r="IKE104" s="106"/>
      <c r="IKF104" s="106"/>
      <c r="IKG104" s="106"/>
      <c r="IKH104" s="106"/>
      <c r="IKI104" s="106"/>
      <c r="IKJ104" s="106"/>
      <c r="IKK104" s="106"/>
      <c r="IKL104" s="106"/>
      <c r="IKM104" s="106"/>
      <c r="IKN104" s="106"/>
      <c r="IKO104" s="106"/>
      <c r="IKP104" s="106"/>
      <c r="IKQ104" s="106"/>
      <c r="IKR104" s="106"/>
      <c r="IKS104" s="106"/>
      <c r="IKT104" s="106"/>
      <c r="IKU104" s="106"/>
      <c r="IKV104" s="106"/>
      <c r="IKW104" s="106"/>
      <c r="IKX104" s="106"/>
      <c r="IKY104" s="106"/>
      <c r="IKZ104" s="106"/>
      <c r="ILA104" s="106"/>
      <c r="ILB104" s="106"/>
      <c r="ILC104" s="106"/>
      <c r="ILD104" s="106"/>
      <c r="ILE104" s="106"/>
      <c r="ILF104" s="106"/>
      <c r="ILG104" s="106"/>
      <c r="ILH104" s="106"/>
      <c r="ILI104" s="106"/>
      <c r="ILJ104" s="106"/>
      <c r="ILK104" s="106"/>
      <c r="ILL104" s="106"/>
      <c r="ILM104" s="106"/>
      <c r="ILN104" s="106"/>
      <c r="ILO104" s="106"/>
      <c r="ILP104" s="106"/>
      <c r="ILQ104" s="106"/>
      <c r="ILR104" s="106"/>
      <c r="ILS104" s="106"/>
      <c r="ILT104" s="106"/>
      <c r="ILU104" s="106"/>
      <c r="ILV104" s="106"/>
      <c r="ILW104" s="106"/>
      <c r="ILX104" s="106"/>
      <c r="ILY104" s="106"/>
      <c r="ILZ104" s="106"/>
      <c r="IMA104" s="106"/>
      <c r="IMB104" s="106"/>
      <c r="IMC104" s="106"/>
      <c r="IMD104" s="106"/>
      <c r="IME104" s="106"/>
      <c r="IMF104" s="106"/>
      <c r="IMG104" s="106"/>
      <c r="IMH104" s="106"/>
      <c r="IMI104" s="106"/>
      <c r="IMJ104" s="106"/>
      <c r="IMK104" s="106"/>
      <c r="IML104" s="106"/>
      <c r="IMM104" s="106"/>
      <c r="IMN104" s="106"/>
      <c r="IMO104" s="106"/>
      <c r="IMP104" s="106"/>
      <c r="IMQ104" s="106"/>
      <c r="IMR104" s="106"/>
      <c r="IMS104" s="106"/>
      <c r="IMT104" s="106"/>
      <c r="IMU104" s="106"/>
      <c r="IMV104" s="106"/>
      <c r="IMW104" s="106"/>
      <c r="IMX104" s="106"/>
      <c r="IMY104" s="106"/>
      <c r="IMZ104" s="106"/>
      <c r="INA104" s="106"/>
      <c r="INB104" s="106"/>
      <c r="INC104" s="106"/>
      <c r="IND104" s="106"/>
      <c r="INE104" s="106"/>
      <c r="INF104" s="106"/>
      <c r="ING104" s="106"/>
      <c r="INH104" s="106"/>
      <c r="INI104" s="106"/>
      <c r="INJ104" s="106"/>
      <c r="INK104" s="106"/>
      <c r="INL104" s="106"/>
      <c r="INM104" s="106"/>
      <c r="INN104" s="106"/>
      <c r="INO104" s="106"/>
      <c r="INP104" s="106"/>
      <c r="INQ104" s="106"/>
      <c r="INR104" s="106"/>
      <c r="INS104" s="106"/>
      <c r="INT104" s="106"/>
      <c r="INU104" s="106"/>
      <c r="INV104" s="106"/>
      <c r="INW104" s="106"/>
      <c r="INX104" s="106"/>
      <c r="INY104" s="106"/>
      <c r="INZ104" s="106"/>
      <c r="IOA104" s="106"/>
      <c r="IOB104" s="106"/>
      <c r="IOC104" s="106"/>
      <c r="IOD104" s="106"/>
      <c r="IOE104" s="106"/>
      <c r="IOF104" s="106"/>
      <c r="IOG104" s="106"/>
      <c r="IOH104" s="106"/>
      <c r="IOI104" s="106"/>
      <c r="IOJ104" s="106"/>
      <c r="IOK104" s="106"/>
      <c r="IOL104" s="106"/>
      <c r="IOM104" s="106"/>
      <c r="ION104" s="106"/>
      <c r="IOO104" s="106"/>
      <c r="IOP104" s="106"/>
      <c r="IOQ104" s="106"/>
      <c r="IOR104" s="106"/>
      <c r="IOS104" s="106"/>
      <c r="IOT104" s="106"/>
      <c r="IOU104" s="106"/>
      <c r="IOV104" s="106"/>
      <c r="IOW104" s="106"/>
      <c r="IOX104" s="106"/>
      <c r="IOY104" s="106"/>
      <c r="IOZ104" s="106"/>
      <c r="IPA104" s="106"/>
      <c r="IPB104" s="106"/>
      <c r="IPC104" s="106"/>
      <c r="IPD104" s="106"/>
      <c r="IPE104" s="106"/>
      <c r="IPF104" s="106"/>
      <c r="IPG104" s="106"/>
      <c r="IPH104" s="106"/>
      <c r="IPI104" s="106"/>
      <c r="IPJ104" s="106"/>
      <c r="IPK104" s="106"/>
      <c r="IPL104" s="106"/>
      <c r="IPM104" s="106"/>
      <c r="IPN104" s="106"/>
      <c r="IPO104" s="106"/>
      <c r="IPP104" s="106"/>
      <c r="IPQ104" s="106"/>
      <c r="IPR104" s="106"/>
      <c r="IPS104" s="106"/>
      <c r="IPT104" s="106"/>
      <c r="IPU104" s="106"/>
      <c r="IPV104" s="106"/>
      <c r="IPW104" s="106"/>
      <c r="IPX104" s="106"/>
      <c r="IPY104" s="106"/>
      <c r="IPZ104" s="106"/>
      <c r="IQA104" s="106"/>
      <c r="IQB104" s="106"/>
      <c r="IQC104" s="106"/>
      <c r="IQD104" s="106"/>
      <c r="IQE104" s="106"/>
      <c r="IQF104" s="106"/>
      <c r="IQG104" s="106"/>
      <c r="IQH104" s="106"/>
      <c r="IQI104" s="106"/>
      <c r="IQJ104" s="106"/>
      <c r="IQK104" s="106"/>
      <c r="IQL104" s="106"/>
      <c r="IQM104" s="106"/>
      <c r="IQN104" s="106"/>
      <c r="IQO104" s="106"/>
      <c r="IQP104" s="106"/>
      <c r="IQQ104" s="106"/>
      <c r="IQR104" s="106"/>
      <c r="IQS104" s="106"/>
      <c r="IQT104" s="106"/>
      <c r="IQU104" s="106"/>
      <c r="IQV104" s="106"/>
      <c r="IQW104" s="106"/>
      <c r="IQX104" s="106"/>
      <c r="IQY104" s="106"/>
      <c r="IQZ104" s="106"/>
      <c r="IRA104" s="106"/>
      <c r="IRB104" s="106"/>
      <c r="IRC104" s="106"/>
      <c r="IRD104" s="106"/>
      <c r="IRE104" s="106"/>
      <c r="IRF104" s="106"/>
      <c r="IRG104" s="106"/>
      <c r="IRH104" s="106"/>
      <c r="IRI104" s="106"/>
      <c r="IRJ104" s="106"/>
      <c r="IRK104" s="106"/>
      <c r="IRL104" s="106"/>
      <c r="IRM104" s="106"/>
      <c r="IRN104" s="106"/>
      <c r="IRO104" s="106"/>
      <c r="IRP104" s="106"/>
      <c r="IRQ104" s="106"/>
      <c r="IRR104" s="106"/>
      <c r="IRS104" s="106"/>
      <c r="IRT104" s="106"/>
      <c r="IRU104" s="106"/>
      <c r="IRV104" s="106"/>
      <c r="IRW104" s="106"/>
      <c r="IRX104" s="106"/>
      <c r="IRY104" s="106"/>
      <c r="IRZ104" s="106"/>
      <c r="ISA104" s="106"/>
      <c r="ISB104" s="106"/>
      <c r="ISC104" s="106"/>
      <c r="ISD104" s="106"/>
      <c r="ISE104" s="106"/>
      <c r="ISF104" s="106"/>
      <c r="ISG104" s="106"/>
      <c r="ISH104" s="106"/>
      <c r="ISI104" s="106"/>
      <c r="ISJ104" s="106"/>
      <c r="ISK104" s="106"/>
      <c r="ISL104" s="106"/>
      <c r="ISM104" s="106"/>
      <c r="ISN104" s="106"/>
      <c r="ISO104" s="106"/>
      <c r="ISP104" s="106"/>
      <c r="ISQ104" s="106"/>
      <c r="ISR104" s="106"/>
      <c r="ISS104" s="106"/>
      <c r="IST104" s="106"/>
      <c r="ISU104" s="106"/>
      <c r="ISV104" s="106"/>
      <c r="ISW104" s="106"/>
      <c r="ISX104" s="106"/>
      <c r="ISY104" s="106"/>
      <c r="ISZ104" s="106"/>
      <c r="ITA104" s="106"/>
      <c r="ITB104" s="106"/>
      <c r="ITC104" s="106"/>
      <c r="ITD104" s="106"/>
      <c r="ITE104" s="106"/>
      <c r="ITF104" s="106"/>
      <c r="ITG104" s="106"/>
      <c r="ITH104" s="106"/>
      <c r="ITI104" s="106"/>
      <c r="ITJ104" s="106"/>
      <c r="ITK104" s="106"/>
      <c r="ITL104" s="106"/>
      <c r="ITM104" s="106"/>
      <c r="ITN104" s="106"/>
      <c r="ITO104" s="106"/>
      <c r="ITP104" s="106"/>
      <c r="ITQ104" s="106"/>
      <c r="ITR104" s="106"/>
      <c r="ITS104" s="106"/>
      <c r="ITT104" s="106"/>
      <c r="ITU104" s="106"/>
      <c r="ITV104" s="106"/>
      <c r="ITW104" s="106"/>
      <c r="ITX104" s="106"/>
      <c r="ITY104" s="106"/>
      <c r="ITZ104" s="106"/>
      <c r="IUA104" s="106"/>
      <c r="IUB104" s="106"/>
      <c r="IUC104" s="106"/>
      <c r="IUD104" s="106"/>
      <c r="IUE104" s="106"/>
      <c r="IUF104" s="106"/>
      <c r="IUG104" s="106"/>
      <c r="IUH104" s="106"/>
      <c r="IUI104" s="106"/>
      <c r="IUJ104" s="106"/>
      <c r="IUK104" s="106"/>
      <c r="IUL104" s="106"/>
      <c r="IUM104" s="106"/>
      <c r="IUN104" s="106"/>
      <c r="IUO104" s="106"/>
      <c r="IUP104" s="106"/>
      <c r="IUQ104" s="106"/>
      <c r="IUR104" s="106"/>
      <c r="IUS104" s="106"/>
      <c r="IUT104" s="106"/>
      <c r="IUU104" s="106"/>
      <c r="IUV104" s="106"/>
      <c r="IUW104" s="106"/>
      <c r="IUX104" s="106"/>
      <c r="IUY104" s="106"/>
      <c r="IUZ104" s="106"/>
      <c r="IVA104" s="106"/>
      <c r="IVB104" s="106"/>
      <c r="IVC104" s="106"/>
      <c r="IVD104" s="106"/>
      <c r="IVE104" s="106"/>
      <c r="IVF104" s="106"/>
      <c r="IVG104" s="106"/>
      <c r="IVH104" s="106"/>
      <c r="IVI104" s="106"/>
      <c r="IVJ104" s="106"/>
      <c r="IVK104" s="106"/>
      <c r="IVL104" s="106"/>
      <c r="IVM104" s="106"/>
      <c r="IVN104" s="106"/>
      <c r="IVO104" s="106"/>
      <c r="IVP104" s="106"/>
      <c r="IVQ104" s="106"/>
      <c r="IVR104" s="106"/>
      <c r="IVS104" s="106"/>
      <c r="IVT104" s="106"/>
      <c r="IVU104" s="106"/>
      <c r="IVV104" s="106"/>
      <c r="IVW104" s="106"/>
      <c r="IVX104" s="106"/>
      <c r="IVY104" s="106"/>
      <c r="IVZ104" s="106"/>
      <c r="IWA104" s="106"/>
      <c r="IWB104" s="106"/>
      <c r="IWC104" s="106"/>
      <c r="IWD104" s="106"/>
      <c r="IWE104" s="106"/>
      <c r="IWF104" s="106"/>
      <c r="IWG104" s="106"/>
      <c r="IWH104" s="106"/>
      <c r="IWI104" s="106"/>
      <c r="IWJ104" s="106"/>
      <c r="IWK104" s="106"/>
      <c r="IWL104" s="106"/>
      <c r="IWM104" s="106"/>
      <c r="IWN104" s="106"/>
      <c r="IWO104" s="106"/>
      <c r="IWP104" s="106"/>
      <c r="IWQ104" s="106"/>
      <c r="IWR104" s="106"/>
      <c r="IWS104" s="106"/>
      <c r="IWT104" s="106"/>
      <c r="IWU104" s="106"/>
      <c r="IWV104" s="106"/>
      <c r="IWW104" s="106"/>
      <c r="IWX104" s="106"/>
      <c r="IWY104" s="106"/>
      <c r="IWZ104" s="106"/>
      <c r="IXA104" s="106"/>
      <c r="IXB104" s="106"/>
      <c r="IXC104" s="106"/>
      <c r="IXD104" s="106"/>
      <c r="IXE104" s="106"/>
      <c r="IXF104" s="106"/>
      <c r="IXG104" s="106"/>
      <c r="IXH104" s="106"/>
      <c r="IXI104" s="106"/>
      <c r="IXJ104" s="106"/>
      <c r="IXK104" s="106"/>
      <c r="IXL104" s="106"/>
      <c r="IXM104" s="106"/>
      <c r="IXN104" s="106"/>
      <c r="IXO104" s="106"/>
      <c r="IXP104" s="106"/>
      <c r="IXQ104" s="106"/>
      <c r="IXR104" s="106"/>
      <c r="IXS104" s="106"/>
      <c r="IXT104" s="106"/>
      <c r="IXU104" s="106"/>
      <c r="IXV104" s="106"/>
      <c r="IXW104" s="106"/>
      <c r="IXX104" s="106"/>
      <c r="IXY104" s="106"/>
      <c r="IXZ104" s="106"/>
      <c r="IYA104" s="106"/>
      <c r="IYB104" s="106"/>
      <c r="IYC104" s="106"/>
      <c r="IYD104" s="106"/>
      <c r="IYE104" s="106"/>
      <c r="IYF104" s="106"/>
      <c r="IYG104" s="106"/>
      <c r="IYH104" s="106"/>
      <c r="IYI104" s="106"/>
      <c r="IYJ104" s="106"/>
      <c r="IYK104" s="106"/>
      <c r="IYL104" s="106"/>
      <c r="IYM104" s="106"/>
      <c r="IYN104" s="106"/>
      <c r="IYO104" s="106"/>
      <c r="IYP104" s="106"/>
      <c r="IYQ104" s="106"/>
      <c r="IYR104" s="106"/>
      <c r="IYS104" s="106"/>
      <c r="IYT104" s="106"/>
      <c r="IYU104" s="106"/>
      <c r="IYV104" s="106"/>
      <c r="IYW104" s="106"/>
      <c r="IYX104" s="106"/>
      <c r="IYY104" s="106"/>
      <c r="IYZ104" s="106"/>
      <c r="IZA104" s="106"/>
      <c r="IZB104" s="106"/>
      <c r="IZC104" s="106"/>
      <c r="IZD104" s="106"/>
      <c r="IZE104" s="106"/>
      <c r="IZF104" s="106"/>
      <c r="IZG104" s="106"/>
      <c r="IZH104" s="106"/>
      <c r="IZI104" s="106"/>
      <c r="IZJ104" s="106"/>
      <c r="IZK104" s="106"/>
      <c r="IZL104" s="106"/>
      <c r="IZM104" s="106"/>
      <c r="IZN104" s="106"/>
      <c r="IZO104" s="106"/>
      <c r="IZP104" s="106"/>
      <c r="IZQ104" s="106"/>
      <c r="IZR104" s="106"/>
      <c r="IZS104" s="106"/>
      <c r="IZT104" s="106"/>
      <c r="IZU104" s="106"/>
      <c r="IZV104" s="106"/>
      <c r="IZW104" s="106"/>
      <c r="IZX104" s="106"/>
      <c r="IZY104" s="106"/>
      <c r="IZZ104" s="106"/>
      <c r="JAA104" s="106"/>
      <c r="JAB104" s="106"/>
      <c r="JAC104" s="106"/>
      <c r="JAD104" s="106"/>
      <c r="JAE104" s="106"/>
      <c r="JAF104" s="106"/>
      <c r="JAG104" s="106"/>
      <c r="JAH104" s="106"/>
      <c r="JAI104" s="106"/>
      <c r="JAJ104" s="106"/>
      <c r="JAK104" s="106"/>
      <c r="JAL104" s="106"/>
      <c r="JAM104" s="106"/>
      <c r="JAN104" s="106"/>
      <c r="JAO104" s="106"/>
      <c r="JAP104" s="106"/>
      <c r="JAQ104" s="106"/>
      <c r="JAR104" s="106"/>
      <c r="JAS104" s="106"/>
      <c r="JAT104" s="106"/>
      <c r="JAU104" s="106"/>
      <c r="JAV104" s="106"/>
      <c r="JAW104" s="106"/>
      <c r="JAX104" s="106"/>
      <c r="JAY104" s="106"/>
      <c r="JAZ104" s="106"/>
      <c r="JBA104" s="106"/>
      <c r="JBB104" s="106"/>
      <c r="JBC104" s="106"/>
      <c r="JBD104" s="106"/>
      <c r="JBE104" s="106"/>
      <c r="JBF104" s="106"/>
      <c r="JBG104" s="106"/>
      <c r="JBH104" s="106"/>
      <c r="JBI104" s="106"/>
      <c r="JBJ104" s="106"/>
      <c r="JBK104" s="106"/>
      <c r="JBL104" s="106"/>
      <c r="JBM104" s="106"/>
      <c r="JBN104" s="106"/>
      <c r="JBO104" s="106"/>
      <c r="JBP104" s="106"/>
      <c r="JBQ104" s="106"/>
      <c r="JBR104" s="106"/>
      <c r="JBS104" s="106"/>
      <c r="JBT104" s="106"/>
      <c r="JBU104" s="106"/>
      <c r="JBV104" s="106"/>
      <c r="JBW104" s="106"/>
      <c r="JBX104" s="106"/>
      <c r="JBY104" s="106"/>
      <c r="JBZ104" s="106"/>
      <c r="JCA104" s="106"/>
      <c r="JCB104" s="106"/>
      <c r="JCC104" s="106"/>
      <c r="JCD104" s="106"/>
      <c r="JCE104" s="106"/>
      <c r="JCF104" s="106"/>
      <c r="JCG104" s="106"/>
      <c r="JCH104" s="106"/>
      <c r="JCI104" s="106"/>
      <c r="JCJ104" s="106"/>
      <c r="JCK104" s="106"/>
      <c r="JCL104" s="106"/>
      <c r="JCM104" s="106"/>
      <c r="JCN104" s="106"/>
      <c r="JCO104" s="106"/>
      <c r="JCP104" s="106"/>
      <c r="JCQ104" s="106"/>
      <c r="JCR104" s="106"/>
      <c r="JCS104" s="106"/>
      <c r="JCT104" s="106"/>
      <c r="JCU104" s="106"/>
      <c r="JCV104" s="106"/>
      <c r="JCW104" s="106"/>
      <c r="JCX104" s="106"/>
      <c r="JCY104" s="106"/>
      <c r="JCZ104" s="106"/>
      <c r="JDA104" s="106"/>
      <c r="JDB104" s="106"/>
      <c r="JDC104" s="106"/>
      <c r="JDD104" s="106"/>
      <c r="JDE104" s="106"/>
      <c r="JDF104" s="106"/>
      <c r="JDG104" s="106"/>
      <c r="JDH104" s="106"/>
      <c r="JDI104" s="106"/>
      <c r="JDJ104" s="106"/>
      <c r="JDK104" s="106"/>
      <c r="JDL104" s="106"/>
      <c r="JDM104" s="106"/>
      <c r="JDN104" s="106"/>
      <c r="JDO104" s="106"/>
      <c r="JDP104" s="106"/>
      <c r="JDQ104" s="106"/>
      <c r="JDR104" s="106"/>
      <c r="JDS104" s="106"/>
      <c r="JDT104" s="106"/>
      <c r="JDU104" s="106"/>
      <c r="JDV104" s="106"/>
      <c r="JDW104" s="106"/>
      <c r="JDX104" s="106"/>
      <c r="JDY104" s="106"/>
      <c r="JDZ104" s="106"/>
      <c r="JEA104" s="106"/>
      <c r="JEB104" s="106"/>
      <c r="JEC104" s="106"/>
      <c r="JED104" s="106"/>
      <c r="JEE104" s="106"/>
      <c r="JEF104" s="106"/>
      <c r="JEG104" s="106"/>
      <c r="JEH104" s="106"/>
      <c r="JEI104" s="106"/>
      <c r="JEJ104" s="106"/>
      <c r="JEK104" s="106"/>
      <c r="JEL104" s="106"/>
      <c r="JEM104" s="106"/>
      <c r="JEN104" s="106"/>
      <c r="JEO104" s="106"/>
      <c r="JEP104" s="106"/>
      <c r="JEQ104" s="106"/>
      <c r="JER104" s="106"/>
      <c r="JES104" s="106"/>
      <c r="JET104" s="106"/>
      <c r="JEU104" s="106"/>
      <c r="JEV104" s="106"/>
      <c r="JEW104" s="106"/>
      <c r="JEX104" s="106"/>
      <c r="JEY104" s="106"/>
      <c r="JEZ104" s="106"/>
      <c r="JFA104" s="106"/>
      <c r="JFB104" s="106"/>
      <c r="JFC104" s="106"/>
      <c r="JFD104" s="106"/>
      <c r="JFE104" s="106"/>
      <c r="JFF104" s="106"/>
      <c r="JFG104" s="106"/>
      <c r="JFH104" s="106"/>
      <c r="JFI104" s="106"/>
      <c r="JFJ104" s="106"/>
      <c r="JFK104" s="106"/>
      <c r="JFL104" s="106"/>
      <c r="JFM104" s="106"/>
      <c r="JFN104" s="106"/>
      <c r="JFO104" s="106"/>
      <c r="JFP104" s="106"/>
      <c r="JFQ104" s="106"/>
      <c r="JFR104" s="106"/>
      <c r="JFS104" s="106"/>
      <c r="JFT104" s="106"/>
      <c r="JFU104" s="106"/>
      <c r="JFV104" s="106"/>
      <c r="JFW104" s="106"/>
      <c r="JFX104" s="106"/>
      <c r="JFY104" s="106"/>
      <c r="JFZ104" s="106"/>
      <c r="JGA104" s="106"/>
      <c r="JGB104" s="106"/>
      <c r="JGC104" s="106"/>
      <c r="JGD104" s="106"/>
      <c r="JGE104" s="106"/>
      <c r="JGF104" s="106"/>
      <c r="JGG104" s="106"/>
      <c r="JGH104" s="106"/>
      <c r="JGI104" s="106"/>
      <c r="JGJ104" s="106"/>
      <c r="JGK104" s="106"/>
      <c r="JGL104" s="106"/>
      <c r="JGM104" s="106"/>
      <c r="JGN104" s="106"/>
      <c r="JGO104" s="106"/>
      <c r="JGP104" s="106"/>
      <c r="JGQ104" s="106"/>
      <c r="JGR104" s="106"/>
      <c r="JGS104" s="106"/>
      <c r="JGT104" s="106"/>
      <c r="JGU104" s="106"/>
      <c r="JGV104" s="106"/>
      <c r="JGW104" s="106"/>
      <c r="JGX104" s="106"/>
      <c r="JGY104" s="106"/>
      <c r="JGZ104" s="106"/>
      <c r="JHA104" s="106"/>
      <c r="JHB104" s="106"/>
      <c r="JHC104" s="106"/>
      <c r="JHD104" s="106"/>
      <c r="JHE104" s="106"/>
      <c r="JHF104" s="106"/>
      <c r="JHG104" s="106"/>
      <c r="JHH104" s="106"/>
      <c r="JHI104" s="106"/>
      <c r="JHJ104" s="106"/>
      <c r="JHK104" s="106"/>
      <c r="JHL104" s="106"/>
      <c r="JHM104" s="106"/>
      <c r="JHN104" s="106"/>
      <c r="JHO104" s="106"/>
      <c r="JHP104" s="106"/>
      <c r="JHQ104" s="106"/>
      <c r="JHR104" s="106"/>
      <c r="JHS104" s="106"/>
      <c r="JHT104" s="106"/>
      <c r="JHU104" s="106"/>
      <c r="JHV104" s="106"/>
      <c r="JHW104" s="106"/>
      <c r="JHX104" s="106"/>
      <c r="JHY104" s="106"/>
      <c r="JHZ104" s="106"/>
      <c r="JIA104" s="106"/>
      <c r="JIB104" s="106"/>
      <c r="JIC104" s="106"/>
      <c r="JID104" s="106"/>
      <c r="JIE104" s="106"/>
      <c r="JIF104" s="106"/>
      <c r="JIG104" s="106"/>
      <c r="JIH104" s="106"/>
      <c r="JII104" s="106"/>
      <c r="JIJ104" s="106"/>
      <c r="JIK104" s="106"/>
      <c r="JIL104" s="106"/>
      <c r="JIM104" s="106"/>
      <c r="JIN104" s="106"/>
      <c r="JIO104" s="106"/>
      <c r="JIP104" s="106"/>
      <c r="JIQ104" s="106"/>
      <c r="JIR104" s="106"/>
      <c r="JIS104" s="106"/>
      <c r="JIT104" s="106"/>
      <c r="JIU104" s="106"/>
      <c r="JIV104" s="106"/>
      <c r="JIW104" s="106"/>
      <c r="JIX104" s="106"/>
      <c r="JIY104" s="106"/>
      <c r="JIZ104" s="106"/>
      <c r="JJA104" s="106"/>
      <c r="JJB104" s="106"/>
      <c r="JJC104" s="106"/>
      <c r="JJD104" s="106"/>
      <c r="JJE104" s="106"/>
      <c r="JJF104" s="106"/>
      <c r="JJG104" s="106"/>
      <c r="JJH104" s="106"/>
      <c r="JJI104" s="106"/>
      <c r="JJJ104" s="106"/>
      <c r="JJK104" s="106"/>
      <c r="JJL104" s="106"/>
      <c r="JJM104" s="106"/>
      <c r="JJN104" s="106"/>
      <c r="JJO104" s="106"/>
      <c r="JJP104" s="106"/>
      <c r="JJQ104" s="106"/>
      <c r="JJR104" s="106"/>
      <c r="JJS104" s="106"/>
      <c r="JJT104" s="106"/>
      <c r="JJU104" s="106"/>
      <c r="JJV104" s="106"/>
      <c r="JJW104" s="106"/>
      <c r="JJX104" s="106"/>
      <c r="JJY104" s="106"/>
      <c r="JJZ104" s="106"/>
      <c r="JKA104" s="106"/>
      <c r="JKB104" s="106"/>
      <c r="JKC104" s="106"/>
      <c r="JKD104" s="106"/>
      <c r="JKE104" s="106"/>
      <c r="JKF104" s="106"/>
      <c r="JKG104" s="106"/>
      <c r="JKH104" s="106"/>
      <c r="JKI104" s="106"/>
      <c r="JKJ104" s="106"/>
      <c r="JKK104" s="106"/>
      <c r="JKL104" s="106"/>
      <c r="JKM104" s="106"/>
      <c r="JKN104" s="106"/>
      <c r="JKO104" s="106"/>
      <c r="JKP104" s="106"/>
      <c r="JKQ104" s="106"/>
      <c r="JKR104" s="106"/>
      <c r="JKS104" s="106"/>
      <c r="JKT104" s="106"/>
      <c r="JKU104" s="106"/>
      <c r="JKV104" s="106"/>
      <c r="JKW104" s="106"/>
      <c r="JKX104" s="106"/>
      <c r="JKY104" s="106"/>
      <c r="JKZ104" s="106"/>
      <c r="JLA104" s="106"/>
      <c r="JLB104" s="106"/>
      <c r="JLC104" s="106"/>
      <c r="JLD104" s="106"/>
      <c r="JLE104" s="106"/>
      <c r="JLF104" s="106"/>
      <c r="JLG104" s="106"/>
      <c r="JLH104" s="106"/>
      <c r="JLI104" s="106"/>
      <c r="JLJ104" s="106"/>
      <c r="JLK104" s="106"/>
      <c r="JLL104" s="106"/>
      <c r="JLM104" s="106"/>
      <c r="JLN104" s="106"/>
      <c r="JLO104" s="106"/>
      <c r="JLP104" s="106"/>
      <c r="JLQ104" s="106"/>
      <c r="JLR104" s="106"/>
      <c r="JLS104" s="106"/>
      <c r="JLT104" s="106"/>
      <c r="JLU104" s="106"/>
      <c r="JLV104" s="106"/>
      <c r="JLW104" s="106"/>
      <c r="JLX104" s="106"/>
      <c r="JLY104" s="106"/>
      <c r="JLZ104" s="106"/>
      <c r="JMA104" s="106"/>
      <c r="JMB104" s="106"/>
      <c r="JMC104" s="106"/>
      <c r="JMD104" s="106"/>
      <c r="JME104" s="106"/>
      <c r="JMF104" s="106"/>
      <c r="JMG104" s="106"/>
      <c r="JMH104" s="106"/>
      <c r="JMI104" s="106"/>
      <c r="JMJ104" s="106"/>
      <c r="JMK104" s="106"/>
      <c r="JML104" s="106"/>
      <c r="JMM104" s="106"/>
      <c r="JMN104" s="106"/>
      <c r="JMO104" s="106"/>
      <c r="JMP104" s="106"/>
      <c r="JMQ104" s="106"/>
      <c r="JMR104" s="106"/>
      <c r="JMS104" s="106"/>
      <c r="JMT104" s="106"/>
      <c r="JMU104" s="106"/>
      <c r="JMV104" s="106"/>
      <c r="JMW104" s="106"/>
      <c r="JMX104" s="106"/>
      <c r="JMY104" s="106"/>
      <c r="JMZ104" s="106"/>
      <c r="JNA104" s="106"/>
      <c r="JNB104" s="106"/>
      <c r="JNC104" s="106"/>
      <c r="JND104" s="106"/>
      <c r="JNE104" s="106"/>
      <c r="JNF104" s="106"/>
      <c r="JNG104" s="106"/>
      <c r="JNH104" s="106"/>
      <c r="JNI104" s="106"/>
      <c r="JNJ104" s="106"/>
      <c r="JNK104" s="106"/>
      <c r="JNL104" s="106"/>
      <c r="JNM104" s="106"/>
      <c r="JNN104" s="106"/>
      <c r="JNO104" s="106"/>
      <c r="JNP104" s="106"/>
      <c r="JNQ104" s="106"/>
      <c r="JNR104" s="106"/>
      <c r="JNS104" s="106"/>
      <c r="JNT104" s="106"/>
      <c r="JNU104" s="106"/>
      <c r="JNV104" s="106"/>
      <c r="JNW104" s="106"/>
      <c r="JNX104" s="106"/>
      <c r="JNY104" s="106"/>
      <c r="JNZ104" s="106"/>
      <c r="JOA104" s="106"/>
      <c r="JOB104" s="106"/>
      <c r="JOC104" s="106"/>
      <c r="JOD104" s="106"/>
      <c r="JOE104" s="106"/>
      <c r="JOF104" s="106"/>
      <c r="JOG104" s="106"/>
      <c r="JOH104" s="106"/>
      <c r="JOI104" s="106"/>
      <c r="JOJ104" s="106"/>
      <c r="JOK104" s="106"/>
      <c r="JOL104" s="106"/>
      <c r="JOM104" s="106"/>
      <c r="JON104" s="106"/>
      <c r="JOO104" s="106"/>
      <c r="JOP104" s="106"/>
      <c r="JOQ104" s="106"/>
      <c r="JOR104" s="106"/>
      <c r="JOS104" s="106"/>
      <c r="JOT104" s="106"/>
      <c r="JOU104" s="106"/>
      <c r="JOV104" s="106"/>
      <c r="JOW104" s="106"/>
      <c r="JOX104" s="106"/>
      <c r="JOY104" s="106"/>
      <c r="JOZ104" s="106"/>
      <c r="JPA104" s="106"/>
      <c r="JPB104" s="106"/>
      <c r="JPC104" s="106"/>
      <c r="JPD104" s="106"/>
      <c r="JPE104" s="106"/>
      <c r="JPF104" s="106"/>
      <c r="JPG104" s="106"/>
      <c r="JPH104" s="106"/>
      <c r="JPI104" s="106"/>
      <c r="JPJ104" s="106"/>
      <c r="JPK104" s="106"/>
      <c r="JPL104" s="106"/>
      <c r="JPM104" s="106"/>
      <c r="JPN104" s="106"/>
      <c r="JPO104" s="106"/>
      <c r="JPP104" s="106"/>
      <c r="JPQ104" s="106"/>
      <c r="JPR104" s="106"/>
      <c r="JPS104" s="106"/>
      <c r="JPT104" s="106"/>
      <c r="JPU104" s="106"/>
      <c r="JPV104" s="106"/>
      <c r="JPW104" s="106"/>
      <c r="JPX104" s="106"/>
      <c r="JPY104" s="106"/>
      <c r="JPZ104" s="106"/>
      <c r="JQA104" s="106"/>
      <c r="JQB104" s="106"/>
      <c r="JQC104" s="106"/>
      <c r="JQD104" s="106"/>
      <c r="JQE104" s="106"/>
      <c r="JQF104" s="106"/>
      <c r="JQG104" s="106"/>
      <c r="JQH104" s="106"/>
      <c r="JQI104" s="106"/>
      <c r="JQJ104" s="106"/>
      <c r="JQK104" s="106"/>
      <c r="JQL104" s="106"/>
      <c r="JQM104" s="106"/>
      <c r="JQN104" s="106"/>
      <c r="JQO104" s="106"/>
      <c r="JQP104" s="106"/>
      <c r="JQQ104" s="106"/>
      <c r="JQR104" s="106"/>
      <c r="JQS104" s="106"/>
      <c r="JQT104" s="106"/>
      <c r="JQU104" s="106"/>
      <c r="JQV104" s="106"/>
      <c r="JQW104" s="106"/>
      <c r="JQX104" s="106"/>
      <c r="JQY104" s="106"/>
      <c r="JQZ104" s="106"/>
      <c r="JRA104" s="106"/>
      <c r="JRB104" s="106"/>
      <c r="JRC104" s="106"/>
      <c r="JRD104" s="106"/>
      <c r="JRE104" s="106"/>
      <c r="JRF104" s="106"/>
      <c r="JRG104" s="106"/>
      <c r="JRH104" s="106"/>
      <c r="JRI104" s="106"/>
      <c r="JRJ104" s="106"/>
      <c r="JRK104" s="106"/>
      <c r="JRL104" s="106"/>
      <c r="JRM104" s="106"/>
      <c r="JRN104" s="106"/>
      <c r="JRO104" s="106"/>
      <c r="JRP104" s="106"/>
      <c r="JRQ104" s="106"/>
      <c r="JRR104" s="106"/>
      <c r="JRS104" s="106"/>
      <c r="JRT104" s="106"/>
      <c r="JRU104" s="106"/>
      <c r="JRV104" s="106"/>
      <c r="JRW104" s="106"/>
      <c r="JRX104" s="106"/>
      <c r="JRY104" s="106"/>
      <c r="JRZ104" s="106"/>
      <c r="JSA104" s="106"/>
      <c r="JSB104" s="106"/>
      <c r="JSC104" s="106"/>
      <c r="JSD104" s="106"/>
      <c r="JSE104" s="106"/>
      <c r="JSF104" s="106"/>
      <c r="JSG104" s="106"/>
      <c r="JSH104" s="106"/>
      <c r="JSI104" s="106"/>
      <c r="JSJ104" s="106"/>
      <c r="JSK104" s="106"/>
      <c r="JSL104" s="106"/>
      <c r="JSM104" s="106"/>
      <c r="JSN104" s="106"/>
      <c r="JSO104" s="106"/>
      <c r="JSP104" s="106"/>
      <c r="JSQ104" s="106"/>
      <c r="JSR104" s="106"/>
      <c r="JSS104" s="106"/>
      <c r="JST104" s="106"/>
      <c r="JSU104" s="106"/>
      <c r="JSV104" s="106"/>
      <c r="JSW104" s="106"/>
      <c r="JSX104" s="106"/>
      <c r="JSY104" s="106"/>
      <c r="JSZ104" s="106"/>
      <c r="JTA104" s="106"/>
      <c r="JTB104" s="106"/>
      <c r="JTC104" s="106"/>
      <c r="JTD104" s="106"/>
      <c r="JTE104" s="106"/>
      <c r="JTF104" s="106"/>
      <c r="JTG104" s="106"/>
      <c r="JTH104" s="106"/>
      <c r="JTI104" s="106"/>
      <c r="JTJ104" s="106"/>
      <c r="JTK104" s="106"/>
      <c r="JTL104" s="106"/>
      <c r="JTM104" s="106"/>
      <c r="JTN104" s="106"/>
      <c r="JTO104" s="106"/>
      <c r="JTP104" s="106"/>
      <c r="JTQ104" s="106"/>
      <c r="JTR104" s="106"/>
      <c r="JTS104" s="106"/>
      <c r="JTT104" s="106"/>
      <c r="JTU104" s="106"/>
      <c r="JTV104" s="106"/>
      <c r="JTW104" s="106"/>
      <c r="JTX104" s="106"/>
      <c r="JTY104" s="106"/>
      <c r="JTZ104" s="106"/>
      <c r="JUA104" s="106"/>
      <c r="JUB104" s="106"/>
      <c r="JUC104" s="106"/>
      <c r="JUD104" s="106"/>
      <c r="JUE104" s="106"/>
      <c r="JUF104" s="106"/>
      <c r="JUG104" s="106"/>
      <c r="JUH104" s="106"/>
      <c r="JUI104" s="106"/>
      <c r="JUJ104" s="106"/>
      <c r="JUK104" s="106"/>
      <c r="JUL104" s="106"/>
      <c r="JUM104" s="106"/>
      <c r="JUN104" s="106"/>
      <c r="JUO104" s="106"/>
      <c r="JUP104" s="106"/>
      <c r="JUQ104" s="106"/>
      <c r="JUR104" s="106"/>
      <c r="JUS104" s="106"/>
      <c r="JUT104" s="106"/>
      <c r="JUU104" s="106"/>
      <c r="JUV104" s="106"/>
      <c r="JUW104" s="106"/>
      <c r="JUX104" s="106"/>
      <c r="JUY104" s="106"/>
      <c r="JUZ104" s="106"/>
      <c r="JVA104" s="106"/>
      <c r="JVB104" s="106"/>
      <c r="JVC104" s="106"/>
      <c r="JVD104" s="106"/>
      <c r="JVE104" s="106"/>
      <c r="JVF104" s="106"/>
      <c r="JVG104" s="106"/>
      <c r="JVH104" s="106"/>
      <c r="JVI104" s="106"/>
      <c r="JVJ104" s="106"/>
      <c r="JVK104" s="106"/>
      <c r="JVL104" s="106"/>
      <c r="JVM104" s="106"/>
      <c r="JVN104" s="106"/>
      <c r="JVO104" s="106"/>
      <c r="JVP104" s="106"/>
      <c r="JVQ104" s="106"/>
      <c r="JVR104" s="106"/>
      <c r="JVS104" s="106"/>
      <c r="JVT104" s="106"/>
      <c r="JVU104" s="106"/>
      <c r="JVV104" s="106"/>
      <c r="JVW104" s="106"/>
      <c r="JVX104" s="106"/>
      <c r="JVY104" s="106"/>
      <c r="JVZ104" s="106"/>
      <c r="JWA104" s="106"/>
      <c r="JWB104" s="106"/>
      <c r="JWC104" s="106"/>
      <c r="JWD104" s="106"/>
      <c r="JWE104" s="106"/>
      <c r="JWF104" s="106"/>
      <c r="JWG104" s="106"/>
      <c r="JWH104" s="106"/>
      <c r="JWI104" s="106"/>
      <c r="JWJ104" s="106"/>
      <c r="JWK104" s="106"/>
      <c r="JWL104" s="106"/>
      <c r="JWM104" s="106"/>
      <c r="JWN104" s="106"/>
      <c r="JWO104" s="106"/>
      <c r="JWP104" s="106"/>
      <c r="JWQ104" s="106"/>
      <c r="JWR104" s="106"/>
      <c r="JWS104" s="106"/>
      <c r="JWT104" s="106"/>
      <c r="JWU104" s="106"/>
      <c r="JWV104" s="106"/>
      <c r="JWW104" s="106"/>
      <c r="JWX104" s="106"/>
      <c r="JWY104" s="106"/>
      <c r="JWZ104" s="106"/>
      <c r="JXA104" s="106"/>
      <c r="JXB104" s="106"/>
      <c r="JXC104" s="106"/>
      <c r="JXD104" s="106"/>
      <c r="JXE104" s="106"/>
      <c r="JXF104" s="106"/>
      <c r="JXG104" s="106"/>
      <c r="JXH104" s="106"/>
      <c r="JXI104" s="106"/>
      <c r="JXJ104" s="106"/>
      <c r="JXK104" s="106"/>
      <c r="JXL104" s="106"/>
      <c r="JXM104" s="106"/>
      <c r="JXN104" s="106"/>
      <c r="JXO104" s="106"/>
      <c r="JXP104" s="106"/>
      <c r="JXQ104" s="106"/>
      <c r="JXR104" s="106"/>
      <c r="JXS104" s="106"/>
      <c r="JXT104" s="106"/>
      <c r="JXU104" s="106"/>
      <c r="JXV104" s="106"/>
      <c r="JXW104" s="106"/>
      <c r="JXX104" s="106"/>
      <c r="JXY104" s="106"/>
      <c r="JXZ104" s="106"/>
      <c r="JYA104" s="106"/>
      <c r="JYB104" s="106"/>
      <c r="JYC104" s="106"/>
      <c r="JYD104" s="106"/>
      <c r="JYE104" s="106"/>
      <c r="JYF104" s="106"/>
      <c r="JYG104" s="106"/>
      <c r="JYH104" s="106"/>
      <c r="JYI104" s="106"/>
      <c r="JYJ104" s="106"/>
      <c r="JYK104" s="106"/>
      <c r="JYL104" s="106"/>
      <c r="JYM104" s="106"/>
      <c r="JYN104" s="106"/>
      <c r="JYO104" s="106"/>
      <c r="JYP104" s="106"/>
      <c r="JYQ104" s="106"/>
      <c r="JYR104" s="106"/>
      <c r="JYS104" s="106"/>
      <c r="JYT104" s="106"/>
      <c r="JYU104" s="106"/>
      <c r="JYV104" s="106"/>
      <c r="JYW104" s="106"/>
      <c r="JYX104" s="106"/>
      <c r="JYY104" s="106"/>
      <c r="JYZ104" s="106"/>
      <c r="JZA104" s="106"/>
      <c r="JZB104" s="106"/>
      <c r="JZC104" s="106"/>
      <c r="JZD104" s="106"/>
      <c r="JZE104" s="106"/>
      <c r="JZF104" s="106"/>
      <c r="JZG104" s="106"/>
      <c r="JZH104" s="106"/>
      <c r="JZI104" s="106"/>
      <c r="JZJ104" s="106"/>
      <c r="JZK104" s="106"/>
      <c r="JZL104" s="106"/>
      <c r="JZM104" s="106"/>
      <c r="JZN104" s="106"/>
      <c r="JZO104" s="106"/>
      <c r="JZP104" s="106"/>
      <c r="JZQ104" s="106"/>
      <c r="JZR104" s="106"/>
      <c r="JZS104" s="106"/>
      <c r="JZT104" s="106"/>
      <c r="JZU104" s="106"/>
      <c r="JZV104" s="106"/>
      <c r="JZW104" s="106"/>
      <c r="JZX104" s="106"/>
      <c r="JZY104" s="106"/>
      <c r="JZZ104" s="106"/>
      <c r="KAA104" s="106"/>
      <c r="KAB104" s="106"/>
      <c r="KAC104" s="106"/>
      <c r="KAD104" s="106"/>
      <c r="KAE104" s="106"/>
      <c r="KAF104" s="106"/>
      <c r="KAG104" s="106"/>
      <c r="KAH104" s="106"/>
      <c r="KAI104" s="106"/>
      <c r="KAJ104" s="106"/>
      <c r="KAK104" s="106"/>
      <c r="KAL104" s="106"/>
      <c r="KAM104" s="106"/>
      <c r="KAN104" s="106"/>
      <c r="KAO104" s="106"/>
      <c r="KAP104" s="106"/>
      <c r="KAQ104" s="106"/>
      <c r="KAR104" s="106"/>
      <c r="KAS104" s="106"/>
      <c r="KAT104" s="106"/>
      <c r="KAU104" s="106"/>
      <c r="KAV104" s="106"/>
      <c r="KAW104" s="106"/>
      <c r="KAX104" s="106"/>
      <c r="KAY104" s="106"/>
      <c r="KAZ104" s="106"/>
      <c r="KBA104" s="106"/>
      <c r="KBB104" s="106"/>
      <c r="KBC104" s="106"/>
      <c r="KBD104" s="106"/>
      <c r="KBE104" s="106"/>
      <c r="KBF104" s="106"/>
      <c r="KBG104" s="106"/>
      <c r="KBH104" s="106"/>
      <c r="KBI104" s="106"/>
      <c r="KBJ104" s="106"/>
      <c r="KBK104" s="106"/>
      <c r="KBL104" s="106"/>
      <c r="KBM104" s="106"/>
      <c r="KBN104" s="106"/>
      <c r="KBO104" s="106"/>
      <c r="KBP104" s="106"/>
      <c r="KBQ104" s="106"/>
      <c r="KBR104" s="106"/>
      <c r="KBS104" s="106"/>
      <c r="KBT104" s="106"/>
      <c r="KBU104" s="106"/>
      <c r="KBV104" s="106"/>
      <c r="KBW104" s="106"/>
      <c r="KBX104" s="106"/>
      <c r="KBY104" s="106"/>
      <c r="KBZ104" s="106"/>
      <c r="KCA104" s="106"/>
      <c r="KCB104" s="106"/>
      <c r="KCC104" s="106"/>
      <c r="KCD104" s="106"/>
      <c r="KCE104" s="106"/>
      <c r="KCF104" s="106"/>
      <c r="KCG104" s="106"/>
      <c r="KCH104" s="106"/>
      <c r="KCI104" s="106"/>
      <c r="KCJ104" s="106"/>
      <c r="KCK104" s="106"/>
      <c r="KCL104" s="106"/>
      <c r="KCM104" s="106"/>
      <c r="KCN104" s="106"/>
      <c r="KCO104" s="106"/>
      <c r="KCP104" s="106"/>
      <c r="KCQ104" s="106"/>
      <c r="KCR104" s="106"/>
      <c r="KCS104" s="106"/>
      <c r="KCT104" s="106"/>
      <c r="KCU104" s="106"/>
      <c r="KCV104" s="106"/>
      <c r="KCW104" s="106"/>
      <c r="KCX104" s="106"/>
      <c r="KCY104" s="106"/>
      <c r="KCZ104" s="106"/>
      <c r="KDA104" s="106"/>
      <c r="KDB104" s="106"/>
      <c r="KDC104" s="106"/>
      <c r="KDD104" s="106"/>
      <c r="KDE104" s="106"/>
      <c r="KDF104" s="106"/>
      <c r="KDG104" s="106"/>
      <c r="KDH104" s="106"/>
      <c r="KDI104" s="106"/>
      <c r="KDJ104" s="106"/>
      <c r="KDK104" s="106"/>
      <c r="KDL104" s="106"/>
      <c r="KDM104" s="106"/>
      <c r="KDN104" s="106"/>
      <c r="KDO104" s="106"/>
      <c r="KDP104" s="106"/>
      <c r="KDQ104" s="106"/>
      <c r="KDR104" s="106"/>
      <c r="KDS104" s="106"/>
      <c r="KDT104" s="106"/>
      <c r="KDU104" s="106"/>
      <c r="KDV104" s="106"/>
      <c r="KDW104" s="106"/>
      <c r="KDX104" s="106"/>
      <c r="KDY104" s="106"/>
      <c r="KDZ104" s="106"/>
      <c r="KEA104" s="106"/>
      <c r="KEB104" s="106"/>
      <c r="KEC104" s="106"/>
      <c r="KED104" s="106"/>
      <c r="KEE104" s="106"/>
      <c r="KEF104" s="106"/>
      <c r="KEG104" s="106"/>
      <c r="KEH104" s="106"/>
      <c r="KEI104" s="106"/>
      <c r="KEJ104" s="106"/>
      <c r="KEK104" s="106"/>
      <c r="KEL104" s="106"/>
      <c r="KEM104" s="106"/>
      <c r="KEN104" s="106"/>
      <c r="KEO104" s="106"/>
      <c r="KEP104" s="106"/>
      <c r="KEQ104" s="106"/>
      <c r="KER104" s="106"/>
      <c r="KES104" s="106"/>
      <c r="KET104" s="106"/>
      <c r="KEU104" s="106"/>
      <c r="KEV104" s="106"/>
      <c r="KEW104" s="106"/>
      <c r="KEX104" s="106"/>
      <c r="KEY104" s="106"/>
      <c r="KEZ104" s="106"/>
      <c r="KFA104" s="106"/>
      <c r="KFB104" s="106"/>
      <c r="KFC104" s="106"/>
      <c r="KFD104" s="106"/>
      <c r="KFE104" s="106"/>
      <c r="KFF104" s="106"/>
      <c r="KFG104" s="106"/>
      <c r="KFH104" s="106"/>
      <c r="KFI104" s="106"/>
      <c r="KFJ104" s="106"/>
      <c r="KFK104" s="106"/>
      <c r="KFL104" s="106"/>
      <c r="KFM104" s="106"/>
      <c r="KFN104" s="106"/>
      <c r="KFO104" s="106"/>
      <c r="KFP104" s="106"/>
      <c r="KFQ104" s="106"/>
      <c r="KFR104" s="106"/>
      <c r="KFS104" s="106"/>
      <c r="KFT104" s="106"/>
      <c r="KFU104" s="106"/>
      <c r="KFV104" s="106"/>
      <c r="KFW104" s="106"/>
      <c r="KFX104" s="106"/>
      <c r="KFY104" s="106"/>
      <c r="KFZ104" s="106"/>
      <c r="KGA104" s="106"/>
      <c r="KGB104" s="106"/>
      <c r="KGC104" s="106"/>
      <c r="KGD104" s="106"/>
      <c r="KGE104" s="106"/>
      <c r="KGF104" s="106"/>
      <c r="KGG104" s="106"/>
      <c r="KGH104" s="106"/>
      <c r="KGI104" s="106"/>
      <c r="KGJ104" s="106"/>
      <c r="KGK104" s="106"/>
      <c r="KGL104" s="106"/>
      <c r="KGM104" s="106"/>
      <c r="KGN104" s="106"/>
      <c r="KGO104" s="106"/>
      <c r="KGP104" s="106"/>
      <c r="KGQ104" s="106"/>
      <c r="KGR104" s="106"/>
      <c r="KGS104" s="106"/>
      <c r="KGT104" s="106"/>
      <c r="KGU104" s="106"/>
      <c r="KGV104" s="106"/>
      <c r="KGW104" s="106"/>
      <c r="KGX104" s="106"/>
      <c r="KGY104" s="106"/>
      <c r="KGZ104" s="106"/>
      <c r="KHA104" s="106"/>
      <c r="KHB104" s="106"/>
      <c r="KHC104" s="106"/>
      <c r="KHD104" s="106"/>
      <c r="KHE104" s="106"/>
      <c r="KHF104" s="106"/>
      <c r="KHG104" s="106"/>
      <c r="KHH104" s="106"/>
      <c r="KHI104" s="106"/>
      <c r="KHJ104" s="106"/>
      <c r="KHK104" s="106"/>
      <c r="KHL104" s="106"/>
      <c r="KHM104" s="106"/>
      <c r="KHN104" s="106"/>
      <c r="KHO104" s="106"/>
      <c r="KHP104" s="106"/>
      <c r="KHQ104" s="106"/>
      <c r="KHR104" s="106"/>
      <c r="KHS104" s="106"/>
      <c r="KHT104" s="106"/>
      <c r="KHU104" s="106"/>
      <c r="KHV104" s="106"/>
      <c r="KHW104" s="106"/>
      <c r="KHX104" s="106"/>
      <c r="KHY104" s="106"/>
      <c r="KHZ104" s="106"/>
      <c r="KIA104" s="106"/>
      <c r="KIB104" s="106"/>
      <c r="KIC104" s="106"/>
      <c r="KID104" s="106"/>
      <c r="KIE104" s="106"/>
      <c r="KIF104" s="106"/>
      <c r="KIG104" s="106"/>
      <c r="KIH104" s="106"/>
      <c r="KII104" s="106"/>
      <c r="KIJ104" s="106"/>
      <c r="KIK104" s="106"/>
      <c r="KIL104" s="106"/>
      <c r="KIM104" s="106"/>
      <c r="KIN104" s="106"/>
      <c r="KIO104" s="106"/>
      <c r="KIP104" s="106"/>
      <c r="KIQ104" s="106"/>
      <c r="KIR104" s="106"/>
      <c r="KIS104" s="106"/>
      <c r="KIT104" s="106"/>
      <c r="KIU104" s="106"/>
      <c r="KIV104" s="106"/>
      <c r="KIW104" s="106"/>
      <c r="KIX104" s="106"/>
      <c r="KIY104" s="106"/>
      <c r="KIZ104" s="106"/>
      <c r="KJA104" s="106"/>
      <c r="KJB104" s="106"/>
      <c r="KJC104" s="106"/>
      <c r="KJD104" s="106"/>
      <c r="KJE104" s="106"/>
      <c r="KJF104" s="106"/>
      <c r="KJG104" s="106"/>
      <c r="KJH104" s="106"/>
      <c r="KJI104" s="106"/>
      <c r="KJJ104" s="106"/>
      <c r="KJK104" s="106"/>
      <c r="KJL104" s="106"/>
      <c r="KJM104" s="106"/>
      <c r="KJN104" s="106"/>
      <c r="KJO104" s="106"/>
      <c r="KJP104" s="106"/>
      <c r="KJQ104" s="106"/>
      <c r="KJR104" s="106"/>
      <c r="KJS104" s="106"/>
      <c r="KJT104" s="106"/>
      <c r="KJU104" s="106"/>
      <c r="KJV104" s="106"/>
      <c r="KJW104" s="106"/>
      <c r="KJX104" s="106"/>
      <c r="KJY104" s="106"/>
      <c r="KJZ104" s="106"/>
      <c r="KKA104" s="106"/>
      <c r="KKB104" s="106"/>
      <c r="KKC104" s="106"/>
      <c r="KKD104" s="106"/>
      <c r="KKE104" s="106"/>
      <c r="KKF104" s="106"/>
      <c r="KKG104" s="106"/>
      <c r="KKH104" s="106"/>
      <c r="KKI104" s="106"/>
      <c r="KKJ104" s="106"/>
      <c r="KKK104" s="106"/>
      <c r="KKL104" s="106"/>
      <c r="KKM104" s="106"/>
      <c r="KKN104" s="106"/>
      <c r="KKO104" s="106"/>
      <c r="KKP104" s="106"/>
      <c r="KKQ104" s="106"/>
      <c r="KKR104" s="106"/>
      <c r="KKS104" s="106"/>
      <c r="KKT104" s="106"/>
      <c r="KKU104" s="106"/>
      <c r="KKV104" s="106"/>
      <c r="KKW104" s="106"/>
      <c r="KKX104" s="106"/>
      <c r="KKY104" s="106"/>
      <c r="KKZ104" s="106"/>
      <c r="KLA104" s="106"/>
      <c r="KLB104" s="106"/>
      <c r="KLC104" s="106"/>
      <c r="KLD104" s="106"/>
      <c r="KLE104" s="106"/>
      <c r="KLF104" s="106"/>
      <c r="KLG104" s="106"/>
      <c r="KLH104" s="106"/>
      <c r="KLI104" s="106"/>
      <c r="KLJ104" s="106"/>
      <c r="KLK104" s="106"/>
      <c r="KLL104" s="106"/>
      <c r="KLM104" s="106"/>
      <c r="KLN104" s="106"/>
      <c r="KLO104" s="106"/>
      <c r="KLP104" s="106"/>
      <c r="KLQ104" s="106"/>
      <c r="KLR104" s="106"/>
      <c r="KLS104" s="106"/>
      <c r="KLT104" s="106"/>
      <c r="KLU104" s="106"/>
      <c r="KLV104" s="106"/>
      <c r="KLW104" s="106"/>
      <c r="KLX104" s="106"/>
      <c r="KLY104" s="106"/>
      <c r="KLZ104" s="106"/>
      <c r="KMA104" s="106"/>
      <c r="KMB104" s="106"/>
      <c r="KMC104" s="106"/>
      <c r="KMD104" s="106"/>
      <c r="KME104" s="106"/>
      <c r="KMF104" s="106"/>
      <c r="KMG104" s="106"/>
      <c r="KMH104" s="106"/>
      <c r="KMI104" s="106"/>
      <c r="KMJ104" s="106"/>
      <c r="KMK104" s="106"/>
      <c r="KML104" s="106"/>
      <c r="KMM104" s="106"/>
      <c r="KMN104" s="106"/>
      <c r="KMO104" s="106"/>
      <c r="KMP104" s="106"/>
      <c r="KMQ104" s="106"/>
      <c r="KMR104" s="106"/>
      <c r="KMS104" s="106"/>
      <c r="KMT104" s="106"/>
      <c r="KMU104" s="106"/>
      <c r="KMV104" s="106"/>
      <c r="KMW104" s="106"/>
      <c r="KMX104" s="106"/>
      <c r="KMY104" s="106"/>
      <c r="KMZ104" s="106"/>
      <c r="KNA104" s="106"/>
      <c r="KNB104" s="106"/>
      <c r="KNC104" s="106"/>
      <c r="KND104" s="106"/>
      <c r="KNE104" s="106"/>
      <c r="KNF104" s="106"/>
      <c r="KNG104" s="106"/>
      <c r="KNH104" s="106"/>
      <c r="KNI104" s="106"/>
      <c r="KNJ104" s="106"/>
      <c r="KNK104" s="106"/>
      <c r="KNL104" s="106"/>
      <c r="KNM104" s="106"/>
      <c r="KNN104" s="106"/>
      <c r="KNO104" s="106"/>
      <c r="KNP104" s="106"/>
      <c r="KNQ104" s="106"/>
      <c r="KNR104" s="106"/>
      <c r="KNS104" s="106"/>
      <c r="KNT104" s="106"/>
      <c r="KNU104" s="106"/>
      <c r="KNV104" s="106"/>
      <c r="KNW104" s="106"/>
      <c r="KNX104" s="106"/>
      <c r="KNY104" s="106"/>
      <c r="KNZ104" s="106"/>
      <c r="KOA104" s="106"/>
      <c r="KOB104" s="106"/>
      <c r="KOC104" s="106"/>
      <c r="KOD104" s="106"/>
      <c r="KOE104" s="106"/>
      <c r="KOF104" s="106"/>
      <c r="KOG104" s="106"/>
      <c r="KOH104" s="106"/>
      <c r="KOI104" s="106"/>
      <c r="KOJ104" s="106"/>
      <c r="KOK104" s="106"/>
      <c r="KOL104" s="106"/>
      <c r="KOM104" s="106"/>
      <c r="KON104" s="106"/>
      <c r="KOO104" s="106"/>
      <c r="KOP104" s="106"/>
      <c r="KOQ104" s="106"/>
      <c r="KOR104" s="106"/>
      <c r="KOS104" s="106"/>
      <c r="KOT104" s="106"/>
      <c r="KOU104" s="106"/>
      <c r="KOV104" s="106"/>
      <c r="KOW104" s="106"/>
      <c r="KOX104" s="106"/>
      <c r="KOY104" s="106"/>
      <c r="KOZ104" s="106"/>
      <c r="KPA104" s="106"/>
      <c r="KPB104" s="106"/>
      <c r="KPC104" s="106"/>
      <c r="KPD104" s="106"/>
      <c r="KPE104" s="106"/>
      <c r="KPF104" s="106"/>
      <c r="KPG104" s="106"/>
      <c r="KPH104" s="106"/>
      <c r="KPI104" s="106"/>
      <c r="KPJ104" s="106"/>
      <c r="KPK104" s="106"/>
      <c r="KPL104" s="106"/>
      <c r="KPM104" s="106"/>
      <c r="KPN104" s="106"/>
      <c r="KPO104" s="106"/>
      <c r="KPP104" s="106"/>
      <c r="KPQ104" s="106"/>
      <c r="KPR104" s="106"/>
      <c r="KPS104" s="106"/>
      <c r="KPT104" s="106"/>
      <c r="KPU104" s="106"/>
      <c r="KPV104" s="106"/>
      <c r="KPW104" s="106"/>
      <c r="KPX104" s="106"/>
      <c r="KPY104" s="106"/>
      <c r="KPZ104" s="106"/>
      <c r="KQA104" s="106"/>
      <c r="KQB104" s="106"/>
      <c r="KQC104" s="106"/>
      <c r="KQD104" s="106"/>
      <c r="KQE104" s="106"/>
      <c r="KQF104" s="106"/>
      <c r="KQG104" s="106"/>
      <c r="KQH104" s="106"/>
      <c r="KQI104" s="106"/>
      <c r="KQJ104" s="106"/>
      <c r="KQK104" s="106"/>
      <c r="KQL104" s="106"/>
      <c r="KQM104" s="106"/>
      <c r="KQN104" s="106"/>
      <c r="KQO104" s="106"/>
      <c r="KQP104" s="106"/>
      <c r="KQQ104" s="106"/>
      <c r="KQR104" s="106"/>
      <c r="KQS104" s="106"/>
      <c r="KQT104" s="106"/>
      <c r="KQU104" s="106"/>
      <c r="KQV104" s="106"/>
      <c r="KQW104" s="106"/>
      <c r="KQX104" s="106"/>
      <c r="KQY104" s="106"/>
      <c r="KQZ104" s="106"/>
      <c r="KRA104" s="106"/>
      <c r="KRB104" s="106"/>
      <c r="KRC104" s="106"/>
      <c r="KRD104" s="106"/>
      <c r="KRE104" s="106"/>
      <c r="KRF104" s="106"/>
      <c r="KRG104" s="106"/>
      <c r="KRH104" s="106"/>
      <c r="KRI104" s="106"/>
      <c r="KRJ104" s="106"/>
      <c r="KRK104" s="106"/>
      <c r="KRL104" s="106"/>
      <c r="KRM104" s="106"/>
      <c r="KRN104" s="106"/>
      <c r="KRO104" s="106"/>
      <c r="KRP104" s="106"/>
      <c r="KRQ104" s="106"/>
      <c r="KRR104" s="106"/>
      <c r="KRS104" s="106"/>
      <c r="KRT104" s="106"/>
      <c r="KRU104" s="106"/>
      <c r="KRV104" s="106"/>
      <c r="KRW104" s="106"/>
      <c r="KRX104" s="106"/>
      <c r="KRY104" s="106"/>
      <c r="KRZ104" s="106"/>
      <c r="KSA104" s="106"/>
      <c r="KSB104" s="106"/>
      <c r="KSC104" s="106"/>
      <c r="KSD104" s="106"/>
      <c r="KSE104" s="106"/>
      <c r="KSF104" s="106"/>
      <c r="KSG104" s="106"/>
      <c r="KSH104" s="106"/>
      <c r="KSI104" s="106"/>
      <c r="KSJ104" s="106"/>
      <c r="KSK104" s="106"/>
      <c r="KSL104" s="106"/>
      <c r="KSM104" s="106"/>
      <c r="KSN104" s="106"/>
      <c r="KSO104" s="106"/>
      <c r="KSP104" s="106"/>
      <c r="KSQ104" s="106"/>
      <c r="KSR104" s="106"/>
      <c r="KSS104" s="106"/>
      <c r="KST104" s="106"/>
      <c r="KSU104" s="106"/>
      <c r="KSV104" s="106"/>
      <c r="KSW104" s="106"/>
      <c r="KSX104" s="106"/>
      <c r="KSY104" s="106"/>
      <c r="KSZ104" s="106"/>
      <c r="KTA104" s="106"/>
      <c r="KTB104" s="106"/>
      <c r="KTC104" s="106"/>
      <c r="KTD104" s="106"/>
      <c r="KTE104" s="106"/>
      <c r="KTF104" s="106"/>
      <c r="KTG104" s="106"/>
      <c r="KTH104" s="106"/>
      <c r="KTI104" s="106"/>
      <c r="KTJ104" s="106"/>
      <c r="KTK104" s="106"/>
      <c r="KTL104" s="106"/>
      <c r="KTM104" s="106"/>
      <c r="KTN104" s="106"/>
      <c r="KTO104" s="106"/>
      <c r="KTP104" s="106"/>
      <c r="KTQ104" s="106"/>
      <c r="KTR104" s="106"/>
      <c r="KTS104" s="106"/>
      <c r="KTT104" s="106"/>
      <c r="KTU104" s="106"/>
      <c r="KTV104" s="106"/>
      <c r="KTW104" s="106"/>
      <c r="KTX104" s="106"/>
      <c r="KTY104" s="106"/>
      <c r="KTZ104" s="106"/>
      <c r="KUA104" s="106"/>
      <c r="KUB104" s="106"/>
      <c r="KUC104" s="106"/>
      <c r="KUD104" s="106"/>
      <c r="KUE104" s="106"/>
      <c r="KUF104" s="106"/>
      <c r="KUG104" s="106"/>
      <c r="KUH104" s="106"/>
      <c r="KUI104" s="106"/>
      <c r="KUJ104" s="106"/>
      <c r="KUK104" s="106"/>
      <c r="KUL104" s="106"/>
      <c r="KUM104" s="106"/>
      <c r="KUN104" s="106"/>
      <c r="KUO104" s="106"/>
      <c r="KUP104" s="106"/>
      <c r="KUQ104" s="106"/>
      <c r="KUR104" s="106"/>
      <c r="KUS104" s="106"/>
      <c r="KUT104" s="106"/>
      <c r="KUU104" s="106"/>
      <c r="KUV104" s="106"/>
      <c r="KUW104" s="106"/>
      <c r="KUX104" s="106"/>
      <c r="KUY104" s="106"/>
      <c r="KUZ104" s="106"/>
      <c r="KVA104" s="106"/>
      <c r="KVB104" s="106"/>
      <c r="KVC104" s="106"/>
      <c r="KVD104" s="106"/>
      <c r="KVE104" s="106"/>
      <c r="KVF104" s="106"/>
      <c r="KVG104" s="106"/>
      <c r="KVH104" s="106"/>
      <c r="KVI104" s="106"/>
      <c r="KVJ104" s="106"/>
      <c r="KVK104" s="106"/>
      <c r="KVL104" s="106"/>
      <c r="KVM104" s="106"/>
      <c r="KVN104" s="106"/>
      <c r="KVO104" s="106"/>
      <c r="KVP104" s="106"/>
      <c r="KVQ104" s="106"/>
      <c r="KVR104" s="106"/>
      <c r="KVS104" s="106"/>
      <c r="KVT104" s="106"/>
      <c r="KVU104" s="106"/>
      <c r="KVV104" s="106"/>
      <c r="KVW104" s="106"/>
      <c r="KVX104" s="106"/>
      <c r="KVY104" s="106"/>
      <c r="KVZ104" s="106"/>
      <c r="KWA104" s="106"/>
      <c r="KWB104" s="106"/>
      <c r="KWC104" s="106"/>
      <c r="KWD104" s="106"/>
      <c r="KWE104" s="106"/>
      <c r="KWF104" s="106"/>
      <c r="KWG104" s="106"/>
      <c r="KWH104" s="106"/>
      <c r="KWI104" s="106"/>
      <c r="KWJ104" s="106"/>
      <c r="KWK104" s="106"/>
      <c r="KWL104" s="106"/>
      <c r="KWM104" s="106"/>
      <c r="KWN104" s="106"/>
      <c r="KWO104" s="106"/>
      <c r="KWP104" s="106"/>
      <c r="KWQ104" s="106"/>
      <c r="KWR104" s="106"/>
      <c r="KWS104" s="106"/>
      <c r="KWT104" s="106"/>
      <c r="KWU104" s="106"/>
      <c r="KWV104" s="106"/>
      <c r="KWW104" s="106"/>
      <c r="KWX104" s="106"/>
      <c r="KWY104" s="106"/>
      <c r="KWZ104" s="106"/>
      <c r="KXA104" s="106"/>
      <c r="KXB104" s="106"/>
      <c r="KXC104" s="106"/>
      <c r="KXD104" s="106"/>
      <c r="KXE104" s="106"/>
      <c r="KXF104" s="106"/>
      <c r="KXG104" s="106"/>
      <c r="KXH104" s="106"/>
      <c r="KXI104" s="106"/>
      <c r="KXJ104" s="106"/>
      <c r="KXK104" s="106"/>
      <c r="KXL104" s="106"/>
      <c r="KXM104" s="106"/>
      <c r="KXN104" s="106"/>
      <c r="KXO104" s="106"/>
      <c r="KXP104" s="106"/>
      <c r="KXQ104" s="106"/>
      <c r="KXR104" s="106"/>
      <c r="KXS104" s="106"/>
      <c r="KXT104" s="106"/>
      <c r="KXU104" s="106"/>
      <c r="KXV104" s="106"/>
      <c r="KXW104" s="106"/>
      <c r="KXX104" s="106"/>
      <c r="KXY104" s="106"/>
      <c r="KXZ104" s="106"/>
      <c r="KYA104" s="106"/>
      <c r="KYB104" s="106"/>
      <c r="KYC104" s="106"/>
      <c r="KYD104" s="106"/>
      <c r="KYE104" s="106"/>
      <c r="KYF104" s="106"/>
      <c r="KYG104" s="106"/>
      <c r="KYH104" s="106"/>
      <c r="KYI104" s="106"/>
      <c r="KYJ104" s="106"/>
      <c r="KYK104" s="106"/>
      <c r="KYL104" s="106"/>
      <c r="KYM104" s="106"/>
      <c r="KYN104" s="106"/>
      <c r="KYO104" s="106"/>
      <c r="KYP104" s="106"/>
      <c r="KYQ104" s="106"/>
      <c r="KYR104" s="106"/>
      <c r="KYS104" s="106"/>
      <c r="KYT104" s="106"/>
      <c r="KYU104" s="106"/>
      <c r="KYV104" s="106"/>
      <c r="KYW104" s="106"/>
      <c r="KYX104" s="106"/>
      <c r="KYY104" s="106"/>
      <c r="KYZ104" s="106"/>
      <c r="KZA104" s="106"/>
      <c r="KZB104" s="106"/>
      <c r="KZC104" s="106"/>
      <c r="KZD104" s="106"/>
      <c r="KZE104" s="106"/>
      <c r="KZF104" s="106"/>
      <c r="KZG104" s="106"/>
      <c r="KZH104" s="106"/>
      <c r="KZI104" s="106"/>
      <c r="KZJ104" s="106"/>
      <c r="KZK104" s="106"/>
      <c r="KZL104" s="106"/>
      <c r="KZM104" s="106"/>
      <c r="KZN104" s="106"/>
      <c r="KZO104" s="106"/>
      <c r="KZP104" s="106"/>
      <c r="KZQ104" s="106"/>
      <c r="KZR104" s="106"/>
      <c r="KZS104" s="106"/>
      <c r="KZT104" s="106"/>
      <c r="KZU104" s="106"/>
      <c r="KZV104" s="106"/>
      <c r="KZW104" s="106"/>
      <c r="KZX104" s="106"/>
      <c r="KZY104" s="106"/>
      <c r="KZZ104" s="106"/>
      <c r="LAA104" s="106"/>
      <c r="LAB104" s="106"/>
      <c r="LAC104" s="106"/>
      <c r="LAD104" s="106"/>
      <c r="LAE104" s="106"/>
      <c r="LAF104" s="106"/>
      <c r="LAG104" s="106"/>
      <c r="LAH104" s="106"/>
      <c r="LAI104" s="106"/>
      <c r="LAJ104" s="106"/>
      <c r="LAK104" s="106"/>
      <c r="LAL104" s="106"/>
      <c r="LAM104" s="106"/>
      <c r="LAN104" s="106"/>
      <c r="LAO104" s="106"/>
      <c r="LAP104" s="106"/>
      <c r="LAQ104" s="106"/>
      <c r="LAR104" s="106"/>
      <c r="LAS104" s="106"/>
      <c r="LAT104" s="106"/>
      <c r="LAU104" s="106"/>
      <c r="LAV104" s="106"/>
      <c r="LAW104" s="106"/>
      <c r="LAX104" s="106"/>
      <c r="LAY104" s="106"/>
      <c r="LAZ104" s="106"/>
      <c r="LBA104" s="106"/>
      <c r="LBB104" s="106"/>
      <c r="LBC104" s="106"/>
      <c r="LBD104" s="106"/>
      <c r="LBE104" s="106"/>
      <c r="LBF104" s="106"/>
      <c r="LBG104" s="106"/>
      <c r="LBH104" s="106"/>
      <c r="LBI104" s="106"/>
      <c r="LBJ104" s="106"/>
      <c r="LBK104" s="106"/>
      <c r="LBL104" s="106"/>
      <c r="LBM104" s="106"/>
      <c r="LBN104" s="106"/>
      <c r="LBO104" s="106"/>
      <c r="LBP104" s="106"/>
      <c r="LBQ104" s="106"/>
      <c r="LBR104" s="106"/>
      <c r="LBS104" s="106"/>
      <c r="LBT104" s="106"/>
      <c r="LBU104" s="106"/>
      <c r="LBV104" s="106"/>
      <c r="LBW104" s="106"/>
      <c r="LBX104" s="106"/>
      <c r="LBY104" s="106"/>
      <c r="LBZ104" s="106"/>
      <c r="LCA104" s="106"/>
      <c r="LCB104" s="106"/>
      <c r="LCC104" s="106"/>
      <c r="LCD104" s="106"/>
      <c r="LCE104" s="106"/>
      <c r="LCF104" s="106"/>
      <c r="LCG104" s="106"/>
      <c r="LCH104" s="106"/>
      <c r="LCI104" s="106"/>
      <c r="LCJ104" s="106"/>
      <c r="LCK104" s="106"/>
      <c r="LCL104" s="106"/>
      <c r="LCM104" s="106"/>
      <c r="LCN104" s="106"/>
      <c r="LCO104" s="106"/>
      <c r="LCP104" s="106"/>
      <c r="LCQ104" s="106"/>
      <c r="LCR104" s="106"/>
      <c r="LCS104" s="106"/>
      <c r="LCT104" s="106"/>
      <c r="LCU104" s="106"/>
      <c r="LCV104" s="106"/>
      <c r="LCW104" s="106"/>
      <c r="LCX104" s="106"/>
      <c r="LCY104" s="106"/>
      <c r="LCZ104" s="106"/>
      <c r="LDA104" s="106"/>
      <c r="LDB104" s="106"/>
      <c r="LDC104" s="106"/>
      <c r="LDD104" s="106"/>
      <c r="LDE104" s="106"/>
      <c r="LDF104" s="106"/>
      <c r="LDG104" s="106"/>
      <c r="LDH104" s="106"/>
      <c r="LDI104" s="106"/>
      <c r="LDJ104" s="106"/>
      <c r="LDK104" s="106"/>
      <c r="LDL104" s="106"/>
      <c r="LDM104" s="106"/>
      <c r="LDN104" s="106"/>
      <c r="LDO104" s="106"/>
      <c r="LDP104" s="106"/>
      <c r="LDQ104" s="106"/>
      <c r="LDR104" s="106"/>
      <c r="LDS104" s="106"/>
      <c r="LDT104" s="106"/>
      <c r="LDU104" s="106"/>
      <c r="LDV104" s="106"/>
      <c r="LDW104" s="106"/>
      <c r="LDX104" s="106"/>
      <c r="LDY104" s="106"/>
      <c r="LDZ104" s="106"/>
      <c r="LEA104" s="106"/>
      <c r="LEB104" s="106"/>
      <c r="LEC104" s="106"/>
      <c r="LED104" s="106"/>
      <c r="LEE104" s="106"/>
      <c r="LEF104" s="106"/>
      <c r="LEG104" s="106"/>
      <c r="LEH104" s="106"/>
      <c r="LEI104" s="106"/>
      <c r="LEJ104" s="106"/>
      <c r="LEK104" s="106"/>
      <c r="LEL104" s="106"/>
      <c r="LEM104" s="106"/>
      <c r="LEN104" s="106"/>
      <c r="LEO104" s="106"/>
      <c r="LEP104" s="106"/>
      <c r="LEQ104" s="106"/>
      <c r="LER104" s="106"/>
      <c r="LES104" s="106"/>
      <c r="LET104" s="106"/>
      <c r="LEU104" s="106"/>
      <c r="LEV104" s="106"/>
      <c r="LEW104" s="106"/>
      <c r="LEX104" s="106"/>
      <c r="LEY104" s="106"/>
      <c r="LEZ104" s="106"/>
      <c r="LFA104" s="106"/>
      <c r="LFB104" s="106"/>
      <c r="LFC104" s="106"/>
      <c r="LFD104" s="106"/>
      <c r="LFE104" s="106"/>
      <c r="LFF104" s="106"/>
      <c r="LFG104" s="106"/>
      <c r="LFH104" s="106"/>
      <c r="LFI104" s="106"/>
      <c r="LFJ104" s="106"/>
      <c r="LFK104" s="106"/>
      <c r="LFL104" s="106"/>
      <c r="LFM104" s="106"/>
      <c r="LFN104" s="106"/>
      <c r="LFO104" s="106"/>
      <c r="LFP104" s="106"/>
      <c r="LFQ104" s="106"/>
      <c r="LFR104" s="106"/>
      <c r="LFS104" s="106"/>
      <c r="LFT104" s="106"/>
      <c r="LFU104" s="106"/>
      <c r="LFV104" s="106"/>
      <c r="LFW104" s="106"/>
      <c r="LFX104" s="106"/>
      <c r="LFY104" s="106"/>
      <c r="LFZ104" s="106"/>
      <c r="LGA104" s="106"/>
      <c r="LGB104" s="106"/>
      <c r="LGC104" s="106"/>
      <c r="LGD104" s="106"/>
      <c r="LGE104" s="106"/>
      <c r="LGF104" s="106"/>
      <c r="LGG104" s="106"/>
      <c r="LGH104" s="106"/>
      <c r="LGI104" s="106"/>
      <c r="LGJ104" s="106"/>
      <c r="LGK104" s="106"/>
      <c r="LGL104" s="106"/>
      <c r="LGM104" s="106"/>
      <c r="LGN104" s="106"/>
      <c r="LGO104" s="106"/>
      <c r="LGP104" s="106"/>
      <c r="LGQ104" s="106"/>
      <c r="LGR104" s="106"/>
      <c r="LGS104" s="106"/>
      <c r="LGT104" s="106"/>
      <c r="LGU104" s="106"/>
      <c r="LGV104" s="106"/>
      <c r="LGW104" s="106"/>
      <c r="LGX104" s="106"/>
      <c r="LGY104" s="106"/>
      <c r="LGZ104" s="106"/>
      <c r="LHA104" s="106"/>
      <c r="LHB104" s="106"/>
      <c r="LHC104" s="106"/>
      <c r="LHD104" s="106"/>
      <c r="LHE104" s="106"/>
      <c r="LHF104" s="106"/>
      <c r="LHG104" s="106"/>
      <c r="LHH104" s="106"/>
      <c r="LHI104" s="106"/>
      <c r="LHJ104" s="106"/>
      <c r="LHK104" s="106"/>
      <c r="LHL104" s="106"/>
      <c r="LHM104" s="106"/>
      <c r="LHN104" s="106"/>
      <c r="LHO104" s="106"/>
      <c r="LHP104" s="106"/>
      <c r="LHQ104" s="106"/>
      <c r="LHR104" s="106"/>
      <c r="LHS104" s="106"/>
      <c r="LHT104" s="106"/>
      <c r="LHU104" s="106"/>
      <c r="LHV104" s="106"/>
      <c r="LHW104" s="106"/>
      <c r="LHX104" s="106"/>
      <c r="LHY104" s="106"/>
      <c r="LHZ104" s="106"/>
      <c r="LIA104" s="106"/>
      <c r="LIB104" s="106"/>
      <c r="LIC104" s="106"/>
      <c r="LID104" s="106"/>
      <c r="LIE104" s="106"/>
      <c r="LIF104" s="106"/>
      <c r="LIG104" s="106"/>
      <c r="LIH104" s="106"/>
      <c r="LII104" s="106"/>
      <c r="LIJ104" s="106"/>
      <c r="LIK104" s="106"/>
      <c r="LIL104" s="106"/>
      <c r="LIM104" s="106"/>
      <c r="LIN104" s="106"/>
      <c r="LIO104" s="106"/>
      <c r="LIP104" s="106"/>
      <c r="LIQ104" s="106"/>
      <c r="LIR104" s="106"/>
      <c r="LIS104" s="106"/>
      <c r="LIT104" s="106"/>
      <c r="LIU104" s="106"/>
      <c r="LIV104" s="106"/>
      <c r="LIW104" s="106"/>
      <c r="LIX104" s="106"/>
      <c r="LIY104" s="106"/>
      <c r="LIZ104" s="106"/>
      <c r="LJA104" s="106"/>
      <c r="LJB104" s="106"/>
      <c r="LJC104" s="106"/>
      <c r="LJD104" s="106"/>
      <c r="LJE104" s="106"/>
      <c r="LJF104" s="106"/>
      <c r="LJG104" s="106"/>
      <c r="LJH104" s="106"/>
      <c r="LJI104" s="106"/>
      <c r="LJJ104" s="106"/>
      <c r="LJK104" s="106"/>
      <c r="LJL104" s="106"/>
      <c r="LJM104" s="106"/>
      <c r="LJN104" s="106"/>
      <c r="LJO104" s="106"/>
      <c r="LJP104" s="106"/>
      <c r="LJQ104" s="106"/>
      <c r="LJR104" s="106"/>
      <c r="LJS104" s="106"/>
      <c r="LJT104" s="106"/>
      <c r="LJU104" s="106"/>
      <c r="LJV104" s="106"/>
      <c r="LJW104" s="106"/>
      <c r="LJX104" s="106"/>
      <c r="LJY104" s="106"/>
      <c r="LJZ104" s="106"/>
      <c r="LKA104" s="106"/>
      <c r="LKB104" s="106"/>
      <c r="LKC104" s="106"/>
      <c r="LKD104" s="106"/>
      <c r="LKE104" s="106"/>
      <c r="LKF104" s="106"/>
      <c r="LKG104" s="106"/>
      <c r="LKH104" s="106"/>
      <c r="LKI104" s="106"/>
      <c r="LKJ104" s="106"/>
      <c r="LKK104" s="106"/>
      <c r="LKL104" s="106"/>
      <c r="LKM104" s="106"/>
      <c r="LKN104" s="106"/>
      <c r="LKO104" s="106"/>
      <c r="LKP104" s="106"/>
      <c r="LKQ104" s="106"/>
      <c r="LKR104" s="106"/>
      <c r="LKS104" s="106"/>
      <c r="LKT104" s="106"/>
      <c r="LKU104" s="106"/>
      <c r="LKV104" s="106"/>
      <c r="LKW104" s="106"/>
      <c r="LKX104" s="106"/>
      <c r="LKY104" s="106"/>
      <c r="LKZ104" s="106"/>
      <c r="LLA104" s="106"/>
      <c r="LLB104" s="106"/>
      <c r="LLC104" s="106"/>
      <c r="LLD104" s="106"/>
      <c r="LLE104" s="106"/>
      <c r="LLF104" s="106"/>
      <c r="LLG104" s="106"/>
      <c r="LLH104" s="106"/>
      <c r="LLI104" s="106"/>
      <c r="LLJ104" s="106"/>
      <c r="LLK104" s="106"/>
      <c r="LLL104" s="106"/>
      <c r="LLM104" s="106"/>
      <c r="LLN104" s="106"/>
      <c r="LLO104" s="106"/>
      <c r="LLP104" s="106"/>
      <c r="LLQ104" s="106"/>
      <c r="LLR104" s="106"/>
      <c r="LLS104" s="106"/>
      <c r="LLT104" s="106"/>
      <c r="LLU104" s="106"/>
      <c r="LLV104" s="106"/>
      <c r="LLW104" s="106"/>
      <c r="LLX104" s="106"/>
      <c r="LLY104" s="106"/>
      <c r="LLZ104" s="106"/>
      <c r="LMA104" s="106"/>
      <c r="LMB104" s="106"/>
      <c r="LMC104" s="106"/>
      <c r="LMD104" s="106"/>
      <c r="LME104" s="106"/>
      <c r="LMF104" s="106"/>
      <c r="LMG104" s="106"/>
      <c r="LMH104" s="106"/>
      <c r="LMI104" s="106"/>
      <c r="LMJ104" s="106"/>
      <c r="LMK104" s="106"/>
      <c r="LML104" s="106"/>
      <c r="LMM104" s="106"/>
      <c r="LMN104" s="106"/>
      <c r="LMO104" s="106"/>
      <c r="LMP104" s="106"/>
      <c r="LMQ104" s="106"/>
      <c r="LMR104" s="106"/>
      <c r="LMS104" s="106"/>
      <c r="LMT104" s="106"/>
      <c r="LMU104" s="106"/>
      <c r="LMV104" s="106"/>
      <c r="LMW104" s="106"/>
      <c r="LMX104" s="106"/>
      <c r="LMY104" s="106"/>
      <c r="LMZ104" s="106"/>
      <c r="LNA104" s="106"/>
      <c r="LNB104" s="106"/>
      <c r="LNC104" s="106"/>
      <c r="LND104" s="106"/>
      <c r="LNE104" s="106"/>
      <c r="LNF104" s="106"/>
      <c r="LNG104" s="106"/>
      <c r="LNH104" s="106"/>
      <c r="LNI104" s="106"/>
      <c r="LNJ104" s="106"/>
      <c r="LNK104" s="106"/>
      <c r="LNL104" s="106"/>
      <c r="LNM104" s="106"/>
      <c r="LNN104" s="106"/>
      <c r="LNO104" s="106"/>
      <c r="LNP104" s="106"/>
      <c r="LNQ104" s="106"/>
      <c r="LNR104" s="106"/>
      <c r="LNS104" s="106"/>
      <c r="LNT104" s="106"/>
      <c r="LNU104" s="106"/>
      <c r="LNV104" s="106"/>
      <c r="LNW104" s="106"/>
      <c r="LNX104" s="106"/>
      <c r="LNY104" s="106"/>
      <c r="LNZ104" s="106"/>
      <c r="LOA104" s="106"/>
      <c r="LOB104" s="106"/>
      <c r="LOC104" s="106"/>
      <c r="LOD104" s="106"/>
      <c r="LOE104" s="106"/>
      <c r="LOF104" s="106"/>
      <c r="LOG104" s="106"/>
      <c r="LOH104" s="106"/>
      <c r="LOI104" s="106"/>
      <c r="LOJ104" s="106"/>
      <c r="LOK104" s="106"/>
      <c r="LOL104" s="106"/>
      <c r="LOM104" s="106"/>
      <c r="LON104" s="106"/>
      <c r="LOO104" s="106"/>
      <c r="LOP104" s="106"/>
      <c r="LOQ104" s="106"/>
      <c r="LOR104" s="106"/>
      <c r="LOS104" s="106"/>
      <c r="LOT104" s="106"/>
      <c r="LOU104" s="106"/>
      <c r="LOV104" s="106"/>
      <c r="LOW104" s="106"/>
      <c r="LOX104" s="106"/>
      <c r="LOY104" s="106"/>
      <c r="LOZ104" s="106"/>
      <c r="LPA104" s="106"/>
      <c r="LPB104" s="106"/>
      <c r="LPC104" s="106"/>
      <c r="LPD104" s="106"/>
      <c r="LPE104" s="106"/>
      <c r="LPF104" s="106"/>
      <c r="LPG104" s="106"/>
      <c r="LPH104" s="106"/>
      <c r="LPI104" s="106"/>
      <c r="LPJ104" s="106"/>
      <c r="LPK104" s="106"/>
      <c r="LPL104" s="106"/>
      <c r="LPM104" s="106"/>
      <c r="LPN104" s="106"/>
      <c r="LPO104" s="106"/>
      <c r="LPP104" s="106"/>
      <c r="LPQ104" s="106"/>
      <c r="LPR104" s="106"/>
      <c r="LPS104" s="106"/>
      <c r="LPT104" s="106"/>
      <c r="LPU104" s="106"/>
      <c r="LPV104" s="106"/>
      <c r="LPW104" s="106"/>
      <c r="LPX104" s="106"/>
      <c r="LPY104" s="106"/>
      <c r="LPZ104" s="106"/>
      <c r="LQA104" s="106"/>
      <c r="LQB104" s="106"/>
      <c r="LQC104" s="106"/>
      <c r="LQD104" s="106"/>
      <c r="LQE104" s="106"/>
      <c r="LQF104" s="106"/>
      <c r="LQG104" s="106"/>
      <c r="LQH104" s="106"/>
      <c r="LQI104" s="106"/>
      <c r="LQJ104" s="106"/>
      <c r="LQK104" s="106"/>
      <c r="LQL104" s="106"/>
      <c r="LQM104" s="106"/>
      <c r="LQN104" s="106"/>
      <c r="LQO104" s="106"/>
      <c r="LQP104" s="106"/>
      <c r="LQQ104" s="106"/>
      <c r="LQR104" s="106"/>
      <c r="LQS104" s="106"/>
      <c r="LQT104" s="106"/>
      <c r="LQU104" s="106"/>
      <c r="LQV104" s="106"/>
      <c r="LQW104" s="106"/>
      <c r="LQX104" s="106"/>
      <c r="LQY104" s="106"/>
      <c r="LQZ104" s="106"/>
      <c r="LRA104" s="106"/>
      <c r="LRB104" s="106"/>
      <c r="LRC104" s="106"/>
      <c r="LRD104" s="106"/>
      <c r="LRE104" s="106"/>
      <c r="LRF104" s="106"/>
      <c r="LRG104" s="106"/>
      <c r="LRH104" s="106"/>
      <c r="LRI104" s="106"/>
      <c r="LRJ104" s="106"/>
      <c r="LRK104" s="106"/>
      <c r="LRL104" s="106"/>
      <c r="LRM104" s="106"/>
      <c r="LRN104" s="106"/>
      <c r="LRO104" s="106"/>
      <c r="LRP104" s="106"/>
      <c r="LRQ104" s="106"/>
      <c r="LRR104" s="106"/>
      <c r="LRS104" s="106"/>
      <c r="LRT104" s="106"/>
      <c r="LRU104" s="106"/>
      <c r="LRV104" s="106"/>
      <c r="LRW104" s="106"/>
      <c r="LRX104" s="106"/>
      <c r="LRY104" s="106"/>
      <c r="LRZ104" s="106"/>
      <c r="LSA104" s="106"/>
      <c r="LSB104" s="106"/>
      <c r="LSC104" s="106"/>
      <c r="LSD104" s="106"/>
      <c r="LSE104" s="106"/>
      <c r="LSF104" s="106"/>
      <c r="LSG104" s="106"/>
      <c r="LSH104" s="106"/>
      <c r="LSI104" s="106"/>
      <c r="LSJ104" s="106"/>
      <c r="LSK104" s="106"/>
      <c r="LSL104" s="106"/>
      <c r="LSM104" s="106"/>
      <c r="LSN104" s="106"/>
      <c r="LSO104" s="106"/>
      <c r="LSP104" s="106"/>
      <c r="LSQ104" s="106"/>
      <c r="LSR104" s="106"/>
      <c r="LSS104" s="106"/>
      <c r="LST104" s="106"/>
      <c r="LSU104" s="106"/>
      <c r="LSV104" s="106"/>
      <c r="LSW104" s="106"/>
      <c r="LSX104" s="106"/>
      <c r="LSY104" s="106"/>
      <c r="LSZ104" s="106"/>
      <c r="LTA104" s="106"/>
      <c r="LTB104" s="106"/>
      <c r="LTC104" s="106"/>
      <c r="LTD104" s="106"/>
      <c r="LTE104" s="106"/>
      <c r="LTF104" s="106"/>
      <c r="LTG104" s="106"/>
      <c r="LTH104" s="106"/>
      <c r="LTI104" s="106"/>
      <c r="LTJ104" s="106"/>
      <c r="LTK104" s="106"/>
      <c r="LTL104" s="106"/>
      <c r="LTM104" s="106"/>
      <c r="LTN104" s="106"/>
      <c r="LTO104" s="106"/>
      <c r="LTP104" s="106"/>
      <c r="LTQ104" s="106"/>
      <c r="LTR104" s="106"/>
      <c r="LTS104" s="106"/>
      <c r="LTT104" s="106"/>
      <c r="LTU104" s="106"/>
      <c r="LTV104" s="106"/>
      <c r="LTW104" s="106"/>
      <c r="LTX104" s="106"/>
      <c r="LTY104" s="106"/>
      <c r="LTZ104" s="106"/>
      <c r="LUA104" s="106"/>
      <c r="LUB104" s="106"/>
      <c r="LUC104" s="106"/>
      <c r="LUD104" s="106"/>
      <c r="LUE104" s="106"/>
      <c r="LUF104" s="106"/>
      <c r="LUG104" s="106"/>
      <c r="LUH104" s="106"/>
      <c r="LUI104" s="106"/>
      <c r="LUJ104" s="106"/>
      <c r="LUK104" s="106"/>
      <c r="LUL104" s="106"/>
      <c r="LUM104" s="106"/>
      <c r="LUN104" s="106"/>
      <c r="LUO104" s="106"/>
      <c r="LUP104" s="106"/>
      <c r="LUQ104" s="106"/>
      <c r="LUR104" s="106"/>
      <c r="LUS104" s="106"/>
      <c r="LUT104" s="106"/>
      <c r="LUU104" s="106"/>
      <c r="LUV104" s="106"/>
      <c r="LUW104" s="106"/>
      <c r="LUX104" s="106"/>
      <c r="LUY104" s="106"/>
      <c r="LUZ104" s="106"/>
      <c r="LVA104" s="106"/>
      <c r="LVB104" s="106"/>
      <c r="LVC104" s="106"/>
      <c r="LVD104" s="106"/>
      <c r="LVE104" s="106"/>
      <c r="LVF104" s="106"/>
      <c r="LVG104" s="106"/>
      <c r="LVH104" s="106"/>
      <c r="LVI104" s="106"/>
      <c r="LVJ104" s="106"/>
      <c r="LVK104" s="106"/>
      <c r="LVL104" s="106"/>
      <c r="LVM104" s="106"/>
      <c r="LVN104" s="106"/>
      <c r="LVO104" s="106"/>
      <c r="LVP104" s="106"/>
      <c r="LVQ104" s="106"/>
      <c r="LVR104" s="106"/>
      <c r="LVS104" s="106"/>
      <c r="LVT104" s="106"/>
      <c r="LVU104" s="106"/>
      <c r="LVV104" s="106"/>
      <c r="LVW104" s="106"/>
      <c r="LVX104" s="106"/>
      <c r="LVY104" s="106"/>
      <c r="LVZ104" s="106"/>
      <c r="LWA104" s="106"/>
      <c r="LWB104" s="106"/>
      <c r="LWC104" s="106"/>
      <c r="LWD104" s="106"/>
      <c r="LWE104" s="106"/>
      <c r="LWF104" s="106"/>
      <c r="LWG104" s="106"/>
      <c r="LWH104" s="106"/>
      <c r="LWI104" s="106"/>
      <c r="LWJ104" s="106"/>
      <c r="LWK104" s="106"/>
      <c r="LWL104" s="106"/>
      <c r="LWM104" s="106"/>
      <c r="LWN104" s="106"/>
      <c r="LWO104" s="106"/>
      <c r="LWP104" s="106"/>
      <c r="LWQ104" s="106"/>
      <c r="LWR104" s="106"/>
      <c r="LWS104" s="106"/>
      <c r="LWT104" s="106"/>
      <c r="LWU104" s="106"/>
      <c r="LWV104" s="106"/>
      <c r="LWW104" s="106"/>
      <c r="LWX104" s="106"/>
      <c r="LWY104" s="106"/>
      <c r="LWZ104" s="106"/>
      <c r="LXA104" s="106"/>
      <c r="LXB104" s="106"/>
      <c r="LXC104" s="106"/>
      <c r="LXD104" s="106"/>
      <c r="LXE104" s="106"/>
      <c r="LXF104" s="106"/>
      <c r="LXG104" s="106"/>
      <c r="LXH104" s="106"/>
      <c r="LXI104" s="106"/>
      <c r="LXJ104" s="106"/>
      <c r="LXK104" s="106"/>
      <c r="LXL104" s="106"/>
      <c r="LXM104" s="106"/>
      <c r="LXN104" s="106"/>
      <c r="LXO104" s="106"/>
      <c r="LXP104" s="106"/>
      <c r="LXQ104" s="106"/>
      <c r="LXR104" s="106"/>
      <c r="LXS104" s="106"/>
      <c r="LXT104" s="106"/>
      <c r="LXU104" s="106"/>
      <c r="LXV104" s="106"/>
      <c r="LXW104" s="106"/>
      <c r="LXX104" s="106"/>
      <c r="LXY104" s="106"/>
      <c r="LXZ104" s="106"/>
      <c r="LYA104" s="106"/>
      <c r="LYB104" s="106"/>
      <c r="LYC104" s="106"/>
      <c r="LYD104" s="106"/>
      <c r="LYE104" s="106"/>
      <c r="LYF104" s="106"/>
      <c r="LYG104" s="106"/>
      <c r="LYH104" s="106"/>
      <c r="LYI104" s="106"/>
      <c r="LYJ104" s="106"/>
      <c r="LYK104" s="106"/>
      <c r="LYL104" s="106"/>
      <c r="LYM104" s="106"/>
      <c r="LYN104" s="106"/>
      <c r="LYO104" s="106"/>
      <c r="LYP104" s="106"/>
      <c r="LYQ104" s="106"/>
      <c r="LYR104" s="106"/>
      <c r="LYS104" s="106"/>
      <c r="LYT104" s="106"/>
      <c r="LYU104" s="106"/>
      <c r="LYV104" s="106"/>
      <c r="LYW104" s="106"/>
      <c r="LYX104" s="106"/>
      <c r="LYY104" s="106"/>
      <c r="LYZ104" s="106"/>
      <c r="LZA104" s="106"/>
      <c r="LZB104" s="106"/>
      <c r="LZC104" s="106"/>
      <c r="LZD104" s="106"/>
      <c r="LZE104" s="106"/>
      <c r="LZF104" s="106"/>
      <c r="LZG104" s="106"/>
      <c r="LZH104" s="106"/>
      <c r="LZI104" s="106"/>
      <c r="LZJ104" s="106"/>
      <c r="LZK104" s="106"/>
      <c r="LZL104" s="106"/>
      <c r="LZM104" s="106"/>
      <c r="LZN104" s="106"/>
      <c r="LZO104" s="106"/>
      <c r="LZP104" s="106"/>
      <c r="LZQ104" s="106"/>
      <c r="LZR104" s="106"/>
      <c r="LZS104" s="106"/>
      <c r="LZT104" s="106"/>
      <c r="LZU104" s="106"/>
      <c r="LZV104" s="106"/>
      <c r="LZW104" s="106"/>
      <c r="LZX104" s="106"/>
      <c r="LZY104" s="106"/>
      <c r="LZZ104" s="106"/>
      <c r="MAA104" s="106"/>
      <c r="MAB104" s="106"/>
      <c r="MAC104" s="106"/>
      <c r="MAD104" s="106"/>
      <c r="MAE104" s="106"/>
      <c r="MAF104" s="106"/>
      <c r="MAG104" s="106"/>
      <c r="MAH104" s="106"/>
      <c r="MAI104" s="106"/>
      <c r="MAJ104" s="106"/>
      <c r="MAK104" s="106"/>
      <c r="MAL104" s="106"/>
      <c r="MAM104" s="106"/>
      <c r="MAN104" s="106"/>
      <c r="MAO104" s="106"/>
      <c r="MAP104" s="106"/>
      <c r="MAQ104" s="106"/>
      <c r="MAR104" s="106"/>
      <c r="MAS104" s="106"/>
      <c r="MAT104" s="106"/>
      <c r="MAU104" s="106"/>
      <c r="MAV104" s="106"/>
      <c r="MAW104" s="106"/>
      <c r="MAX104" s="106"/>
      <c r="MAY104" s="106"/>
      <c r="MAZ104" s="106"/>
      <c r="MBA104" s="106"/>
      <c r="MBB104" s="106"/>
      <c r="MBC104" s="106"/>
      <c r="MBD104" s="106"/>
      <c r="MBE104" s="106"/>
      <c r="MBF104" s="106"/>
      <c r="MBG104" s="106"/>
      <c r="MBH104" s="106"/>
      <c r="MBI104" s="106"/>
      <c r="MBJ104" s="106"/>
      <c r="MBK104" s="106"/>
      <c r="MBL104" s="106"/>
      <c r="MBM104" s="106"/>
      <c r="MBN104" s="106"/>
      <c r="MBO104" s="106"/>
      <c r="MBP104" s="106"/>
      <c r="MBQ104" s="106"/>
      <c r="MBR104" s="106"/>
      <c r="MBS104" s="106"/>
      <c r="MBT104" s="106"/>
      <c r="MBU104" s="106"/>
      <c r="MBV104" s="106"/>
      <c r="MBW104" s="106"/>
      <c r="MBX104" s="106"/>
      <c r="MBY104" s="106"/>
      <c r="MBZ104" s="106"/>
      <c r="MCA104" s="106"/>
      <c r="MCB104" s="106"/>
      <c r="MCC104" s="106"/>
      <c r="MCD104" s="106"/>
      <c r="MCE104" s="106"/>
      <c r="MCF104" s="106"/>
      <c r="MCG104" s="106"/>
      <c r="MCH104" s="106"/>
      <c r="MCI104" s="106"/>
      <c r="MCJ104" s="106"/>
      <c r="MCK104" s="106"/>
      <c r="MCL104" s="106"/>
      <c r="MCM104" s="106"/>
      <c r="MCN104" s="106"/>
      <c r="MCO104" s="106"/>
      <c r="MCP104" s="106"/>
      <c r="MCQ104" s="106"/>
      <c r="MCR104" s="106"/>
      <c r="MCS104" s="106"/>
      <c r="MCT104" s="106"/>
      <c r="MCU104" s="106"/>
      <c r="MCV104" s="106"/>
      <c r="MCW104" s="106"/>
      <c r="MCX104" s="106"/>
      <c r="MCY104" s="106"/>
      <c r="MCZ104" s="106"/>
      <c r="MDA104" s="106"/>
      <c r="MDB104" s="106"/>
      <c r="MDC104" s="106"/>
      <c r="MDD104" s="106"/>
      <c r="MDE104" s="106"/>
      <c r="MDF104" s="106"/>
      <c r="MDG104" s="106"/>
      <c r="MDH104" s="106"/>
      <c r="MDI104" s="106"/>
      <c r="MDJ104" s="106"/>
      <c r="MDK104" s="106"/>
      <c r="MDL104" s="106"/>
      <c r="MDM104" s="106"/>
      <c r="MDN104" s="106"/>
      <c r="MDO104" s="106"/>
      <c r="MDP104" s="106"/>
      <c r="MDQ104" s="106"/>
      <c r="MDR104" s="106"/>
      <c r="MDS104" s="106"/>
      <c r="MDT104" s="106"/>
      <c r="MDU104" s="106"/>
      <c r="MDV104" s="106"/>
      <c r="MDW104" s="106"/>
      <c r="MDX104" s="106"/>
      <c r="MDY104" s="106"/>
      <c r="MDZ104" s="106"/>
      <c r="MEA104" s="106"/>
      <c r="MEB104" s="106"/>
      <c r="MEC104" s="106"/>
      <c r="MED104" s="106"/>
      <c r="MEE104" s="106"/>
      <c r="MEF104" s="106"/>
      <c r="MEG104" s="106"/>
      <c r="MEH104" s="106"/>
      <c r="MEI104" s="106"/>
      <c r="MEJ104" s="106"/>
      <c r="MEK104" s="106"/>
      <c r="MEL104" s="106"/>
      <c r="MEM104" s="106"/>
      <c r="MEN104" s="106"/>
      <c r="MEO104" s="106"/>
      <c r="MEP104" s="106"/>
      <c r="MEQ104" s="106"/>
      <c r="MER104" s="106"/>
      <c r="MES104" s="106"/>
      <c r="MET104" s="106"/>
      <c r="MEU104" s="106"/>
      <c r="MEV104" s="106"/>
      <c r="MEW104" s="106"/>
      <c r="MEX104" s="106"/>
      <c r="MEY104" s="106"/>
      <c r="MEZ104" s="106"/>
      <c r="MFA104" s="106"/>
      <c r="MFB104" s="106"/>
      <c r="MFC104" s="106"/>
      <c r="MFD104" s="106"/>
      <c r="MFE104" s="106"/>
      <c r="MFF104" s="106"/>
      <c r="MFG104" s="106"/>
      <c r="MFH104" s="106"/>
      <c r="MFI104" s="106"/>
      <c r="MFJ104" s="106"/>
      <c r="MFK104" s="106"/>
      <c r="MFL104" s="106"/>
      <c r="MFM104" s="106"/>
      <c r="MFN104" s="106"/>
      <c r="MFO104" s="106"/>
      <c r="MFP104" s="106"/>
      <c r="MFQ104" s="106"/>
      <c r="MFR104" s="106"/>
      <c r="MFS104" s="106"/>
      <c r="MFT104" s="106"/>
      <c r="MFU104" s="106"/>
      <c r="MFV104" s="106"/>
      <c r="MFW104" s="106"/>
      <c r="MFX104" s="106"/>
      <c r="MFY104" s="106"/>
      <c r="MFZ104" s="106"/>
      <c r="MGA104" s="106"/>
      <c r="MGB104" s="106"/>
      <c r="MGC104" s="106"/>
      <c r="MGD104" s="106"/>
      <c r="MGE104" s="106"/>
      <c r="MGF104" s="106"/>
      <c r="MGG104" s="106"/>
      <c r="MGH104" s="106"/>
      <c r="MGI104" s="106"/>
      <c r="MGJ104" s="106"/>
      <c r="MGK104" s="106"/>
      <c r="MGL104" s="106"/>
      <c r="MGM104" s="106"/>
      <c r="MGN104" s="106"/>
      <c r="MGO104" s="106"/>
      <c r="MGP104" s="106"/>
      <c r="MGQ104" s="106"/>
      <c r="MGR104" s="106"/>
      <c r="MGS104" s="106"/>
      <c r="MGT104" s="106"/>
      <c r="MGU104" s="106"/>
      <c r="MGV104" s="106"/>
      <c r="MGW104" s="106"/>
      <c r="MGX104" s="106"/>
      <c r="MGY104" s="106"/>
      <c r="MGZ104" s="106"/>
      <c r="MHA104" s="106"/>
      <c r="MHB104" s="106"/>
      <c r="MHC104" s="106"/>
      <c r="MHD104" s="106"/>
      <c r="MHE104" s="106"/>
      <c r="MHF104" s="106"/>
      <c r="MHG104" s="106"/>
      <c r="MHH104" s="106"/>
      <c r="MHI104" s="106"/>
      <c r="MHJ104" s="106"/>
      <c r="MHK104" s="106"/>
      <c r="MHL104" s="106"/>
      <c r="MHM104" s="106"/>
      <c r="MHN104" s="106"/>
      <c r="MHO104" s="106"/>
      <c r="MHP104" s="106"/>
      <c r="MHQ104" s="106"/>
      <c r="MHR104" s="106"/>
      <c r="MHS104" s="106"/>
      <c r="MHT104" s="106"/>
      <c r="MHU104" s="106"/>
      <c r="MHV104" s="106"/>
      <c r="MHW104" s="106"/>
      <c r="MHX104" s="106"/>
      <c r="MHY104" s="106"/>
      <c r="MHZ104" s="106"/>
      <c r="MIA104" s="106"/>
      <c r="MIB104" s="106"/>
      <c r="MIC104" s="106"/>
      <c r="MID104" s="106"/>
      <c r="MIE104" s="106"/>
      <c r="MIF104" s="106"/>
      <c r="MIG104" s="106"/>
      <c r="MIH104" s="106"/>
      <c r="MII104" s="106"/>
      <c r="MIJ104" s="106"/>
      <c r="MIK104" s="106"/>
      <c r="MIL104" s="106"/>
      <c r="MIM104" s="106"/>
      <c r="MIN104" s="106"/>
      <c r="MIO104" s="106"/>
      <c r="MIP104" s="106"/>
      <c r="MIQ104" s="106"/>
      <c r="MIR104" s="106"/>
      <c r="MIS104" s="106"/>
      <c r="MIT104" s="106"/>
      <c r="MIU104" s="106"/>
      <c r="MIV104" s="106"/>
      <c r="MIW104" s="106"/>
      <c r="MIX104" s="106"/>
      <c r="MIY104" s="106"/>
      <c r="MIZ104" s="106"/>
      <c r="MJA104" s="106"/>
      <c r="MJB104" s="106"/>
      <c r="MJC104" s="106"/>
      <c r="MJD104" s="106"/>
      <c r="MJE104" s="106"/>
      <c r="MJF104" s="106"/>
      <c r="MJG104" s="106"/>
      <c r="MJH104" s="106"/>
      <c r="MJI104" s="106"/>
      <c r="MJJ104" s="106"/>
      <c r="MJK104" s="106"/>
      <c r="MJL104" s="106"/>
      <c r="MJM104" s="106"/>
      <c r="MJN104" s="106"/>
      <c r="MJO104" s="106"/>
      <c r="MJP104" s="106"/>
      <c r="MJQ104" s="106"/>
      <c r="MJR104" s="106"/>
      <c r="MJS104" s="106"/>
      <c r="MJT104" s="106"/>
      <c r="MJU104" s="106"/>
      <c r="MJV104" s="106"/>
      <c r="MJW104" s="106"/>
      <c r="MJX104" s="106"/>
      <c r="MJY104" s="106"/>
      <c r="MJZ104" s="106"/>
      <c r="MKA104" s="106"/>
      <c r="MKB104" s="106"/>
      <c r="MKC104" s="106"/>
      <c r="MKD104" s="106"/>
      <c r="MKE104" s="106"/>
      <c r="MKF104" s="106"/>
      <c r="MKG104" s="106"/>
      <c r="MKH104" s="106"/>
      <c r="MKI104" s="106"/>
      <c r="MKJ104" s="106"/>
      <c r="MKK104" s="106"/>
      <c r="MKL104" s="106"/>
      <c r="MKM104" s="106"/>
      <c r="MKN104" s="106"/>
      <c r="MKO104" s="106"/>
      <c r="MKP104" s="106"/>
      <c r="MKQ104" s="106"/>
      <c r="MKR104" s="106"/>
      <c r="MKS104" s="106"/>
      <c r="MKT104" s="106"/>
      <c r="MKU104" s="106"/>
      <c r="MKV104" s="106"/>
      <c r="MKW104" s="106"/>
      <c r="MKX104" s="106"/>
      <c r="MKY104" s="106"/>
      <c r="MKZ104" s="106"/>
      <c r="MLA104" s="106"/>
      <c r="MLB104" s="106"/>
      <c r="MLC104" s="106"/>
      <c r="MLD104" s="106"/>
      <c r="MLE104" s="106"/>
      <c r="MLF104" s="106"/>
      <c r="MLG104" s="106"/>
      <c r="MLH104" s="106"/>
      <c r="MLI104" s="106"/>
      <c r="MLJ104" s="106"/>
      <c r="MLK104" s="106"/>
      <c r="MLL104" s="106"/>
      <c r="MLM104" s="106"/>
      <c r="MLN104" s="106"/>
      <c r="MLO104" s="106"/>
      <c r="MLP104" s="106"/>
      <c r="MLQ104" s="106"/>
      <c r="MLR104" s="106"/>
      <c r="MLS104" s="106"/>
      <c r="MLT104" s="106"/>
      <c r="MLU104" s="106"/>
      <c r="MLV104" s="106"/>
      <c r="MLW104" s="106"/>
      <c r="MLX104" s="106"/>
      <c r="MLY104" s="106"/>
      <c r="MLZ104" s="106"/>
      <c r="MMA104" s="106"/>
      <c r="MMB104" s="106"/>
      <c r="MMC104" s="106"/>
      <c r="MMD104" s="106"/>
      <c r="MME104" s="106"/>
      <c r="MMF104" s="106"/>
      <c r="MMG104" s="106"/>
      <c r="MMH104" s="106"/>
      <c r="MMI104" s="106"/>
      <c r="MMJ104" s="106"/>
      <c r="MMK104" s="106"/>
      <c r="MML104" s="106"/>
      <c r="MMM104" s="106"/>
      <c r="MMN104" s="106"/>
      <c r="MMO104" s="106"/>
      <c r="MMP104" s="106"/>
      <c r="MMQ104" s="106"/>
      <c r="MMR104" s="106"/>
      <c r="MMS104" s="106"/>
      <c r="MMT104" s="106"/>
      <c r="MMU104" s="106"/>
      <c r="MMV104" s="106"/>
      <c r="MMW104" s="106"/>
      <c r="MMX104" s="106"/>
      <c r="MMY104" s="106"/>
      <c r="MMZ104" s="106"/>
      <c r="MNA104" s="106"/>
      <c r="MNB104" s="106"/>
      <c r="MNC104" s="106"/>
      <c r="MND104" s="106"/>
      <c r="MNE104" s="106"/>
      <c r="MNF104" s="106"/>
      <c r="MNG104" s="106"/>
      <c r="MNH104" s="106"/>
      <c r="MNI104" s="106"/>
      <c r="MNJ104" s="106"/>
      <c r="MNK104" s="106"/>
      <c r="MNL104" s="106"/>
      <c r="MNM104" s="106"/>
      <c r="MNN104" s="106"/>
      <c r="MNO104" s="106"/>
      <c r="MNP104" s="106"/>
      <c r="MNQ104" s="106"/>
      <c r="MNR104" s="106"/>
      <c r="MNS104" s="106"/>
      <c r="MNT104" s="106"/>
      <c r="MNU104" s="106"/>
      <c r="MNV104" s="106"/>
      <c r="MNW104" s="106"/>
      <c r="MNX104" s="106"/>
      <c r="MNY104" s="106"/>
      <c r="MNZ104" s="106"/>
      <c r="MOA104" s="106"/>
      <c r="MOB104" s="106"/>
      <c r="MOC104" s="106"/>
      <c r="MOD104" s="106"/>
      <c r="MOE104" s="106"/>
      <c r="MOF104" s="106"/>
      <c r="MOG104" s="106"/>
      <c r="MOH104" s="106"/>
      <c r="MOI104" s="106"/>
      <c r="MOJ104" s="106"/>
      <c r="MOK104" s="106"/>
      <c r="MOL104" s="106"/>
      <c r="MOM104" s="106"/>
      <c r="MON104" s="106"/>
      <c r="MOO104" s="106"/>
      <c r="MOP104" s="106"/>
      <c r="MOQ104" s="106"/>
      <c r="MOR104" s="106"/>
      <c r="MOS104" s="106"/>
      <c r="MOT104" s="106"/>
      <c r="MOU104" s="106"/>
      <c r="MOV104" s="106"/>
      <c r="MOW104" s="106"/>
      <c r="MOX104" s="106"/>
      <c r="MOY104" s="106"/>
      <c r="MOZ104" s="106"/>
      <c r="MPA104" s="106"/>
      <c r="MPB104" s="106"/>
      <c r="MPC104" s="106"/>
      <c r="MPD104" s="106"/>
      <c r="MPE104" s="106"/>
      <c r="MPF104" s="106"/>
      <c r="MPG104" s="106"/>
      <c r="MPH104" s="106"/>
      <c r="MPI104" s="106"/>
      <c r="MPJ104" s="106"/>
      <c r="MPK104" s="106"/>
      <c r="MPL104" s="106"/>
      <c r="MPM104" s="106"/>
      <c r="MPN104" s="106"/>
      <c r="MPO104" s="106"/>
      <c r="MPP104" s="106"/>
      <c r="MPQ104" s="106"/>
      <c r="MPR104" s="106"/>
      <c r="MPS104" s="106"/>
      <c r="MPT104" s="106"/>
      <c r="MPU104" s="106"/>
      <c r="MPV104" s="106"/>
      <c r="MPW104" s="106"/>
      <c r="MPX104" s="106"/>
      <c r="MPY104" s="106"/>
      <c r="MPZ104" s="106"/>
      <c r="MQA104" s="106"/>
      <c r="MQB104" s="106"/>
      <c r="MQC104" s="106"/>
      <c r="MQD104" s="106"/>
      <c r="MQE104" s="106"/>
      <c r="MQF104" s="106"/>
      <c r="MQG104" s="106"/>
      <c r="MQH104" s="106"/>
      <c r="MQI104" s="106"/>
      <c r="MQJ104" s="106"/>
      <c r="MQK104" s="106"/>
      <c r="MQL104" s="106"/>
      <c r="MQM104" s="106"/>
      <c r="MQN104" s="106"/>
      <c r="MQO104" s="106"/>
      <c r="MQP104" s="106"/>
      <c r="MQQ104" s="106"/>
      <c r="MQR104" s="106"/>
      <c r="MQS104" s="106"/>
      <c r="MQT104" s="106"/>
      <c r="MQU104" s="106"/>
      <c r="MQV104" s="106"/>
      <c r="MQW104" s="106"/>
      <c r="MQX104" s="106"/>
      <c r="MQY104" s="106"/>
      <c r="MQZ104" s="106"/>
      <c r="MRA104" s="106"/>
      <c r="MRB104" s="106"/>
      <c r="MRC104" s="106"/>
      <c r="MRD104" s="106"/>
      <c r="MRE104" s="106"/>
      <c r="MRF104" s="106"/>
      <c r="MRG104" s="106"/>
      <c r="MRH104" s="106"/>
      <c r="MRI104" s="106"/>
      <c r="MRJ104" s="106"/>
      <c r="MRK104" s="106"/>
      <c r="MRL104" s="106"/>
      <c r="MRM104" s="106"/>
      <c r="MRN104" s="106"/>
      <c r="MRO104" s="106"/>
      <c r="MRP104" s="106"/>
      <c r="MRQ104" s="106"/>
      <c r="MRR104" s="106"/>
      <c r="MRS104" s="106"/>
      <c r="MRT104" s="106"/>
      <c r="MRU104" s="106"/>
      <c r="MRV104" s="106"/>
      <c r="MRW104" s="106"/>
      <c r="MRX104" s="106"/>
      <c r="MRY104" s="106"/>
      <c r="MRZ104" s="106"/>
      <c r="MSA104" s="106"/>
      <c r="MSB104" s="106"/>
      <c r="MSC104" s="106"/>
      <c r="MSD104" s="106"/>
      <c r="MSE104" s="106"/>
      <c r="MSF104" s="106"/>
      <c r="MSG104" s="106"/>
      <c r="MSH104" s="106"/>
      <c r="MSI104" s="106"/>
      <c r="MSJ104" s="106"/>
      <c r="MSK104" s="106"/>
      <c r="MSL104" s="106"/>
      <c r="MSM104" s="106"/>
      <c r="MSN104" s="106"/>
      <c r="MSO104" s="106"/>
      <c r="MSP104" s="106"/>
      <c r="MSQ104" s="106"/>
      <c r="MSR104" s="106"/>
      <c r="MSS104" s="106"/>
      <c r="MST104" s="106"/>
      <c r="MSU104" s="106"/>
      <c r="MSV104" s="106"/>
      <c r="MSW104" s="106"/>
      <c r="MSX104" s="106"/>
      <c r="MSY104" s="106"/>
      <c r="MSZ104" s="106"/>
      <c r="MTA104" s="106"/>
      <c r="MTB104" s="106"/>
      <c r="MTC104" s="106"/>
      <c r="MTD104" s="106"/>
      <c r="MTE104" s="106"/>
      <c r="MTF104" s="106"/>
      <c r="MTG104" s="106"/>
      <c r="MTH104" s="106"/>
      <c r="MTI104" s="106"/>
      <c r="MTJ104" s="106"/>
      <c r="MTK104" s="106"/>
      <c r="MTL104" s="106"/>
      <c r="MTM104" s="106"/>
      <c r="MTN104" s="106"/>
      <c r="MTO104" s="106"/>
      <c r="MTP104" s="106"/>
      <c r="MTQ104" s="106"/>
      <c r="MTR104" s="106"/>
      <c r="MTS104" s="106"/>
      <c r="MTT104" s="106"/>
      <c r="MTU104" s="106"/>
      <c r="MTV104" s="106"/>
      <c r="MTW104" s="106"/>
      <c r="MTX104" s="106"/>
      <c r="MTY104" s="106"/>
      <c r="MTZ104" s="106"/>
      <c r="MUA104" s="106"/>
      <c r="MUB104" s="106"/>
      <c r="MUC104" s="106"/>
      <c r="MUD104" s="106"/>
      <c r="MUE104" s="106"/>
      <c r="MUF104" s="106"/>
      <c r="MUG104" s="106"/>
      <c r="MUH104" s="106"/>
      <c r="MUI104" s="106"/>
      <c r="MUJ104" s="106"/>
      <c r="MUK104" s="106"/>
      <c r="MUL104" s="106"/>
      <c r="MUM104" s="106"/>
      <c r="MUN104" s="106"/>
      <c r="MUO104" s="106"/>
      <c r="MUP104" s="106"/>
      <c r="MUQ104" s="106"/>
      <c r="MUR104" s="106"/>
      <c r="MUS104" s="106"/>
      <c r="MUT104" s="106"/>
      <c r="MUU104" s="106"/>
      <c r="MUV104" s="106"/>
      <c r="MUW104" s="106"/>
      <c r="MUX104" s="106"/>
      <c r="MUY104" s="106"/>
      <c r="MUZ104" s="106"/>
      <c r="MVA104" s="106"/>
      <c r="MVB104" s="106"/>
      <c r="MVC104" s="106"/>
      <c r="MVD104" s="106"/>
      <c r="MVE104" s="106"/>
      <c r="MVF104" s="106"/>
      <c r="MVG104" s="106"/>
      <c r="MVH104" s="106"/>
      <c r="MVI104" s="106"/>
      <c r="MVJ104" s="106"/>
      <c r="MVK104" s="106"/>
      <c r="MVL104" s="106"/>
      <c r="MVM104" s="106"/>
      <c r="MVN104" s="106"/>
      <c r="MVO104" s="106"/>
      <c r="MVP104" s="106"/>
      <c r="MVQ104" s="106"/>
      <c r="MVR104" s="106"/>
      <c r="MVS104" s="106"/>
      <c r="MVT104" s="106"/>
      <c r="MVU104" s="106"/>
      <c r="MVV104" s="106"/>
      <c r="MVW104" s="106"/>
      <c r="MVX104" s="106"/>
      <c r="MVY104" s="106"/>
      <c r="MVZ104" s="106"/>
      <c r="MWA104" s="106"/>
      <c r="MWB104" s="106"/>
      <c r="MWC104" s="106"/>
      <c r="MWD104" s="106"/>
      <c r="MWE104" s="106"/>
      <c r="MWF104" s="106"/>
      <c r="MWG104" s="106"/>
      <c r="MWH104" s="106"/>
      <c r="MWI104" s="106"/>
      <c r="MWJ104" s="106"/>
      <c r="MWK104" s="106"/>
      <c r="MWL104" s="106"/>
      <c r="MWM104" s="106"/>
      <c r="MWN104" s="106"/>
      <c r="MWO104" s="106"/>
      <c r="MWP104" s="106"/>
      <c r="MWQ104" s="106"/>
      <c r="MWR104" s="106"/>
      <c r="MWS104" s="106"/>
      <c r="MWT104" s="106"/>
      <c r="MWU104" s="106"/>
      <c r="MWV104" s="106"/>
      <c r="MWW104" s="106"/>
      <c r="MWX104" s="106"/>
      <c r="MWY104" s="106"/>
      <c r="MWZ104" s="106"/>
      <c r="MXA104" s="106"/>
      <c r="MXB104" s="106"/>
      <c r="MXC104" s="106"/>
      <c r="MXD104" s="106"/>
      <c r="MXE104" s="106"/>
      <c r="MXF104" s="106"/>
      <c r="MXG104" s="106"/>
      <c r="MXH104" s="106"/>
      <c r="MXI104" s="106"/>
      <c r="MXJ104" s="106"/>
      <c r="MXK104" s="106"/>
      <c r="MXL104" s="106"/>
      <c r="MXM104" s="106"/>
      <c r="MXN104" s="106"/>
      <c r="MXO104" s="106"/>
      <c r="MXP104" s="106"/>
      <c r="MXQ104" s="106"/>
      <c r="MXR104" s="106"/>
      <c r="MXS104" s="106"/>
      <c r="MXT104" s="106"/>
      <c r="MXU104" s="106"/>
      <c r="MXV104" s="106"/>
      <c r="MXW104" s="106"/>
      <c r="MXX104" s="106"/>
      <c r="MXY104" s="106"/>
      <c r="MXZ104" s="106"/>
      <c r="MYA104" s="106"/>
      <c r="MYB104" s="106"/>
      <c r="MYC104" s="106"/>
      <c r="MYD104" s="106"/>
      <c r="MYE104" s="106"/>
      <c r="MYF104" s="106"/>
      <c r="MYG104" s="106"/>
      <c r="MYH104" s="106"/>
      <c r="MYI104" s="106"/>
      <c r="MYJ104" s="106"/>
      <c r="MYK104" s="106"/>
      <c r="MYL104" s="106"/>
      <c r="MYM104" s="106"/>
      <c r="MYN104" s="106"/>
      <c r="MYO104" s="106"/>
      <c r="MYP104" s="106"/>
      <c r="MYQ104" s="106"/>
      <c r="MYR104" s="106"/>
      <c r="MYS104" s="106"/>
      <c r="MYT104" s="106"/>
      <c r="MYU104" s="106"/>
      <c r="MYV104" s="106"/>
      <c r="MYW104" s="106"/>
      <c r="MYX104" s="106"/>
      <c r="MYY104" s="106"/>
      <c r="MYZ104" s="106"/>
      <c r="MZA104" s="106"/>
      <c r="MZB104" s="106"/>
      <c r="MZC104" s="106"/>
      <c r="MZD104" s="106"/>
      <c r="MZE104" s="106"/>
      <c r="MZF104" s="106"/>
      <c r="MZG104" s="106"/>
      <c r="MZH104" s="106"/>
      <c r="MZI104" s="106"/>
      <c r="MZJ104" s="106"/>
      <c r="MZK104" s="106"/>
      <c r="MZL104" s="106"/>
      <c r="MZM104" s="106"/>
      <c r="MZN104" s="106"/>
      <c r="MZO104" s="106"/>
      <c r="MZP104" s="106"/>
      <c r="MZQ104" s="106"/>
      <c r="MZR104" s="106"/>
      <c r="MZS104" s="106"/>
      <c r="MZT104" s="106"/>
      <c r="MZU104" s="106"/>
      <c r="MZV104" s="106"/>
      <c r="MZW104" s="106"/>
      <c r="MZX104" s="106"/>
      <c r="MZY104" s="106"/>
      <c r="MZZ104" s="106"/>
      <c r="NAA104" s="106"/>
      <c r="NAB104" s="106"/>
      <c r="NAC104" s="106"/>
      <c r="NAD104" s="106"/>
      <c r="NAE104" s="106"/>
      <c r="NAF104" s="106"/>
      <c r="NAG104" s="106"/>
      <c r="NAH104" s="106"/>
      <c r="NAI104" s="106"/>
      <c r="NAJ104" s="106"/>
      <c r="NAK104" s="106"/>
      <c r="NAL104" s="106"/>
      <c r="NAM104" s="106"/>
      <c r="NAN104" s="106"/>
      <c r="NAO104" s="106"/>
      <c r="NAP104" s="106"/>
      <c r="NAQ104" s="106"/>
      <c r="NAR104" s="106"/>
      <c r="NAS104" s="106"/>
      <c r="NAT104" s="106"/>
      <c r="NAU104" s="106"/>
      <c r="NAV104" s="106"/>
      <c r="NAW104" s="106"/>
      <c r="NAX104" s="106"/>
      <c r="NAY104" s="106"/>
      <c r="NAZ104" s="106"/>
      <c r="NBA104" s="106"/>
      <c r="NBB104" s="106"/>
      <c r="NBC104" s="106"/>
      <c r="NBD104" s="106"/>
      <c r="NBE104" s="106"/>
      <c r="NBF104" s="106"/>
      <c r="NBG104" s="106"/>
      <c r="NBH104" s="106"/>
      <c r="NBI104" s="106"/>
      <c r="NBJ104" s="106"/>
      <c r="NBK104" s="106"/>
      <c r="NBL104" s="106"/>
      <c r="NBM104" s="106"/>
      <c r="NBN104" s="106"/>
      <c r="NBO104" s="106"/>
      <c r="NBP104" s="106"/>
      <c r="NBQ104" s="106"/>
      <c r="NBR104" s="106"/>
      <c r="NBS104" s="106"/>
      <c r="NBT104" s="106"/>
      <c r="NBU104" s="106"/>
      <c r="NBV104" s="106"/>
      <c r="NBW104" s="106"/>
      <c r="NBX104" s="106"/>
      <c r="NBY104" s="106"/>
      <c r="NBZ104" s="106"/>
      <c r="NCA104" s="106"/>
      <c r="NCB104" s="106"/>
      <c r="NCC104" s="106"/>
      <c r="NCD104" s="106"/>
      <c r="NCE104" s="106"/>
      <c r="NCF104" s="106"/>
      <c r="NCG104" s="106"/>
      <c r="NCH104" s="106"/>
      <c r="NCI104" s="106"/>
      <c r="NCJ104" s="106"/>
      <c r="NCK104" s="106"/>
      <c r="NCL104" s="106"/>
      <c r="NCM104" s="106"/>
      <c r="NCN104" s="106"/>
      <c r="NCO104" s="106"/>
      <c r="NCP104" s="106"/>
      <c r="NCQ104" s="106"/>
      <c r="NCR104" s="106"/>
      <c r="NCS104" s="106"/>
      <c r="NCT104" s="106"/>
      <c r="NCU104" s="106"/>
      <c r="NCV104" s="106"/>
      <c r="NCW104" s="106"/>
      <c r="NCX104" s="106"/>
      <c r="NCY104" s="106"/>
      <c r="NCZ104" s="106"/>
      <c r="NDA104" s="106"/>
      <c r="NDB104" s="106"/>
      <c r="NDC104" s="106"/>
      <c r="NDD104" s="106"/>
      <c r="NDE104" s="106"/>
      <c r="NDF104" s="106"/>
      <c r="NDG104" s="106"/>
      <c r="NDH104" s="106"/>
      <c r="NDI104" s="106"/>
      <c r="NDJ104" s="106"/>
      <c r="NDK104" s="106"/>
      <c r="NDL104" s="106"/>
      <c r="NDM104" s="106"/>
      <c r="NDN104" s="106"/>
      <c r="NDO104" s="106"/>
      <c r="NDP104" s="106"/>
      <c r="NDQ104" s="106"/>
      <c r="NDR104" s="106"/>
      <c r="NDS104" s="106"/>
      <c r="NDT104" s="106"/>
      <c r="NDU104" s="106"/>
      <c r="NDV104" s="106"/>
      <c r="NDW104" s="106"/>
      <c r="NDX104" s="106"/>
      <c r="NDY104" s="106"/>
      <c r="NDZ104" s="106"/>
      <c r="NEA104" s="106"/>
      <c r="NEB104" s="106"/>
      <c r="NEC104" s="106"/>
      <c r="NED104" s="106"/>
      <c r="NEE104" s="106"/>
      <c r="NEF104" s="106"/>
      <c r="NEG104" s="106"/>
      <c r="NEH104" s="106"/>
      <c r="NEI104" s="106"/>
      <c r="NEJ104" s="106"/>
      <c r="NEK104" s="106"/>
      <c r="NEL104" s="106"/>
      <c r="NEM104" s="106"/>
      <c r="NEN104" s="106"/>
      <c r="NEO104" s="106"/>
      <c r="NEP104" s="106"/>
      <c r="NEQ104" s="106"/>
      <c r="NER104" s="106"/>
      <c r="NES104" s="106"/>
      <c r="NET104" s="106"/>
      <c r="NEU104" s="106"/>
      <c r="NEV104" s="106"/>
      <c r="NEW104" s="106"/>
      <c r="NEX104" s="106"/>
      <c r="NEY104" s="106"/>
      <c r="NEZ104" s="106"/>
      <c r="NFA104" s="106"/>
      <c r="NFB104" s="106"/>
      <c r="NFC104" s="106"/>
      <c r="NFD104" s="106"/>
      <c r="NFE104" s="106"/>
      <c r="NFF104" s="106"/>
      <c r="NFG104" s="106"/>
      <c r="NFH104" s="106"/>
      <c r="NFI104" s="106"/>
      <c r="NFJ104" s="106"/>
      <c r="NFK104" s="106"/>
      <c r="NFL104" s="106"/>
      <c r="NFM104" s="106"/>
      <c r="NFN104" s="106"/>
      <c r="NFO104" s="106"/>
      <c r="NFP104" s="106"/>
      <c r="NFQ104" s="106"/>
      <c r="NFR104" s="106"/>
      <c r="NFS104" s="106"/>
      <c r="NFT104" s="106"/>
      <c r="NFU104" s="106"/>
      <c r="NFV104" s="106"/>
      <c r="NFW104" s="106"/>
      <c r="NFX104" s="106"/>
      <c r="NFY104" s="106"/>
      <c r="NFZ104" s="106"/>
      <c r="NGA104" s="106"/>
      <c r="NGB104" s="106"/>
      <c r="NGC104" s="106"/>
      <c r="NGD104" s="106"/>
      <c r="NGE104" s="106"/>
      <c r="NGF104" s="106"/>
      <c r="NGG104" s="106"/>
      <c r="NGH104" s="106"/>
      <c r="NGI104" s="106"/>
      <c r="NGJ104" s="106"/>
      <c r="NGK104" s="106"/>
      <c r="NGL104" s="106"/>
      <c r="NGM104" s="106"/>
      <c r="NGN104" s="106"/>
      <c r="NGO104" s="106"/>
      <c r="NGP104" s="106"/>
      <c r="NGQ104" s="106"/>
      <c r="NGR104" s="106"/>
      <c r="NGS104" s="106"/>
      <c r="NGT104" s="106"/>
      <c r="NGU104" s="106"/>
      <c r="NGV104" s="106"/>
      <c r="NGW104" s="106"/>
      <c r="NGX104" s="106"/>
      <c r="NGY104" s="106"/>
      <c r="NGZ104" s="106"/>
      <c r="NHA104" s="106"/>
      <c r="NHB104" s="106"/>
      <c r="NHC104" s="106"/>
      <c r="NHD104" s="106"/>
      <c r="NHE104" s="106"/>
      <c r="NHF104" s="106"/>
      <c r="NHG104" s="106"/>
      <c r="NHH104" s="106"/>
      <c r="NHI104" s="106"/>
      <c r="NHJ104" s="106"/>
      <c r="NHK104" s="106"/>
      <c r="NHL104" s="106"/>
      <c r="NHM104" s="106"/>
      <c r="NHN104" s="106"/>
      <c r="NHO104" s="106"/>
      <c r="NHP104" s="106"/>
      <c r="NHQ104" s="106"/>
      <c r="NHR104" s="106"/>
      <c r="NHS104" s="106"/>
      <c r="NHT104" s="106"/>
      <c r="NHU104" s="106"/>
      <c r="NHV104" s="106"/>
      <c r="NHW104" s="106"/>
      <c r="NHX104" s="106"/>
      <c r="NHY104" s="106"/>
      <c r="NHZ104" s="106"/>
      <c r="NIA104" s="106"/>
      <c r="NIB104" s="106"/>
      <c r="NIC104" s="106"/>
      <c r="NID104" s="106"/>
      <c r="NIE104" s="106"/>
      <c r="NIF104" s="106"/>
      <c r="NIG104" s="106"/>
      <c r="NIH104" s="106"/>
      <c r="NII104" s="106"/>
      <c r="NIJ104" s="106"/>
      <c r="NIK104" s="106"/>
      <c r="NIL104" s="106"/>
      <c r="NIM104" s="106"/>
      <c r="NIN104" s="106"/>
      <c r="NIO104" s="106"/>
      <c r="NIP104" s="106"/>
      <c r="NIQ104" s="106"/>
      <c r="NIR104" s="106"/>
      <c r="NIS104" s="106"/>
      <c r="NIT104" s="106"/>
      <c r="NIU104" s="106"/>
      <c r="NIV104" s="106"/>
      <c r="NIW104" s="106"/>
      <c r="NIX104" s="106"/>
      <c r="NIY104" s="106"/>
      <c r="NIZ104" s="106"/>
      <c r="NJA104" s="106"/>
      <c r="NJB104" s="106"/>
      <c r="NJC104" s="106"/>
      <c r="NJD104" s="106"/>
      <c r="NJE104" s="106"/>
      <c r="NJF104" s="106"/>
      <c r="NJG104" s="106"/>
      <c r="NJH104" s="106"/>
      <c r="NJI104" s="106"/>
      <c r="NJJ104" s="106"/>
      <c r="NJK104" s="106"/>
      <c r="NJL104" s="106"/>
      <c r="NJM104" s="106"/>
      <c r="NJN104" s="106"/>
      <c r="NJO104" s="106"/>
      <c r="NJP104" s="106"/>
      <c r="NJQ104" s="106"/>
      <c r="NJR104" s="106"/>
      <c r="NJS104" s="106"/>
      <c r="NJT104" s="106"/>
      <c r="NJU104" s="106"/>
      <c r="NJV104" s="106"/>
      <c r="NJW104" s="106"/>
      <c r="NJX104" s="106"/>
      <c r="NJY104" s="106"/>
      <c r="NJZ104" s="106"/>
      <c r="NKA104" s="106"/>
      <c r="NKB104" s="106"/>
      <c r="NKC104" s="106"/>
      <c r="NKD104" s="106"/>
      <c r="NKE104" s="106"/>
      <c r="NKF104" s="106"/>
      <c r="NKG104" s="106"/>
      <c r="NKH104" s="106"/>
      <c r="NKI104" s="106"/>
      <c r="NKJ104" s="106"/>
      <c r="NKK104" s="106"/>
      <c r="NKL104" s="106"/>
      <c r="NKM104" s="106"/>
      <c r="NKN104" s="106"/>
      <c r="NKO104" s="106"/>
      <c r="NKP104" s="106"/>
      <c r="NKQ104" s="106"/>
      <c r="NKR104" s="106"/>
      <c r="NKS104" s="106"/>
      <c r="NKT104" s="106"/>
      <c r="NKU104" s="106"/>
      <c r="NKV104" s="106"/>
      <c r="NKW104" s="106"/>
      <c r="NKX104" s="106"/>
      <c r="NKY104" s="106"/>
      <c r="NKZ104" s="106"/>
      <c r="NLA104" s="106"/>
      <c r="NLB104" s="106"/>
      <c r="NLC104" s="106"/>
      <c r="NLD104" s="106"/>
      <c r="NLE104" s="106"/>
      <c r="NLF104" s="106"/>
      <c r="NLG104" s="106"/>
      <c r="NLH104" s="106"/>
      <c r="NLI104" s="106"/>
      <c r="NLJ104" s="106"/>
      <c r="NLK104" s="106"/>
      <c r="NLL104" s="106"/>
      <c r="NLM104" s="106"/>
      <c r="NLN104" s="106"/>
      <c r="NLO104" s="106"/>
      <c r="NLP104" s="106"/>
      <c r="NLQ104" s="106"/>
      <c r="NLR104" s="106"/>
      <c r="NLS104" s="106"/>
      <c r="NLT104" s="106"/>
      <c r="NLU104" s="106"/>
      <c r="NLV104" s="106"/>
      <c r="NLW104" s="106"/>
      <c r="NLX104" s="106"/>
      <c r="NLY104" s="106"/>
      <c r="NLZ104" s="106"/>
      <c r="NMA104" s="106"/>
      <c r="NMB104" s="106"/>
      <c r="NMC104" s="106"/>
      <c r="NMD104" s="106"/>
      <c r="NME104" s="106"/>
      <c r="NMF104" s="106"/>
      <c r="NMG104" s="106"/>
      <c r="NMH104" s="106"/>
      <c r="NMI104" s="106"/>
      <c r="NMJ104" s="106"/>
      <c r="NMK104" s="106"/>
      <c r="NML104" s="106"/>
      <c r="NMM104" s="106"/>
      <c r="NMN104" s="106"/>
      <c r="NMO104" s="106"/>
      <c r="NMP104" s="106"/>
      <c r="NMQ104" s="106"/>
      <c r="NMR104" s="106"/>
      <c r="NMS104" s="106"/>
      <c r="NMT104" s="106"/>
      <c r="NMU104" s="106"/>
      <c r="NMV104" s="106"/>
      <c r="NMW104" s="106"/>
      <c r="NMX104" s="106"/>
      <c r="NMY104" s="106"/>
      <c r="NMZ104" s="106"/>
      <c r="NNA104" s="106"/>
      <c r="NNB104" s="106"/>
      <c r="NNC104" s="106"/>
      <c r="NND104" s="106"/>
      <c r="NNE104" s="106"/>
      <c r="NNF104" s="106"/>
      <c r="NNG104" s="106"/>
      <c r="NNH104" s="106"/>
      <c r="NNI104" s="106"/>
      <c r="NNJ104" s="106"/>
      <c r="NNK104" s="106"/>
      <c r="NNL104" s="106"/>
      <c r="NNM104" s="106"/>
      <c r="NNN104" s="106"/>
      <c r="NNO104" s="106"/>
      <c r="NNP104" s="106"/>
      <c r="NNQ104" s="106"/>
      <c r="NNR104" s="106"/>
      <c r="NNS104" s="106"/>
      <c r="NNT104" s="106"/>
      <c r="NNU104" s="106"/>
      <c r="NNV104" s="106"/>
      <c r="NNW104" s="106"/>
      <c r="NNX104" s="106"/>
      <c r="NNY104" s="106"/>
      <c r="NNZ104" s="106"/>
      <c r="NOA104" s="106"/>
      <c r="NOB104" s="106"/>
      <c r="NOC104" s="106"/>
      <c r="NOD104" s="106"/>
      <c r="NOE104" s="106"/>
      <c r="NOF104" s="106"/>
      <c r="NOG104" s="106"/>
      <c r="NOH104" s="106"/>
      <c r="NOI104" s="106"/>
      <c r="NOJ104" s="106"/>
      <c r="NOK104" s="106"/>
      <c r="NOL104" s="106"/>
      <c r="NOM104" s="106"/>
      <c r="NON104" s="106"/>
      <c r="NOO104" s="106"/>
      <c r="NOP104" s="106"/>
      <c r="NOQ104" s="106"/>
      <c r="NOR104" s="106"/>
      <c r="NOS104" s="106"/>
      <c r="NOT104" s="106"/>
      <c r="NOU104" s="106"/>
      <c r="NOV104" s="106"/>
      <c r="NOW104" s="106"/>
      <c r="NOX104" s="106"/>
      <c r="NOY104" s="106"/>
      <c r="NOZ104" s="106"/>
      <c r="NPA104" s="106"/>
      <c r="NPB104" s="106"/>
      <c r="NPC104" s="106"/>
      <c r="NPD104" s="106"/>
      <c r="NPE104" s="106"/>
      <c r="NPF104" s="106"/>
      <c r="NPG104" s="106"/>
      <c r="NPH104" s="106"/>
      <c r="NPI104" s="106"/>
      <c r="NPJ104" s="106"/>
      <c r="NPK104" s="106"/>
      <c r="NPL104" s="106"/>
      <c r="NPM104" s="106"/>
      <c r="NPN104" s="106"/>
      <c r="NPO104" s="106"/>
      <c r="NPP104" s="106"/>
      <c r="NPQ104" s="106"/>
      <c r="NPR104" s="106"/>
      <c r="NPS104" s="106"/>
      <c r="NPT104" s="106"/>
      <c r="NPU104" s="106"/>
      <c r="NPV104" s="106"/>
      <c r="NPW104" s="106"/>
      <c r="NPX104" s="106"/>
      <c r="NPY104" s="106"/>
      <c r="NPZ104" s="106"/>
      <c r="NQA104" s="106"/>
      <c r="NQB104" s="106"/>
      <c r="NQC104" s="106"/>
      <c r="NQD104" s="106"/>
      <c r="NQE104" s="106"/>
      <c r="NQF104" s="106"/>
      <c r="NQG104" s="106"/>
      <c r="NQH104" s="106"/>
      <c r="NQI104" s="106"/>
      <c r="NQJ104" s="106"/>
      <c r="NQK104" s="106"/>
      <c r="NQL104" s="106"/>
      <c r="NQM104" s="106"/>
      <c r="NQN104" s="106"/>
      <c r="NQO104" s="106"/>
      <c r="NQP104" s="106"/>
      <c r="NQQ104" s="106"/>
      <c r="NQR104" s="106"/>
      <c r="NQS104" s="106"/>
      <c r="NQT104" s="106"/>
      <c r="NQU104" s="106"/>
      <c r="NQV104" s="106"/>
      <c r="NQW104" s="106"/>
      <c r="NQX104" s="106"/>
      <c r="NQY104" s="106"/>
      <c r="NQZ104" s="106"/>
      <c r="NRA104" s="106"/>
      <c r="NRB104" s="106"/>
      <c r="NRC104" s="106"/>
      <c r="NRD104" s="106"/>
      <c r="NRE104" s="106"/>
      <c r="NRF104" s="106"/>
      <c r="NRG104" s="106"/>
      <c r="NRH104" s="106"/>
      <c r="NRI104" s="106"/>
      <c r="NRJ104" s="106"/>
      <c r="NRK104" s="106"/>
      <c r="NRL104" s="106"/>
      <c r="NRM104" s="106"/>
      <c r="NRN104" s="106"/>
      <c r="NRO104" s="106"/>
      <c r="NRP104" s="106"/>
      <c r="NRQ104" s="106"/>
      <c r="NRR104" s="106"/>
      <c r="NRS104" s="106"/>
      <c r="NRT104" s="106"/>
      <c r="NRU104" s="106"/>
      <c r="NRV104" s="106"/>
      <c r="NRW104" s="106"/>
      <c r="NRX104" s="106"/>
      <c r="NRY104" s="106"/>
      <c r="NRZ104" s="106"/>
      <c r="NSA104" s="106"/>
      <c r="NSB104" s="106"/>
      <c r="NSC104" s="106"/>
      <c r="NSD104" s="106"/>
      <c r="NSE104" s="106"/>
      <c r="NSF104" s="106"/>
      <c r="NSG104" s="106"/>
      <c r="NSH104" s="106"/>
      <c r="NSI104" s="106"/>
      <c r="NSJ104" s="106"/>
      <c r="NSK104" s="106"/>
      <c r="NSL104" s="106"/>
      <c r="NSM104" s="106"/>
      <c r="NSN104" s="106"/>
      <c r="NSO104" s="106"/>
      <c r="NSP104" s="106"/>
      <c r="NSQ104" s="106"/>
      <c r="NSR104" s="106"/>
      <c r="NSS104" s="106"/>
      <c r="NST104" s="106"/>
      <c r="NSU104" s="106"/>
      <c r="NSV104" s="106"/>
      <c r="NSW104" s="106"/>
      <c r="NSX104" s="106"/>
      <c r="NSY104" s="106"/>
      <c r="NSZ104" s="106"/>
      <c r="NTA104" s="106"/>
      <c r="NTB104" s="106"/>
      <c r="NTC104" s="106"/>
      <c r="NTD104" s="106"/>
      <c r="NTE104" s="106"/>
      <c r="NTF104" s="106"/>
      <c r="NTG104" s="106"/>
      <c r="NTH104" s="106"/>
      <c r="NTI104" s="106"/>
      <c r="NTJ104" s="106"/>
      <c r="NTK104" s="106"/>
      <c r="NTL104" s="106"/>
      <c r="NTM104" s="106"/>
      <c r="NTN104" s="106"/>
      <c r="NTO104" s="106"/>
      <c r="NTP104" s="106"/>
      <c r="NTQ104" s="106"/>
      <c r="NTR104" s="106"/>
      <c r="NTS104" s="106"/>
      <c r="NTT104" s="106"/>
      <c r="NTU104" s="106"/>
      <c r="NTV104" s="106"/>
      <c r="NTW104" s="106"/>
      <c r="NTX104" s="106"/>
      <c r="NTY104" s="106"/>
      <c r="NTZ104" s="106"/>
      <c r="NUA104" s="106"/>
      <c r="NUB104" s="106"/>
      <c r="NUC104" s="106"/>
      <c r="NUD104" s="106"/>
      <c r="NUE104" s="106"/>
      <c r="NUF104" s="106"/>
      <c r="NUG104" s="106"/>
      <c r="NUH104" s="106"/>
      <c r="NUI104" s="106"/>
      <c r="NUJ104" s="106"/>
      <c r="NUK104" s="106"/>
      <c r="NUL104" s="106"/>
      <c r="NUM104" s="106"/>
      <c r="NUN104" s="106"/>
      <c r="NUO104" s="106"/>
      <c r="NUP104" s="106"/>
      <c r="NUQ104" s="106"/>
      <c r="NUR104" s="106"/>
      <c r="NUS104" s="106"/>
      <c r="NUT104" s="106"/>
      <c r="NUU104" s="106"/>
      <c r="NUV104" s="106"/>
      <c r="NUW104" s="106"/>
      <c r="NUX104" s="106"/>
      <c r="NUY104" s="106"/>
      <c r="NUZ104" s="106"/>
      <c r="NVA104" s="106"/>
      <c r="NVB104" s="106"/>
      <c r="NVC104" s="106"/>
      <c r="NVD104" s="106"/>
      <c r="NVE104" s="106"/>
      <c r="NVF104" s="106"/>
      <c r="NVG104" s="106"/>
      <c r="NVH104" s="106"/>
      <c r="NVI104" s="106"/>
      <c r="NVJ104" s="106"/>
      <c r="NVK104" s="106"/>
      <c r="NVL104" s="106"/>
      <c r="NVM104" s="106"/>
      <c r="NVN104" s="106"/>
      <c r="NVO104" s="106"/>
      <c r="NVP104" s="106"/>
      <c r="NVQ104" s="106"/>
      <c r="NVR104" s="106"/>
      <c r="NVS104" s="106"/>
      <c r="NVT104" s="106"/>
      <c r="NVU104" s="106"/>
      <c r="NVV104" s="106"/>
      <c r="NVW104" s="106"/>
      <c r="NVX104" s="106"/>
      <c r="NVY104" s="106"/>
      <c r="NVZ104" s="106"/>
      <c r="NWA104" s="106"/>
      <c r="NWB104" s="106"/>
      <c r="NWC104" s="106"/>
      <c r="NWD104" s="106"/>
      <c r="NWE104" s="106"/>
      <c r="NWF104" s="106"/>
      <c r="NWG104" s="106"/>
      <c r="NWH104" s="106"/>
      <c r="NWI104" s="106"/>
      <c r="NWJ104" s="106"/>
      <c r="NWK104" s="106"/>
      <c r="NWL104" s="106"/>
      <c r="NWM104" s="106"/>
      <c r="NWN104" s="106"/>
      <c r="NWO104" s="106"/>
      <c r="NWP104" s="106"/>
      <c r="NWQ104" s="106"/>
      <c r="NWR104" s="106"/>
      <c r="NWS104" s="106"/>
      <c r="NWT104" s="106"/>
      <c r="NWU104" s="106"/>
      <c r="NWV104" s="106"/>
      <c r="NWW104" s="106"/>
      <c r="NWX104" s="106"/>
      <c r="NWY104" s="106"/>
      <c r="NWZ104" s="106"/>
      <c r="NXA104" s="106"/>
      <c r="NXB104" s="106"/>
      <c r="NXC104" s="106"/>
      <c r="NXD104" s="106"/>
      <c r="NXE104" s="106"/>
      <c r="NXF104" s="106"/>
      <c r="NXG104" s="106"/>
      <c r="NXH104" s="106"/>
      <c r="NXI104" s="106"/>
      <c r="NXJ104" s="106"/>
      <c r="NXK104" s="106"/>
      <c r="NXL104" s="106"/>
      <c r="NXM104" s="106"/>
      <c r="NXN104" s="106"/>
      <c r="NXO104" s="106"/>
      <c r="NXP104" s="106"/>
      <c r="NXQ104" s="106"/>
      <c r="NXR104" s="106"/>
      <c r="NXS104" s="106"/>
      <c r="NXT104" s="106"/>
      <c r="NXU104" s="106"/>
      <c r="NXV104" s="106"/>
      <c r="NXW104" s="106"/>
      <c r="NXX104" s="106"/>
      <c r="NXY104" s="106"/>
      <c r="NXZ104" s="106"/>
      <c r="NYA104" s="106"/>
      <c r="NYB104" s="106"/>
      <c r="NYC104" s="106"/>
      <c r="NYD104" s="106"/>
      <c r="NYE104" s="106"/>
      <c r="NYF104" s="106"/>
      <c r="NYG104" s="106"/>
      <c r="NYH104" s="106"/>
      <c r="NYI104" s="106"/>
      <c r="NYJ104" s="106"/>
      <c r="NYK104" s="106"/>
      <c r="NYL104" s="106"/>
      <c r="NYM104" s="106"/>
      <c r="NYN104" s="106"/>
      <c r="NYO104" s="106"/>
      <c r="NYP104" s="106"/>
      <c r="NYQ104" s="106"/>
      <c r="NYR104" s="106"/>
      <c r="NYS104" s="106"/>
      <c r="NYT104" s="106"/>
      <c r="NYU104" s="106"/>
      <c r="NYV104" s="106"/>
      <c r="NYW104" s="106"/>
      <c r="NYX104" s="106"/>
      <c r="NYY104" s="106"/>
      <c r="NYZ104" s="106"/>
      <c r="NZA104" s="106"/>
      <c r="NZB104" s="106"/>
      <c r="NZC104" s="106"/>
      <c r="NZD104" s="106"/>
      <c r="NZE104" s="106"/>
      <c r="NZF104" s="106"/>
      <c r="NZG104" s="106"/>
      <c r="NZH104" s="106"/>
      <c r="NZI104" s="106"/>
      <c r="NZJ104" s="106"/>
      <c r="NZK104" s="106"/>
      <c r="NZL104" s="106"/>
      <c r="NZM104" s="106"/>
      <c r="NZN104" s="106"/>
      <c r="NZO104" s="106"/>
      <c r="NZP104" s="106"/>
      <c r="NZQ104" s="106"/>
      <c r="NZR104" s="106"/>
      <c r="NZS104" s="106"/>
      <c r="NZT104" s="106"/>
      <c r="NZU104" s="106"/>
      <c r="NZV104" s="106"/>
      <c r="NZW104" s="106"/>
      <c r="NZX104" s="106"/>
      <c r="NZY104" s="106"/>
      <c r="NZZ104" s="106"/>
      <c r="OAA104" s="106"/>
      <c r="OAB104" s="106"/>
      <c r="OAC104" s="106"/>
      <c r="OAD104" s="106"/>
      <c r="OAE104" s="106"/>
      <c r="OAF104" s="106"/>
      <c r="OAG104" s="106"/>
      <c r="OAH104" s="106"/>
      <c r="OAI104" s="106"/>
      <c r="OAJ104" s="106"/>
      <c r="OAK104" s="106"/>
      <c r="OAL104" s="106"/>
      <c r="OAM104" s="106"/>
      <c r="OAN104" s="106"/>
      <c r="OAO104" s="106"/>
      <c r="OAP104" s="106"/>
      <c r="OAQ104" s="106"/>
      <c r="OAR104" s="106"/>
      <c r="OAS104" s="106"/>
      <c r="OAT104" s="106"/>
      <c r="OAU104" s="106"/>
      <c r="OAV104" s="106"/>
      <c r="OAW104" s="106"/>
      <c r="OAX104" s="106"/>
      <c r="OAY104" s="106"/>
      <c r="OAZ104" s="106"/>
      <c r="OBA104" s="106"/>
      <c r="OBB104" s="106"/>
      <c r="OBC104" s="106"/>
      <c r="OBD104" s="106"/>
      <c r="OBE104" s="106"/>
      <c r="OBF104" s="106"/>
      <c r="OBG104" s="106"/>
      <c r="OBH104" s="106"/>
      <c r="OBI104" s="106"/>
      <c r="OBJ104" s="106"/>
      <c r="OBK104" s="106"/>
      <c r="OBL104" s="106"/>
      <c r="OBM104" s="106"/>
      <c r="OBN104" s="106"/>
      <c r="OBO104" s="106"/>
      <c r="OBP104" s="106"/>
      <c r="OBQ104" s="106"/>
      <c r="OBR104" s="106"/>
      <c r="OBS104" s="106"/>
      <c r="OBT104" s="106"/>
      <c r="OBU104" s="106"/>
      <c r="OBV104" s="106"/>
      <c r="OBW104" s="106"/>
      <c r="OBX104" s="106"/>
      <c r="OBY104" s="106"/>
      <c r="OBZ104" s="106"/>
      <c r="OCA104" s="106"/>
      <c r="OCB104" s="106"/>
      <c r="OCC104" s="106"/>
      <c r="OCD104" s="106"/>
      <c r="OCE104" s="106"/>
      <c r="OCF104" s="106"/>
      <c r="OCG104" s="106"/>
      <c r="OCH104" s="106"/>
      <c r="OCI104" s="106"/>
      <c r="OCJ104" s="106"/>
      <c r="OCK104" s="106"/>
      <c r="OCL104" s="106"/>
      <c r="OCM104" s="106"/>
      <c r="OCN104" s="106"/>
      <c r="OCO104" s="106"/>
      <c r="OCP104" s="106"/>
      <c r="OCQ104" s="106"/>
      <c r="OCR104" s="106"/>
      <c r="OCS104" s="106"/>
      <c r="OCT104" s="106"/>
      <c r="OCU104" s="106"/>
      <c r="OCV104" s="106"/>
      <c r="OCW104" s="106"/>
      <c r="OCX104" s="106"/>
      <c r="OCY104" s="106"/>
      <c r="OCZ104" s="106"/>
      <c r="ODA104" s="106"/>
      <c r="ODB104" s="106"/>
      <c r="ODC104" s="106"/>
      <c r="ODD104" s="106"/>
      <c r="ODE104" s="106"/>
      <c r="ODF104" s="106"/>
      <c r="ODG104" s="106"/>
      <c r="ODH104" s="106"/>
      <c r="ODI104" s="106"/>
      <c r="ODJ104" s="106"/>
      <c r="ODK104" s="106"/>
      <c r="ODL104" s="106"/>
      <c r="ODM104" s="106"/>
      <c r="ODN104" s="106"/>
      <c r="ODO104" s="106"/>
      <c r="ODP104" s="106"/>
      <c r="ODQ104" s="106"/>
      <c r="ODR104" s="106"/>
      <c r="ODS104" s="106"/>
      <c r="ODT104" s="106"/>
      <c r="ODU104" s="106"/>
      <c r="ODV104" s="106"/>
      <c r="ODW104" s="106"/>
      <c r="ODX104" s="106"/>
      <c r="ODY104" s="106"/>
      <c r="ODZ104" s="106"/>
      <c r="OEA104" s="106"/>
      <c r="OEB104" s="106"/>
      <c r="OEC104" s="106"/>
      <c r="OED104" s="106"/>
      <c r="OEE104" s="106"/>
      <c r="OEF104" s="106"/>
      <c r="OEG104" s="106"/>
      <c r="OEH104" s="106"/>
      <c r="OEI104" s="106"/>
      <c r="OEJ104" s="106"/>
      <c r="OEK104" s="106"/>
      <c r="OEL104" s="106"/>
      <c r="OEM104" s="106"/>
      <c r="OEN104" s="106"/>
      <c r="OEO104" s="106"/>
      <c r="OEP104" s="106"/>
      <c r="OEQ104" s="106"/>
      <c r="OER104" s="106"/>
      <c r="OES104" s="106"/>
      <c r="OET104" s="106"/>
      <c r="OEU104" s="106"/>
      <c r="OEV104" s="106"/>
      <c r="OEW104" s="106"/>
      <c r="OEX104" s="106"/>
      <c r="OEY104" s="106"/>
      <c r="OEZ104" s="106"/>
      <c r="OFA104" s="106"/>
      <c r="OFB104" s="106"/>
      <c r="OFC104" s="106"/>
      <c r="OFD104" s="106"/>
      <c r="OFE104" s="106"/>
      <c r="OFF104" s="106"/>
      <c r="OFG104" s="106"/>
      <c r="OFH104" s="106"/>
      <c r="OFI104" s="106"/>
      <c r="OFJ104" s="106"/>
      <c r="OFK104" s="106"/>
      <c r="OFL104" s="106"/>
      <c r="OFM104" s="106"/>
      <c r="OFN104" s="106"/>
      <c r="OFO104" s="106"/>
      <c r="OFP104" s="106"/>
      <c r="OFQ104" s="106"/>
      <c r="OFR104" s="106"/>
      <c r="OFS104" s="106"/>
      <c r="OFT104" s="106"/>
      <c r="OFU104" s="106"/>
      <c r="OFV104" s="106"/>
      <c r="OFW104" s="106"/>
      <c r="OFX104" s="106"/>
      <c r="OFY104" s="106"/>
      <c r="OFZ104" s="106"/>
      <c r="OGA104" s="106"/>
      <c r="OGB104" s="106"/>
      <c r="OGC104" s="106"/>
      <c r="OGD104" s="106"/>
      <c r="OGE104" s="106"/>
      <c r="OGF104" s="106"/>
      <c r="OGG104" s="106"/>
      <c r="OGH104" s="106"/>
      <c r="OGI104" s="106"/>
      <c r="OGJ104" s="106"/>
      <c r="OGK104" s="106"/>
      <c r="OGL104" s="106"/>
      <c r="OGM104" s="106"/>
      <c r="OGN104" s="106"/>
      <c r="OGO104" s="106"/>
      <c r="OGP104" s="106"/>
      <c r="OGQ104" s="106"/>
      <c r="OGR104" s="106"/>
      <c r="OGS104" s="106"/>
      <c r="OGT104" s="106"/>
      <c r="OGU104" s="106"/>
      <c r="OGV104" s="106"/>
      <c r="OGW104" s="106"/>
      <c r="OGX104" s="106"/>
      <c r="OGY104" s="106"/>
      <c r="OGZ104" s="106"/>
      <c r="OHA104" s="106"/>
      <c r="OHB104" s="106"/>
      <c r="OHC104" s="106"/>
      <c r="OHD104" s="106"/>
      <c r="OHE104" s="106"/>
      <c r="OHF104" s="106"/>
      <c r="OHG104" s="106"/>
      <c r="OHH104" s="106"/>
      <c r="OHI104" s="106"/>
      <c r="OHJ104" s="106"/>
      <c r="OHK104" s="106"/>
      <c r="OHL104" s="106"/>
      <c r="OHM104" s="106"/>
      <c r="OHN104" s="106"/>
      <c r="OHO104" s="106"/>
      <c r="OHP104" s="106"/>
      <c r="OHQ104" s="106"/>
      <c r="OHR104" s="106"/>
      <c r="OHS104" s="106"/>
      <c r="OHT104" s="106"/>
      <c r="OHU104" s="106"/>
      <c r="OHV104" s="106"/>
      <c r="OHW104" s="106"/>
      <c r="OHX104" s="106"/>
      <c r="OHY104" s="106"/>
      <c r="OHZ104" s="106"/>
      <c r="OIA104" s="106"/>
      <c r="OIB104" s="106"/>
      <c r="OIC104" s="106"/>
      <c r="OID104" s="106"/>
      <c r="OIE104" s="106"/>
      <c r="OIF104" s="106"/>
      <c r="OIG104" s="106"/>
      <c r="OIH104" s="106"/>
      <c r="OII104" s="106"/>
      <c r="OIJ104" s="106"/>
      <c r="OIK104" s="106"/>
      <c r="OIL104" s="106"/>
      <c r="OIM104" s="106"/>
      <c r="OIN104" s="106"/>
      <c r="OIO104" s="106"/>
      <c r="OIP104" s="106"/>
      <c r="OIQ104" s="106"/>
      <c r="OIR104" s="106"/>
      <c r="OIS104" s="106"/>
      <c r="OIT104" s="106"/>
      <c r="OIU104" s="106"/>
      <c r="OIV104" s="106"/>
      <c r="OIW104" s="106"/>
      <c r="OIX104" s="106"/>
      <c r="OIY104" s="106"/>
      <c r="OIZ104" s="106"/>
      <c r="OJA104" s="106"/>
      <c r="OJB104" s="106"/>
      <c r="OJC104" s="106"/>
      <c r="OJD104" s="106"/>
      <c r="OJE104" s="106"/>
      <c r="OJF104" s="106"/>
      <c r="OJG104" s="106"/>
      <c r="OJH104" s="106"/>
      <c r="OJI104" s="106"/>
      <c r="OJJ104" s="106"/>
      <c r="OJK104" s="106"/>
      <c r="OJL104" s="106"/>
      <c r="OJM104" s="106"/>
      <c r="OJN104" s="106"/>
      <c r="OJO104" s="106"/>
      <c r="OJP104" s="106"/>
      <c r="OJQ104" s="106"/>
      <c r="OJR104" s="106"/>
      <c r="OJS104" s="106"/>
      <c r="OJT104" s="106"/>
      <c r="OJU104" s="106"/>
      <c r="OJV104" s="106"/>
      <c r="OJW104" s="106"/>
      <c r="OJX104" s="106"/>
      <c r="OJY104" s="106"/>
      <c r="OJZ104" s="106"/>
      <c r="OKA104" s="106"/>
      <c r="OKB104" s="106"/>
      <c r="OKC104" s="106"/>
      <c r="OKD104" s="106"/>
      <c r="OKE104" s="106"/>
      <c r="OKF104" s="106"/>
      <c r="OKG104" s="106"/>
      <c r="OKH104" s="106"/>
      <c r="OKI104" s="106"/>
      <c r="OKJ104" s="106"/>
      <c r="OKK104" s="106"/>
      <c r="OKL104" s="106"/>
      <c r="OKM104" s="106"/>
      <c r="OKN104" s="106"/>
      <c r="OKO104" s="106"/>
      <c r="OKP104" s="106"/>
      <c r="OKQ104" s="106"/>
      <c r="OKR104" s="106"/>
      <c r="OKS104" s="106"/>
      <c r="OKT104" s="106"/>
      <c r="OKU104" s="106"/>
      <c r="OKV104" s="106"/>
      <c r="OKW104" s="106"/>
      <c r="OKX104" s="106"/>
      <c r="OKY104" s="106"/>
      <c r="OKZ104" s="106"/>
      <c r="OLA104" s="106"/>
      <c r="OLB104" s="106"/>
      <c r="OLC104" s="106"/>
      <c r="OLD104" s="106"/>
      <c r="OLE104" s="106"/>
      <c r="OLF104" s="106"/>
      <c r="OLG104" s="106"/>
      <c r="OLH104" s="106"/>
      <c r="OLI104" s="106"/>
      <c r="OLJ104" s="106"/>
      <c r="OLK104" s="106"/>
      <c r="OLL104" s="106"/>
      <c r="OLM104" s="106"/>
      <c r="OLN104" s="106"/>
      <c r="OLO104" s="106"/>
      <c r="OLP104" s="106"/>
      <c r="OLQ104" s="106"/>
      <c r="OLR104" s="106"/>
      <c r="OLS104" s="106"/>
      <c r="OLT104" s="106"/>
      <c r="OLU104" s="106"/>
      <c r="OLV104" s="106"/>
      <c r="OLW104" s="106"/>
      <c r="OLX104" s="106"/>
      <c r="OLY104" s="106"/>
      <c r="OLZ104" s="106"/>
      <c r="OMA104" s="106"/>
      <c r="OMB104" s="106"/>
      <c r="OMC104" s="106"/>
      <c r="OMD104" s="106"/>
      <c r="OME104" s="106"/>
      <c r="OMF104" s="106"/>
      <c r="OMG104" s="106"/>
      <c r="OMH104" s="106"/>
      <c r="OMI104" s="106"/>
      <c r="OMJ104" s="106"/>
      <c r="OMK104" s="106"/>
      <c r="OML104" s="106"/>
      <c r="OMM104" s="106"/>
      <c r="OMN104" s="106"/>
      <c r="OMO104" s="106"/>
      <c r="OMP104" s="106"/>
      <c r="OMQ104" s="106"/>
      <c r="OMR104" s="106"/>
      <c r="OMS104" s="106"/>
      <c r="OMT104" s="106"/>
      <c r="OMU104" s="106"/>
      <c r="OMV104" s="106"/>
      <c r="OMW104" s="106"/>
      <c r="OMX104" s="106"/>
      <c r="OMY104" s="106"/>
      <c r="OMZ104" s="106"/>
      <c r="ONA104" s="106"/>
      <c r="ONB104" s="106"/>
      <c r="ONC104" s="106"/>
      <c r="OND104" s="106"/>
      <c r="ONE104" s="106"/>
      <c r="ONF104" s="106"/>
      <c r="ONG104" s="106"/>
      <c r="ONH104" s="106"/>
      <c r="ONI104" s="106"/>
      <c r="ONJ104" s="106"/>
      <c r="ONK104" s="106"/>
      <c r="ONL104" s="106"/>
      <c r="ONM104" s="106"/>
      <c r="ONN104" s="106"/>
      <c r="ONO104" s="106"/>
      <c r="ONP104" s="106"/>
      <c r="ONQ104" s="106"/>
      <c r="ONR104" s="106"/>
      <c r="ONS104" s="106"/>
      <c r="ONT104" s="106"/>
      <c r="ONU104" s="106"/>
      <c r="ONV104" s="106"/>
      <c r="ONW104" s="106"/>
      <c r="ONX104" s="106"/>
      <c r="ONY104" s="106"/>
      <c r="ONZ104" s="106"/>
      <c r="OOA104" s="106"/>
      <c r="OOB104" s="106"/>
      <c r="OOC104" s="106"/>
      <c r="OOD104" s="106"/>
      <c r="OOE104" s="106"/>
      <c r="OOF104" s="106"/>
      <c r="OOG104" s="106"/>
      <c r="OOH104" s="106"/>
      <c r="OOI104" s="106"/>
      <c r="OOJ104" s="106"/>
      <c r="OOK104" s="106"/>
      <c r="OOL104" s="106"/>
      <c r="OOM104" s="106"/>
      <c r="OON104" s="106"/>
      <c r="OOO104" s="106"/>
      <c r="OOP104" s="106"/>
      <c r="OOQ104" s="106"/>
      <c r="OOR104" s="106"/>
      <c r="OOS104" s="106"/>
      <c r="OOT104" s="106"/>
      <c r="OOU104" s="106"/>
      <c r="OOV104" s="106"/>
      <c r="OOW104" s="106"/>
      <c r="OOX104" s="106"/>
      <c r="OOY104" s="106"/>
      <c r="OOZ104" s="106"/>
      <c r="OPA104" s="106"/>
      <c r="OPB104" s="106"/>
      <c r="OPC104" s="106"/>
      <c r="OPD104" s="106"/>
      <c r="OPE104" s="106"/>
      <c r="OPF104" s="106"/>
      <c r="OPG104" s="106"/>
      <c r="OPH104" s="106"/>
      <c r="OPI104" s="106"/>
      <c r="OPJ104" s="106"/>
      <c r="OPK104" s="106"/>
      <c r="OPL104" s="106"/>
      <c r="OPM104" s="106"/>
      <c r="OPN104" s="106"/>
      <c r="OPO104" s="106"/>
      <c r="OPP104" s="106"/>
      <c r="OPQ104" s="106"/>
      <c r="OPR104" s="106"/>
      <c r="OPS104" s="106"/>
      <c r="OPT104" s="106"/>
      <c r="OPU104" s="106"/>
      <c r="OPV104" s="106"/>
      <c r="OPW104" s="106"/>
      <c r="OPX104" s="106"/>
      <c r="OPY104" s="106"/>
      <c r="OPZ104" s="106"/>
      <c r="OQA104" s="106"/>
      <c r="OQB104" s="106"/>
      <c r="OQC104" s="106"/>
      <c r="OQD104" s="106"/>
      <c r="OQE104" s="106"/>
      <c r="OQF104" s="106"/>
      <c r="OQG104" s="106"/>
      <c r="OQH104" s="106"/>
      <c r="OQI104" s="106"/>
      <c r="OQJ104" s="106"/>
      <c r="OQK104" s="106"/>
      <c r="OQL104" s="106"/>
      <c r="OQM104" s="106"/>
      <c r="OQN104" s="106"/>
      <c r="OQO104" s="106"/>
      <c r="OQP104" s="106"/>
      <c r="OQQ104" s="106"/>
      <c r="OQR104" s="106"/>
      <c r="OQS104" s="106"/>
      <c r="OQT104" s="106"/>
      <c r="OQU104" s="106"/>
      <c r="OQV104" s="106"/>
      <c r="OQW104" s="106"/>
      <c r="OQX104" s="106"/>
      <c r="OQY104" s="106"/>
      <c r="OQZ104" s="106"/>
      <c r="ORA104" s="106"/>
      <c r="ORB104" s="106"/>
      <c r="ORC104" s="106"/>
      <c r="ORD104" s="106"/>
      <c r="ORE104" s="106"/>
      <c r="ORF104" s="106"/>
      <c r="ORG104" s="106"/>
      <c r="ORH104" s="106"/>
      <c r="ORI104" s="106"/>
      <c r="ORJ104" s="106"/>
      <c r="ORK104" s="106"/>
      <c r="ORL104" s="106"/>
      <c r="ORM104" s="106"/>
      <c r="ORN104" s="106"/>
      <c r="ORO104" s="106"/>
      <c r="ORP104" s="106"/>
      <c r="ORQ104" s="106"/>
      <c r="ORR104" s="106"/>
      <c r="ORS104" s="106"/>
      <c r="ORT104" s="106"/>
      <c r="ORU104" s="106"/>
      <c r="ORV104" s="106"/>
      <c r="ORW104" s="106"/>
      <c r="ORX104" s="106"/>
      <c r="ORY104" s="106"/>
      <c r="ORZ104" s="106"/>
      <c r="OSA104" s="106"/>
      <c r="OSB104" s="106"/>
      <c r="OSC104" s="106"/>
      <c r="OSD104" s="106"/>
      <c r="OSE104" s="106"/>
      <c r="OSF104" s="106"/>
      <c r="OSG104" s="106"/>
      <c r="OSH104" s="106"/>
      <c r="OSI104" s="106"/>
      <c r="OSJ104" s="106"/>
      <c r="OSK104" s="106"/>
      <c r="OSL104" s="106"/>
      <c r="OSM104" s="106"/>
      <c r="OSN104" s="106"/>
      <c r="OSO104" s="106"/>
      <c r="OSP104" s="106"/>
      <c r="OSQ104" s="106"/>
      <c r="OSR104" s="106"/>
      <c r="OSS104" s="106"/>
      <c r="OST104" s="106"/>
      <c r="OSU104" s="106"/>
      <c r="OSV104" s="106"/>
      <c r="OSW104" s="106"/>
      <c r="OSX104" s="106"/>
      <c r="OSY104" s="106"/>
      <c r="OSZ104" s="106"/>
      <c r="OTA104" s="106"/>
      <c r="OTB104" s="106"/>
      <c r="OTC104" s="106"/>
      <c r="OTD104" s="106"/>
      <c r="OTE104" s="106"/>
      <c r="OTF104" s="106"/>
      <c r="OTG104" s="106"/>
      <c r="OTH104" s="106"/>
      <c r="OTI104" s="106"/>
      <c r="OTJ104" s="106"/>
      <c r="OTK104" s="106"/>
      <c r="OTL104" s="106"/>
      <c r="OTM104" s="106"/>
      <c r="OTN104" s="106"/>
      <c r="OTO104" s="106"/>
      <c r="OTP104" s="106"/>
      <c r="OTQ104" s="106"/>
      <c r="OTR104" s="106"/>
      <c r="OTS104" s="106"/>
      <c r="OTT104" s="106"/>
      <c r="OTU104" s="106"/>
      <c r="OTV104" s="106"/>
      <c r="OTW104" s="106"/>
      <c r="OTX104" s="106"/>
      <c r="OTY104" s="106"/>
      <c r="OTZ104" s="106"/>
      <c r="OUA104" s="106"/>
      <c r="OUB104" s="106"/>
      <c r="OUC104" s="106"/>
      <c r="OUD104" s="106"/>
      <c r="OUE104" s="106"/>
      <c r="OUF104" s="106"/>
      <c r="OUG104" s="106"/>
      <c r="OUH104" s="106"/>
      <c r="OUI104" s="106"/>
      <c r="OUJ104" s="106"/>
      <c r="OUK104" s="106"/>
      <c r="OUL104" s="106"/>
      <c r="OUM104" s="106"/>
      <c r="OUN104" s="106"/>
      <c r="OUO104" s="106"/>
      <c r="OUP104" s="106"/>
      <c r="OUQ104" s="106"/>
      <c r="OUR104" s="106"/>
      <c r="OUS104" s="106"/>
      <c r="OUT104" s="106"/>
      <c r="OUU104" s="106"/>
      <c r="OUV104" s="106"/>
      <c r="OUW104" s="106"/>
      <c r="OUX104" s="106"/>
      <c r="OUY104" s="106"/>
      <c r="OUZ104" s="106"/>
      <c r="OVA104" s="106"/>
      <c r="OVB104" s="106"/>
      <c r="OVC104" s="106"/>
      <c r="OVD104" s="106"/>
      <c r="OVE104" s="106"/>
      <c r="OVF104" s="106"/>
      <c r="OVG104" s="106"/>
      <c r="OVH104" s="106"/>
      <c r="OVI104" s="106"/>
      <c r="OVJ104" s="106"/>
      <c r="OVK104" s="106"/>
      <c r="OVL104" s="106"/>
      <c r="OVM104" s="106"/>
      <c r="OVN104" s="106"/>
      <c r="OVO104" s="106"/>
      <c r="OVP104" s="106"/>
      <c r="OVQ104" s="106"/>
      <c r="OVR104" s="106"/>
      <c r="OVS104" s="106"/>
      <c r="OVT104" s="106"/>
      <c r="OVU104" s="106"/>
      <c r="OVV104" s="106"/>
      <c r="OVW104" s="106"/>
      <c r="OVX104" s="106"/>
      <c r="OVY104" s="106"/>
      <c r="OVZ104" s="106"/>
      <c r="OWA104" s="106"/>
      <c r="OWB104" s="106"/>
      <c r="OWC104" s="106"/>
      <c r="OWD104" s="106"/>
      <c r="OWE104" s="106"/>
      <c r="OWF104" s="106"/>
      <c r="OWG104" s="106"/>
      <c r="OWH104" s="106"/>
      <c r="OWI104" s="106"/>
      <c r="OWJ104" s="106"/>
      <c r="OWK104" s="106"/>
      <c r="OWL104" s="106"/>
      <c r="OWM104" s="106"/>
      <c r="OWN104" s="106"/>
      <c r="OWO104" s="106"/>
      <c r="OWP104" s="106"/>
      <c r="OWQ104" s="106"/>
      <c r="OWR104" s="106"/>
      <c r="OWS104" s="106"/>
      <c r="OWT104" s="106"/>
      <c r="OWU104" s="106"/>
      <c r="OWV104" s="106"/>
      <c r="OWW104" s="106"/>
      <c r="OWX104" s="106"/>
      <c r="OWY104" s="106"/>
      <c r="OWZ104" s="106"/>
      <c r="OXA104" s="106"/>
      <c r="OXB104" s="106"/>
      <c r="OXC104" s="106"/>
      <c r="OXD104" s="106"/>
      <c r="OXE104" s="106"/>
      <c r="OXF104" s="106"/>
      <c r="OXG104" s="106"/>
      <c r="OXH104" s="106"/>
      <c r="OXI104" s="106"/>
      <c r="OXJ104" s="106"/>
      <c r="OXK104" s="106"/>
      <c r="OXL104" s="106"/>
      <c r="OXM104" s="106"/>
      <c r="OXN104" s="106"/>
      <c r="OXO104" s="106"/>
      <c r="OXP104" s="106"/>
      <c r="OXQ104" s="106"/>
      <c r="OXR104" s="106"/>
      <c r="OXS104" s="106"/>
      <c r="OXT104" s="106"/>
      <c r="OXU104" s="106"/>
      <c r="OXV104" s="106"/>
      <c r="OXW104" s="106"/>
      <c r="OXX104" s="106"/>
      <c r="OXY104" s="106"/>
      <c r="OXZ104" s="106"/>
      <c r="OYA104" s="106"/>
      <c r="OYB104" s="106"/>
      <c r="OYC104" s="106"/>
      <c r="OYD104" s="106"/>
      <c r="OYE104" s="106"/>
      <c r="OYF104" s="106"/>
      <c r="OYG104" s="106"/>
      <c r="OYH104" s="106"/>
      <c r="OYI104" s="106"/>
      <c r="OYJ104" s="106"/>
      <c r="OYK104" s="106"/>
      <c r="OYL104" s="106"/>
      <c r="OYM104" s="106"/>
      <c r="OYN104" s="106"/>
      <c r="OYO104" s="106"/>
      <c r="OYP104" s="106"/>
      <c r="OYQ104" s="106"/>
      <c r="OYR104" s="106"/>
      <c r="OYS104" s="106"/>
      <c r="OYT104" s="106"/>
      <c r="OYU104" s="106"/>
      <c r="OYV104" s="106"/>
      <c r="OYW104" s="106"/>
      <c r="OYX104" s="106"/>
      <c r="OYY104" s="106"/>
      <c r="OYZ104" s="106"/>
      <c r="OZA104" s="106"/>
      <c r="OZB104" s="106"/>
      <c r="OZC104" s="106"/>
      <c r="OZD104" s="106"/>
      <c r="OZE104" s="106"/>
      <c r="OZF104" s="106"/>
      <c r="OZG104" s="106"/>
      <c r="OZH104" s="106"/>
      <c r="OZI104" s="106"/>
      <c r="OZJ104" s="106"/>
      <c r="OZK104" s="106"/>
      <c r="OZL104" s="106"/>
      <c r="OZM104" s="106"/>
      <c r="OZN104" s="106"/>
      <c r="OZO104" s="106"/>
      <c r="OZP104" s="106"/>
      <c r="OZQ104" s="106"/>
      <c r="OZR104" s="106"/>
      <c r="OZS104" s="106"/>
      <c r="OZT104" s="106"/>
      <c r="OZU104" s="106"/>
      <c r="OZV104" s="106"/>
      <c r="OZW104" s="106"/>
      <c r="OZX104" s="106"/>
      <c r="OZY104" s="106"/>
      <c r="OZZ104" s="106"/>
      <c r="PAA104" s="106"/>
      <c r="PAB104" s="106"/>
      <c r="PAC104" s="106"/>
      <c r="PAD104" s="106"/>
      <c r="PAE104" s="106"/>
      <c r="PAF104" s="106"/>
      <c r="PAG104" s="106"/>
      <c r="PAH104" s="106"/>
      <c r="PAI104" s="106"/>
      <c r="PAJ104" s="106"/>
      <c r="PAK104" s="106"/>
      <c r="PAL104" s="106"/>
      <c r="PAM104" s="106"/>
      <c r="PAN104" s="106"/>
      <c r="PAO104" s="106"/>
      <c r="PAP104" s="106"/>
      <c r="PAQ104" s="106"/>
      <c r="PAR104" s="106"/>
      <c r="PAS104" s="106"/>
      <c r="PAT104" s="106"/>
      <c r="PAU104" s="106"/>
      <c r="PAV104" s="106"/>
      <c r="PAW104" s="106"/>
      <c r="PAX104" s="106"/>
      <c r="PAY104" s="106"/>
      <c r="PAZ104" s="106"/>
      <c r="PBA104" s="106"/>
      <c r="PBB104" s="106"/>
      <c r="PBC104" s="106"/>
      <c r="PBD104" s="106"/>
      <c r="PBE104" s="106"/>
      <c r="PBF104" s="106"/>
      <c r="PBG104" s="106"/>
      <c r="PBH104" s="106"/>
      <c r="PBI104" s="106"/>
      <c r="PBJ104" s="106"/>
      <c r="PBK104" s="106"/>
      <c r="PBL104" s="106"/>
      <c r="PBM104" s="106"/>
      <c r="PBN104" s="106"/>
      <c r="PBO104" s="106"/>
      <c r="PBP104" s="106"/>
      <c r="PBQ104" s="106"/>
      <c r="PBR104" s="106"/>
      <c r="PBS104" s="106"/>
      <c r="PBT104" s="106"/>
      <c r="PBU104" s="106"/>
      <c r="PBV104" s="106"/>
      <c r="PBW104" s="106"/>
      <c r="PBX104" s="106"/>
      <c r="PBY104" s="106"/>
      <c r="PBZ104" s="106"/>
      <c r="PCA104" s="106"/>
      <c r="PCB104" s="106"/>
      <c r="PCC104" s="106"/>
      <c r="PCD104" s="106"/>
      <c r="PCE104" s="106"/>
      <c r="PCF104" s="106"/>
      <c r="PCG104" s="106"/>
      <c r="PCH104" s="106"/>
      <c r="PCI104" s="106"/>
      <c r="PCJ104" s="106"/>
      <c r="PCK104" s="106"/>
      <c r="PCL104" s="106"/>
      <c r="PCM104" s="106"/>
      <c r="PCN104" s="106"/>
      <c r="PCO104" s="106"/>
      <c r="PCP104" s="106"/>
      <c r="PCQ104" s="106"/>
      <c r="PCR104" s="106"/>
      <c r="PCS104" s="106"/>
      <c r="PCT104" s="106"/>
      <c r="PCU104" s="106"/>
      <c r="PCV104" s="106"/>
      <c r="PCW104" s="106"/>
      <c r="PCX104" s="106"/>
      <c r="PCY104" s="106"/>
      <c r="PCZ104" s="106"/>
      <c r="PDA104" s="106"/>
      <c r="PDB104" s="106"/>
      <c r="PDC104" s="106"/>
      <c r="PDD104" s="106"/>
      <c r="PDE104" s="106"/>
      <c r="PDF104" s="106"/>
      <c r="PDG104" s="106"/>
      <c r="PDH104" s="106"/>
      <c r="PDI104" s="106"/>
      <c r="PDJ104" s="106"/>
      <c r="PDK104" s="106"/>
      <c r="PDL104" s="106"/>
      <c r="PDM104" s="106"/>
      <c r="PDN104" s="106"/>
      <c r="PDO104" s="106"/>
      <c r="PDP104" s="106"/>
      <c r="PDQ104" s="106"/>
      <c r="PDR104" s="106"/>
      <c r="PDS104" s="106"/>
      <c r="PDT104" s="106"/>
      <c r="PDU104" s="106"/>
      <c r="PDV104" s="106"/>
      <c r="PDW104" s="106"/>
      <c r="PDX104" s="106"/>
      <c r="PDY104" s="106"/>
      <c r="PDZ104" s="106"/>
      <c r="PEA104" s="106"/>
      <c r="PEB104" s="106"/>
      <c r="PEC104" s="106"/>
      <c r="PED104" s="106"/>
      <c r="PEE104" s="106"/>
      <c r="PEF104" s="106"/>
      <c r="PEG104" s="106"/>
      <c r="PEH104" s="106"/>
      <c r="PEI104" s="106"/>
      <c r="PEJ104" s="106"/>
      <c r="PEK104" s="106"/>
      <c r="PEL104" s="106"/>
      <c r="PEM104" s="106"/>
      <c r="PEN104" s="106"/>
      <c r="PEO104" s="106"/>
      <c r="PEP104" s="106"/>
      <c r="PEQ104" s="106"/>
      <c r="PER104" s="106"/>
      <c r="PES104" s="106"/>
      <c r="PET104" s="106"/>
      <c r="PEU104" s="106"/>
      <c r="PEV104" s="106"/>
      <c r="PEW104" s="106"/>
      <c r="PEX104" s="106"/>
      <c r="PEY104" s="106"/>
      <c r="PEZ104" s="106"/>
      <c r="PFA104" s="106"/>
      <c r="PFB104" s="106"/>
      <c r="PFC104" s="106"/>
      <c r="PFD104" s="106"/>
      <c r="PFE104" s="106"/>
      <c r="PFF104" s="106"/>
      <c r="PFG104" s="106"/>
      <c r="PFH104" s="106"/>
      <c r="PFI104" s="106"/>
      <c r="PFJ104" s="106"/>
      <c r="PFK104" s="106"/>
      <c r="PFL104" s="106"/>
      <c r="PFM104" s="106"/>
      <c r="PFN104" s="106"/>
      <c r="PFO104" s="106"/>
      <c r="PFP104" s="106"/>
      <c r="PFQ104" s="106"/>
      <c r="PFR104" s="106"/>
      <c r="PFS104" s="106"/>
      <c r="PFT104" s="106"/>
      <c r="PFU104" s="106"/>
      <c r="PFV104" s="106"/>
      <c r="PFW104" s="106"/>
      <c r="PFX104" s="106"/>
      <c r="PFY104" s="106"/>
      <c r="PFZ104" s="106"/>
      <c r="PGA104" s="106"/>
      <c r="PGB104" s="106"/>
      <c r="PGC104" s="106"/>
      <c r="PGD104" s="106"/>
      <c r="PGE104" s="106"/>
      <c r="PGF104" s="106"/>
      <c r="PGG104" s="106"/>
      <c r="PGH104" s="106"/>
      <c r="PGI104" s="106"/>
      <c r="PGJ104" s="106"/>
      <c r="PGK104" s="106"/>
      <c r="PGL104" s="106"/>
      <c r="PGM104" s="106"/>
      <c r="PGN104" s="106"/>
      <c r="PGO104" s="106"/>
      <c r="PGP104" s="106"/>
      <c r="PGQ104" s="106"/>
      <c r="PGR104" s="106"/>
      <c r="PGS104" s="106"/>
      <c r="PGT104" s="106"/>
      <c r="PGU104" s="106"/>
      <c r="PGV104" s="106"/>
      <c r="PGW104" s="106"/>
      <c r="PGX104" s="106"/>
      <c r="PGY104" s="106"/>
      <c r="PGZ104" s="106"/>
      <c r="PHA104" s="106"/>
      <c r="PHB104" s="106"/>
      <c r="PHC104" s="106"/>
      <c r="PHD104" s="106"/>
      <c r="PHE104" s="106"/>
      <c r="PHF104" s="106"/>
      <c r="PHG104" s="106"/>
      <c r="PHH104" s="106"/>
      <c r="PHI104" s="106"/>
      <c r="PHJ104" s="106"/>
      <c r="PHK104" s="106"/>
      <c r="PHL104" s="106"/>
      <c r="PHM104" s="106"/>
      <c r="PHN104" s="106"/>
      <c r="PHO104" s="106"/>
      <c r="PHP104" s="106"/>
      <c r="PHQ104" s="106"/>
      <c r="PHR104" s="106"/>
      <c r="PHS104" s="106"/>
      <c r="PHT104" s="106"/>
      <c r="PHU104" s="106"/>
      <c r="PHV104" s="106"/>
      <c r="PHW104" s="106"/>
      <c r="PHX104" s="106"/>
      <c r="PHY104" s="106"/>
      <c r="PHZ104" s="106"/>
      <c r="PIA104" s="106"/>
      <c r="PIB104" s="106"/>
      <c r="PIC104" s="106"/>
      <c r="PID104" s="106"/>
      <c r="PIE104" s="106"/>
      <c r="PIF104" s="106"/>
      <c r="PIG104" s="106"/>
      <c r="PIH104" s="106"/>
      <c r="PII104" s="106"/>
      <c r="PIJ104" s="106"/>
      <c r="PIK104" s="106"/>
      <c r="PIL104" s="106"/>
      <c r="PIM104" s="106"/>
      <c r="PIN104" s="106"/>
      <c r="PIO104" s="106"/>
      <c r="PIP104" s="106"/>
      <c r="PIQ104" s="106"/>
      <c r="PIR104" s="106"/>
      <c r="PIS104" s="106"/>
      <c r="PIT104" s="106"/>
      <c r="PIU104" s="106"/>
      <c r="PIV104" s="106"/>
      <c r="PIW104" s="106"/>
      <c r="PIX104" s="106"/>
      <c r="PIY104" s="106"/>
      <c r="PIZ104" s="106"/>
      <c r="PJA104" s="106"/>
      <c r="PJB104" s="106"/>
      <c r="PJC104" s="106"/>
      <c r="PJD104" s="106"/>
      <c r="PJE104" s="106"/>
      <c r="PJF104" s="106"/>
      <c r="PJG104" s="106"/>
      <c r="PJH104" s="106"/>
      <c r="PJI104" s="106"/>
      <c r="PJJ104" s="106"/>
      <c r="PJK104" s="106"/>
      <c r="PJL104" s="106"/>
      <c r="PJM104" s="106"/>
      <c r="PJN104" s="106"/>
      <c r="PJO104" s="106"/>
      <c r="PJP104" s="106"/>
      <c r="PJQ104" s="106"/>
      <c r="PJR104" s="106"/>
      <c r="PJS104" s="106"/>
      <c r="PJT104" s="106"/>
      <c r="PJU104" s="106"/>
      <c r="PJV104" s="106"/>
      <c r="PJW104" s="106"/>
      <c r="PJX104" s="106"/>
      <c r="PJY104" s="106"/>
      <c r="PJZ104" s="106"/>
      <c r="PKA104" s="106"/>
      <c r="PKB104" s="106"/>
      <c r="PKC104" s="106"/>
      <c r="PKD104" s="106"/>
      <c r="PKE104" s="106"/>
      <c r="PKF104" s="106"/>
      <c r="PKG104" s="106"/>
      <c r="PKH104" s="106"/>
      <c r="PKI104" s="106"/>
      <c r="PKJ104" s="106"/>
      <c r="PKK104" s="106"/>
      <c r="PKL104" s="106"/>
      <c r="PKM104" s="106"/>
      <c r="PKN104" s="106"/>
      <c r="PKO104" s="106"/>
      <c r="PKP104" s="106"/>
      <c r="PKQ104" s="106"/>
      <c r="PKR104" s="106"/>
      <c r="PKS104" s="106"/>
      <c r="PKT104" s="106"/>
      <c r="PKU104" s="106"/>
      <c r="PKV104" s="106"/>
      <c r="PKW104" s="106"/>
      <c r="PKX104" s="106"/>
      <c r="PKY104" s="106"/>
      <c r="PKZ104" s="106"/>
      <c r="PLA104" s="106"/>
      <c r="PLB104" s="106"/>
      <c r="PLC104" s="106"/>
      <c r="PLD104" s="106"/>
      <c r="PLE104" s="106"/>
      <c r="PLF104" s="106"/>
      <c r="PLG104" s="106"/>
      <c r="PLH104" s="106"/>
      <c r="PLI104" s="106"/>
      <c r="PLJ104" s="106"/>
      <c r="PLK104" s="106"/>
      <c r="PLL104" s="106"/>
      <c r="PLM104" s="106"/>
      <c r="PLN104" s="106"/>
      <c r="PLO104" s="106"/>
      <c r="PLP104" s="106"/>
      <c r="PLQ104" s="106"/>
      <c r="PLR104" s="106"/>
      <c r="PLS104" s="106"/>
      <c r="PLT104" s="106"/>
      <c r="PLU104" s="106"/>
      <c r="PLV104" s="106"/>
      <c r="PLW104" s="106"/>
      <c r="PLX104" s="106"/>
      <c r="PLY104" s="106"/>
      <c r="PLZ104" s="106"/>
      <c r="PMA104" s="106"/>
      <c r="PMB104" s="106"/>
      <c r="PMC104" s="106"/>
      <c r="PMD104" s="106"/>
      <c r="PME104" s="106"/>
      <c r="PMF104" s="106"/>
      <c r="PMG104" s="106"/>
      <c r="PMH104" s="106"/>
      <c r="PMI104" s="106"/>
      <c r="PMJ104" s="106"/>
      <c r="PMK104" s="106"/>
      <c r="PML104" s="106"/>
      <c r="PMM104" s="106"/>
      <c r="PMN104" s="106"/>
      <c r="PMO104" s="106"/>
      <c r="PMP104" s="106"/>
      <c r="PMQ104" s="106"/>
      <c r="PMR104" s="106"/>
      <c r="PMS104" s="106"/>
      <c r="PMT104" s="106"/>
      <c r="PMU104" s="106"/>
      <c r="PMV104" s="106"/>
      <c r="PMW104" s="106"/>
      <c r="PMX104" s="106"/>
      <c r="PMY104" s="106"/>
      <c r="PMZ104" s="106"/>
      <c r="PNA104" s="106"/>
      <c r="PNB104" s="106"/>
      <c r="PNC104" s="106"/>
      <c r="PND104" s="106"/>
      <c r="PNE104" s="106"/>
      <c r="PNF104" s="106"/>
      <c r="PNG104" s="106"/>
      <c r="PNH104" s="106"/>
      <c r="PNI104" s="106"/>
      <c r="PNJ104" s="106"/>
      <c r="PNK104" s="106"/>
      <c r="PNL104" s="106"/>
      <c r="PNM104" s="106"/>
      <c r="PNN104" s="106"/>
      <c r="PNO104" s="106"/>
      <c r="PNP104" s="106"/>
      <c r="PNQ104" s="106"/>
      <c r="PNR104" s="106"/>
      <c r="PNS104" s="106"/>
      <c r="PNT104" s="106"/>
      <c r="PNU104" s="106"/>
      <c r="PNV104" s="106"/>
      <c r="PNW104" s="106"/>
      <c r="PNX104" s="106"/>
      <c r="PNY104" s="106"/>
      <c r="PNZ104" s="106"/>
      <c r="POA104" s="106"/>
      <c r="POB104" s="106"/>
      <c r="POC104" s="106"/>
      <c r="POD104" s="106"/>
      <c r="POE104" s="106"/>
      <c r="POF104" s="106"/>
      <c r="POG104" s="106"/>
      <c r="POH104" s="106"/>
      <c r="POI104" s="106"/>
      <c r="POJ104" s="106"/>
      <c r="POK104" s="106"/>
      <c r="POL104" s="106"/>
      <c r="POM104" s="106"/>
      <c r="PON104" s="106"/>
      <c r="POO104" s="106"/>
      <c r="POP104" s="106"/>
      <c r="POQ104" s="106"/>
      <c r="POR104" s="106"/>
      <c r="POS104" s="106"/>
      <c r="POT104" s="106"/>
      <c r="POU104" s="106"/>
      <c r="POV104" s="106"/>
      <c r="POW104" s="106"/>
      <c r="POX104" s="106"/>
      <c r="POY104" s="106"/>
      <c r="POZ104" s="106"/>
      <c r="PPA104" s="106"/>
      <c r="PPB104" s="106"/>
      <c r="PPC104" s="106"/>
      <c r="PPD104" s="106"/>
      <c r="PPE104" s="106"/>
      <c r="PPF104" s="106"/>
      <c r="PPG104" s="106"/>
      <c r="PPH104" s="106"/>
      <c r="PPI104" s="106"/>
      <c r="PPJ104" s="106"/>
      <c r="PPK104" s="106"/>
      <c r="PPL104" s="106"/>
      <c r="PPM104" s="106"/>
      <c r="PPN104" s="106"/>
      <c r="PPO104" s="106"/>
      <c r="PPP104" s="106"/>
      <c r="PPQ104" s="106"/>
      <c r="PPR104" s="106"/>
      <c r="PPS104" s="106"/>
      <c r="PPT104" s="106"/>
      <c r="PPU104" s="106"/>
      <c r="PPV104" s="106"/>
      <c r="PPW104" s="106"/>
      <c r="PPX104" s="106"/>
      <c r="PPY104" s="106"/>
      <c r="PPZ104" s="106"/>
      <c r="PQA104" s="106"/>
      <c r="PQB104" s="106"/>
      <c r="PQC104" s="106"/>
      <c r="PQD104" s="106"/>
      <c r="PQE104" s="106"/>
      <c r="PQF104" s="106"/>
      <c r="PQG104" s="106"/>
      <c r="PQH104" s="106"/>
      <c r="PQI104" s="106"/>
      <c r="PQJ104" s="106"/>
      <c r="PQK104" s="106"/>
      <c r="PQL104" s="106"/>
      <c r="PQM104" s="106"/>
      <c r="PQN104" s="106"/>
      <c r="PQO104" s="106"/>
      <c r="PQP104" s="106"/>
      <c r="PQQ104" s="106"/>
      <c r="PQR104" s="106"/>
      <c r="PQS104" s="106"/>
      <c r="PQT104" s="106"/>
      <c r="PQU104" s="106"/>
      <c r="PQV104" s="106"/>
      <c r="PQW104" s="106"/>
      <c r="PQX104" s="106"/>
      <c r="PQY104" s="106"/>
      <c r="PQZ104" s="106"/>
      <c r="PRA104" s="106"/>
      <c r="PRB104" s="106"/>
      <c r="PRC104" s="106"/>
      <c r="PRD104" s="106"/>
      <c r="PRE104" s="106"/>
      <c r="PRF104" s="106"/>
      <c r="PRG104" s="106"/>
      <c r="PRH104" s="106"/>
      <c r="PRI104" s="106"/>
      <c r="PRJ104" s="106"/>
      <c r="PRK104" s="106"/>
      <c r="PRL104" s="106"/>
      <c r="PRM104" s="106"/>
      <c r="PRN104" s="106"/>
      <c r="PRO104" s="106"/>
      <c r="PRP104" s="106"/>
      <c r="PRQ104" s="106"/>
      <c r="PRR104" s="106"/>
      <c r="PRS104" s="106"/>
      <c r="PRT104" s="106"/>
      <c r="PRU104" s="106"/>
      <c r="PRV104" s="106"/>
      <c r="PRW104" s="106"/>
      <c r="PRX104" s="106"/>
      <c r="PRY104" s="106"/>
      <c r="PRZ104" s="106"/>
      <c r="PSA104" s="106"/>
      <c r="PSB104" s="106"/>
      <c r="PSC104" s="106"/>
      <c r="PSD104" s="106"/>
      <c r="PSE104" s="106"/>
      <c r="PSF104" s="106"/>
      <c r="PSG104" s="106"/>
      <c r="PSH104" s="106"/>
      <c r="PSI104" s="106"/>
      <c r="PSJ104" s="106"/>
      <c r="PSK104" s="106"/>
      <c r="PSL104" s="106"/>
      <c r="PSM104" s="106"/>
      <c r="PSN104" s="106"/>
      <c r="PSO104" s="106"/>
      <c r="PSP104" s="106"/>
      <c r="PSQ104" s="106"/>
      <c r="PSR104" s="106"/>
      <c r="PSS104" s="106"/>
      <c r="PST104" s="106"/>
      <c r="PSU104" s="106"/>
      <c r="PSV104" s="106"/>
      <c r="PSW104" s="106"/>
      <c r="PSX104" s="106"/>
      <c r="PSY104" s="106"/>
      <c r="PSZ104" s="106"/>
      <c r="PTA104" s="106"/>
      <c r="PTB104" s="106"/>
      <c r="PTC104" s="106"/>
      <c r="PTD104" s="106"/>
      <c r="PTE104" s="106"/>
      <c r="PTF104" s="106"/>
      <c r="PTG104" s="106"/>
      <c r="PTH104" s="106"/>
      <c r="PTI104" s="106"/>
      <c r="PTJ104" s="106"/>
      <c r="PTK104" s="106"/>
      <c r="PTL104" s="106"/>
      <c r="PTM104" s="106"/>
      <c r="PTN104" s="106"/>
      <c r="PTO104" s="106"/>
      <c r="PTP104" s="106"/>
      <c r="PTQ104" s="106"/>
      <c r="PTR104" s="106"/>
      <c r="PTS104" s="106"/>
      <c r="PTT104" s="106"/>
      <c r="PTU104" s="106"/>
      <c r="PTV104" s="106"/>
      <c r="PTW104" s="106"/>
      <c r="PTX104" s="106"/>
      <c r="PTY104" s="106"/>
      <c r="PTZ104" s="106"/>
      <c r="PUA104" s="106"/>
      <c r="PUB104" s="106"/>
      <c r="PUC104" s="106"/>
      <c r="PUD104" s="106"/>
      <c r="PUE104" s="106"/>
      <c r="PUF104" s="106"/>
      <c r="PUG104" s="106"/>
      <c r="PUH104" s="106"/>
      <c r="PUI104" s="106"/>
      <c r="PUJ104" s="106"/>
      <c r="PUK104" s="106"/>
      <c r="PUL104" s="106"/>
      <c r="PUM104" s="106"/>
      <c r="PUN104" s="106"/>
      <c r="PUO104" s="106"/>
      <c r="PUP104" s="106"/>
      <c r="PUQ104" s="106"/>
      <c r="PUR104" s="106"/>
      <c r="PUS104" s="106"/>
      <c r="PUT104" s="106"/>
      <c r="PUU104" s="106"/>
      <c r="PUV104" s="106"/>
      <c r="PUW104" s="106"/>
      <c r="PUX104" s="106"/>
      <c r="PUY104" s="106"/>
      <c r="PUZ104" s="106"/>
      <c r="PVA104" s="106"/>
      <c r="PVB104" s="106"/>
      <c r="PVC104" s="106"/>
      <c r="PVD104" s="106"/>
      <c r="PVE104" s="106"/>
      <c r="PVF104" s="106"/>
      <c r="PVG104" s="106"/>
      <c r="PVH104" s="106"/>
      <c r="PVI104" s="106"/>
      <c r="PVJ104" s="106"/>
      <c r="PVK104" s="106"/>
      <c r="PVL104" s="106"/>
      <c r="PVM104" s="106"/>
      <c r="PVN104" s="106"/>
      <c r="PVO104" s="106"/>
      <c r="PVP104" s="106"/>
      <c r="PVQ104" s="106"/>
      <c r="PVR104" s="106"/>
      <c r="PVS104" s="106"/>
      <c r="PVT104" s="106"/>
      <c r="PVU104" s="106"/>
      <c r="PVV104" s="106"/>
      <c r="PVW104" s="106"/>
      <c r="PVX104" s="106"/>
      <c r="PVY104" s="106"/>
      <c r="PVZ104" s="106"/>
      <c r="PWA104" s="106"/>
      <c r="PWB104" s="106"/>
      <c r="PWC104" s="106"/>
      <c r="PWD104" s="106"/>
      <c r="PWE104" s="106"/>
      <c r="PWF104" s="106"/>
      <c r="PWG104" s="106"/>
      <c r="PWH104" s="106"/>
      <c r="PWI104" s="106"/>
      <c r="PWJ104" s="106"/>
      <c r="PWK104" s="106"/>
      <c r="PWL104" s="106"/>
      <c r="PWM104" s="106"/>
      <c r="PWN104" s="106"/>
      <c r="PWO104" s="106"/>
      <c r="PWP104" s="106"/>
      <c r="PWQ104" s="106"/>
      <c r="PWR104" s="106"/>
      <c r="PWS104" s="106"/>
      <c r="PWT104" s="106"/>
      <c r="PWU104" s="106"/>
      <c r="PWV104" s="106"/>
      <c r="PWW104" s="106"/>
      <c r="PWX104" s="106"/>
      <c r="PWY104" s="106"/>
      <c r="PWZ104" s="106"/>
      <c r="PXA104" s="106"/>
      <c r="PXB104" s="106"/>
      <c r="PXC104" s="106"/>
      <c r="PXD104" s="106"/>
      <c r="PXE104" s="106"/>
      <c r="PXF104" s="106"/>
      <c r="PXG104" s="106"/>
      <c r="PXH104" s="106"/>
      <c r="PXI104" s="106"/>
      <c r="PXJ104" s="106"/>
      <c r="PXK104" s="106"/>
      <c r="PXL104" s="106"/>
      <c r="PXM104" s="106"/>
      <c r="PXN104" s="106"/>
      <c r="PXO104" s="106"/>
      <c r="PXP104" s="106"/>
      <c r="PXQ104" s="106"/>
      <c r="PXR104" s="106"/>
      <c r="PXS104" s="106"/>
      <c r="PXT104" s="106"/>
      <c r="PXU104" s="106"/>
      <c r="PXV104" s="106"/>
      <c r="PXW104" s="106"/>
      <c r="PXX104" s="106"/>
      <c r="PXY104" s="106"/>
      <c r="PXZ104" s="106"/>
      <c r="PYA104" s="106"/>
      <c r="PYB104" s="106"/>
      <c r="PYC104" s="106"/>
      <c r="PYD104" s="106"/>
      <c r="PYE104" s="106"/>
      <c r="PYF104" s="106"/>
      <c r="PYG104" s="106"/>
      <c r="PYH104" s="106"/>
      <c r="PYI104" s="106"/>
      <c r="PYJ104" s="106"/>
      <c r="PYK104" s="106"/>
      <c r="PYL104" s="106"/>
      <c r="PYM104" s="106"/>
      <c r="PYN104" s="106"/>
      <c r="PYO104" s="106"/>
      <c r="PYP104" s="106"/>
      <c r="PYQ104" s="106"/>
      <c r="PYR104" s="106"/>
      <c r="PYS104" s="106"/>
      <c r="PYT104" s="106"/>
      <c r="PYU104" s="106"/>
      <c r="PYV104" s="106"/>
      <c r="PYW104" s="106"/>
      <c r="PYX104" s="106"/>
      <c r="PYY104" s="106"/>
      <c r="PYZ104" s="106"/>
      <c r="PZA104" s="106"/>
      <c r="PZB104" s="106"/>
      <c r="PZC104" s="106"/>
      <c r="PZD104" s="106"/>
      <c r="PZE104" s="106"/>
      <c r="PZF104" s="106"/>
      <c r="PZG104" s="106"/>
      <c r="PZH104" s="106"/>
      <c r="PZI104" s="106"/>
      <c r="PZJ104" s="106"/>
      <c r="PZK104" s="106"/>
      <c r="PZL104" s="106"/>
      <c r="PZM104" s="106"/>
      <c r="PZN104" s="106"/>
      <c r="PZO104" s="106"/>
      <c r="PZP104" s="106"/>
      <c r="PZQ104" s="106"/>
      <c r="PZR104" s="106"/>
      <c r="PZS104" s="106"/>
      <c r="PZT104" s="106"/>
      <c r="PZU104" s="106"/>
      <c r="PZV104" s="106"/>
      <c r="PZW104" s="106"/>
      <c r="PZX104" s="106"/>
      <c r="PZY104" s="106"/>
      <c r="PZZ104" s="106"/>
      <c r="QAA104" s="106"/>
      <c r="QAB104" s="106"/>
      <c r="QAC104" s="106"/>
      <c r="QAD104" s="106"/>
      <c r="QAE104" s="106"/>
      <c r="QAF104" s="106"/>
      <c r="QAG104" s="106"/>
      <c r="QAH104" s="106"/>
      <c r="QAI104" s="106"/>
      <c r="QAJ104" s="106"/>
      <c r="QAK104" s="106"/>
      <c r="QAL104" s="106"/>
      <c r="QAM104" s="106"/>
      <c r="QAN104" s="106"/>
      <c r="QAO104" s="106"/>
      <c r="QAP104" s="106"/>
      <c r="QAQ104" s="106"/>
      <c r="QAR104" s="106"/>
      <c r="QAS104" s="106"/>
      <c r="QAT104" s="106"/>
      <c r="QAU104" s="106"/>
      <c r="QAV104" s="106"/>
      <c r="QAW104" s="106"/>
      <c r="QAX104" s="106"/>
      <c r="QAY104" s="106"/>
      <c r="QAZ104" s="106"/>
      <c r="QBA104" s="106"/>
      <c r="QBB104" s="106"/>
      <c r="QBC104" s="106"/>
      <c r="QBD104" s="106"/>
      <c r="QBE104" s="106"/>
      <c r="QBF104" s="106"/>
      <c r="QBG104" s="106"/>
      <c r="QBH104" s="106"/>
      <c r="QBI104" s="106"/>
      <c r="QBJ104" s="106"/>
      <c r="QBK104" s="106"/>
      <c r="QBL104" s="106"/>
      <c r="QBM104" s="106"/>
      <c r="QBN104" s="106"/>
      <c r="QBO104" s="106"/>
      <c r="QBP104" s="106"/>
      <c r="QBQ104" s="106"/>
      <c r="QBR104" s="106"/>
      <c r="QBS104" s="106"/>
      <c r="QBT104" s="106"/>
      <c r="QBU104" s="106"/>
      <c r="QBV104" s="106"/>
      <c r="QBW104" s="106"/>
      <c r="QBX104" s="106"/>
      <c r="QBY104" s="106"/>
      <c r="QBZ104" s="106"/>
      <c r="QCA104" s="106"/>
      <c r="QCB104" s="106"/>
      <c r="QCC104" s="106"/>
      <c r="QCD104" s="106"/>
      <c r="QCE104" s="106"/>
      <c r="QCF104" s="106"/>
      <c r="QCG104" s="106"/>
      <c r="QCH104" s="106"/>
      <c r="QCI104" s="106"/>
      <c r="QCJ104" s="106"/>
      <c r="QCK104" s="106"/>
      <c r="QCL104" s="106"/>
      <c r="QCM104" s="106"/>
      <c r="QCN104" s="106"/>
      <c r="QCO104" s="106"/>
      <c r="QCP104" s="106"/>
      <c r="QCQ104" s="106"/>
      <c r="QCR104" s="106"/>
      <c r="QCS104" s="106"/>
      <c r="QCT104" s="106"/>
      <c r="QCU104" s="106"/>
      <c r="QCV104" s="106"/>
      <c r="QCW104" s="106"/>
      <c r="QCX104" s="106"/>
      <c r="QCY104" s="106"/>
      <c r="QCZ104" s="106"/>
      <c r="QDA104" s="106"/>
      <c r="QDB104" s="106"/>
      <c r="QDC104" s="106"/>
      <c r="QDD104" s="106"/>
      <c r="QDE104" s="106"/>
      <c r="QDF104" s="106"/>
      <c r="QDG104" s="106"/>
      <c r="QDH104" s="106"/>
      <c r="QDI104" s="106"/>
      <c r="QDJ104" s="106"/>
      <c r="QDK104" s="106"/>
      <c r="QDL104" s="106"/>
      <c r="QDM104" s="106"/>
      <c r="QDN104" s="106"/>
      <c r="QDO104" s="106"/>
      <c r="QDP104" s="106"/>
      <c r="QDQ104" s="106"/>
      <c r="QDR104" s="106"/>
      <c r="QDS104" s="106"/>
      <c r="QDT104" s="106"/>
      <c r="QDU104" s="106"/>
      <c r="QDV104" s="106"/>
      <c r="QDW104" s="106"/>
      <c r="QDX104" s="106"/>
      <c r="QDY104" s="106"/>
      <c r="QDZ104" s="106"/>
      <c r="QEA104" s="106"/>
      <c r="QEB104" s="106"/>
      <c r="QEC104" s="106"/>
      <c r="QED104" s="106"/>
      <c r="QEE104" s="106"/>
      <c r="QEF104" s="106"/>
      <c r="QEG104" s="106"/>
      <c r="QEH104" s="106"/>
      <c r="QEI104" s="106"/>
      <c r="QEJ104" s="106"/>
      <c r="QEK104" s="106"/>
      <c r="QEL104" s="106"/>
      <c r="QEM104" s="106"/>
      <c r="QEN104" s="106"/>
      <c r="QEO104" s="106"/>
      <c r="QEP104" s="106"/>
      <c r="QEQ104" s="106"/>
      <c r="QER104" s="106"/>
      <c r="QES104" s="106"/>
      <c r="QET104" s="106"/>
      <c r="QEU104" s="106"/>
      <c r="QEV104" s="106"/>
      <c r="QEW104" s="106"/>
      <c r="QEX104" s="106"/>
      <c r="QEY104" s="106"/>
      <c r="QEZ104" s="106"/>
      <c r="QFA104" s="106"/>
      <c r="QFB104" s="106"/>
      <c r="QFC104" s="106"/>
      <c r="QFD104" s="106"/>
      <c r="QFE104" s="106"/>
      <c r="QFF104" s="106"/>
      <c r="QFG104" s="106"/>
      <c r="QFH104" s="106"/>
      <c r="QFI104" s="106"/>
      <c r="QFJ104" s="106"/>
      <c r="QFK104" s="106"/>
      <c r="QFL104" s="106"/>
      <c r="QFM104" s="106"/>
      <c r="QFN104" s="106"/>
      <c r="QFO104" s="106"/>
      <c r="QFP104" s="106"/>
      <c r="QFQ104" s="106"/>
      <c r="QFR104" s="106"/>
      <c r="QFS104" s="106"/>
      <c r="QFT104" s="106"/>
      <c r="QFU104" s="106"/>
      <c r="QFV104" s="106"/>
      <c r="QFW104" s="106"/>
      <c r="QFX104" s="106"/>
      <c r="QFY104" s="106"/>
      <c r="QFZ104" s="106"/>
      <c r="QGA104" s="106"/>
      <c r="QGB104" s="106"/>
      <c r="QGC104" s="106"/>
      <c r="QGD104" s="106"/>
      <c r="QGE104" s="106"/>
      <c r="QGF104" s="106"/>
      <c r="QGG104" s="106"/>
      <c r="QGH104" s="106"/>
      <c r="QGI104" s="106"/>
      <c r="QGJ104" s="106"/>
      <c r="QGK104" s="106"/>
      <c r="QGL104" s="106"/>
      <c r="QGM104" s="106"/>
      <c r="QGN104" s="106"/>
      <c r="QGO104" s="106"/>
      <c r="QGP104" s="106"/>
      <c r="QGQ104" s="106"/>
      <c r="QGR104" s="106"/>
      <c r="QGS104" s="106"/>
      <c r="QGT104" s="106"/>
      <c r="QGU104" s="106"/>
      <c r="QGV104" s="106"/>
      <c r="QGW104" s="106"/>
      <c r="QGX104" s="106"/>
      <c r="QGY104" s="106"/>
      <c r="QGZ104" s="106"/>
      <c r="QHA104" s="106"/>
      <c r="QHB104" s="106"/>
      <c r="QHC104" s="106"/>
      <c r="QHD104" s="106"/>
      <c r="QHE104" s="106"/>
      <c r="QHF104" s="106"/>
      <c r="QHG104" s="106"/>
      <c r="QHH104" s="106"/>
      <c r="QHI104" s="106"/>
      <c r="QHJ104" s="106"/>
      <c r="QHK104" s="106"/>
      <c r="QHL104" s="106"/>
      <c r="QHM104" s="106"/>
      <c r="QHN104" s="106"/>
      <c r="QHO104" s="106"/>
      <c r="QHP104" s="106"/>
      <c r="QHQ104" s="106"/>
      <c r="QHR104" s="106"/>
      <c r="QHS104" s="106"/>
      <c r="QHT104" s="106"/>
      <c r="QHU104" s="106"/>
      <c r="QHV104" s="106"/>
      <c r="QHW104" s="106"/>
      <c r="QHX104" s="106"/>
      <c r="QHY104" s="106"/>
      <c r="QHZ104" s="106"/>
      <c r="QIA104" s="106"/>
      <c r="QIB104" s="106"/>
      <c r="QIC104" s="106"/>
      <c r="QID104" s="106"/>
      <c r="QIE104" s="106"/>
      <c r="QIF104" s="106"/>
      <c r="QIG104" s="106"/>
      <c r="QIH104" s="106"/>
      <c r="QII104" s="106"/>
      <c r="QIJ104" s="106"/>
      <c r="QIK104" s="106"/>
      <c r="QIL104" s="106"/>
      <c r="QIM104" s="106"/>
      <c r="QIN104" s="106"/>
      <c r="QIO104" s="106"/>
      <c r="QIP104" s="106"/>
      <c r="QIQ104" s="106"/>
      <c r="QIR104" s="106"/>
      <c r="QIS104" s="106"/>
      <c r="QIT104" s="106"/>
      <c r="QIU104" s="106"/>
      <c r="QIV104" s="106"/>
      <c r="QIW104" s="106"/>
      <c r="QIX104" s="106"/>
      <c r="QIY104" s="106"/>
      <c r="QIZ104" s="106"/>
      <c r="QJA104" s="106"/>
      <c r="QJB104" s="106"/>
      <c r="QJC104" s="106"/>
      <c r="QJD104" s="106"/>
      <c r="QJE104" s="106"/>
      <c r="QJF104" s="106"/>
      <c r="QJG104" s="106"/>
      <c r="QJH104" s="106"/>
      <c r="QJI104" s="106"/>
      <c r="QJJ104" s="106"/>
      <c r="QJK104" s="106"/>
      <c r="QJL104" s="106"/>
      <c r="QJM104" s="106"/>
      <c r="QJN104" s="106"/>
      <c r="QJO104" s="106"/>
      <c r="QJP104" s="106"/>
      <c r="QJQ104" s="106"/>
      <c r="QJR104" s="106"/>
      <c r="QJS104" s="106"/>
      <c r="QJT104" s="106"/>
      <c r="QJU104" s="106"/>
      <c r="QJV104" s="106"/>
      <c r="QJW104" s="106"/>
      <c r="QJX104" s="106"/>
      <c r="QJY104" s="106"/>
      <c r="QJZ104" s="106"/>
      <c r="QKA104" s="106"/>
      <c r="QKB104" s="106"/>
      <c r="QKC104" s="106"/>
      <c r="QKD104" s="106"/>
      <c r="QKE104" s="106"/>
      <c r="QKF104" s="106"/>
      <c r="QKG104" s="106"/>
      <c r="QKH104" s="106"/>
      <c r="QKI104" s="106"/>
      <c r="QKJ104" s="106"/>
      <c r="QKK104" s="106"/>
      <c r="QKL104" s="106"/>
      <c r="QKM104" s="106"/>
      <c r="QKN104" s="106"/>
      <c r="QKO104" s="106"/>
      <c r="QKP104" s="106"/>
      <c r="QKQ104" s="106"/>
      <c r="QKR104" s="106"/>
      <c r="QKS104" s="106"/>
      <c r="QKT104" s="106"/>
      <c r="QKU104" s="106"/>
      <c r="QKV104" s="106"/>
      <c r="QKW104" s="106"/>
      <c r="QKX104" s="106"/>
      <c r="QKY104" s="106"/>
      <c r="QKZ104" s="106"/>
      <c r="QLA104" s="106"/>
      <c r="QLB104" s="106"/>
      <c r="QLC104" s="106"/>
      <c r="QLD104" s="106"/>
      <c r="QLE104" s="106"/>
      <c r="QLF104" s="106"/>
      <c r="QLG104" s="106"/>
      <c r="QLH104" s="106"/>
      <c r="QLI104" s="106"/>
      <c r="QLJ104" s="106"/>
      <c r="QLK104" s="106"/>
      <c r="QLL104" s="106"/>
      <c r="QLM104" s="106"/>
      <c r="QLN104" s="106"/>
      <c r="QLO104" s="106"/>
      <c r="QLP104" s="106"/>
      <c r="QLQ104" s="106"/>
      <c r="QLR104" s="106"/>
      <c r="QLS104" s="106"/>
      <c r="QLT104" s="106"/>
      <c r="QLU104" s="106"/>
      <c r="QLV104" s="106"/>
      <c r="QLW104" s="106"/>
      <c r="QLX104" s="106"/>
      <c r="QLY104" s="106"/>
      <c r="QLZ104" s="106"/>
      <c r="QMA104" s="106"/>
      <c r="QMB104" s="106"/>
      <c r="QMC104" s="106"/>
      <c r="QMD104" s="106"/>
      <c r="QME104" s="106"/>
      <c r="QMF104" s="106"/>
      <c r="QMG104" s="106"/>
      <c r="QMH104" s="106"/>
      <c r="QMI104" s="106"/>
      <c r="QMJ104" s="106"/>
      <c r="QMK104" s="106"/>
      <c r="QML104" s="106"/>
      <c r="QMM104" s="106"/>
      <c r="QMN104" s="106"/>
      <c r="QMO104" s="106"/>
      <c r="QMP104" s="106"/>
      <c r="QMQ104" s="106"/>
      <c r="QMR104" s="106"/>
      <c r="QMS104" s="106"/>
      <c r="QMT104" s="106"/>
      <c r="QMU104" s="106"/>
      <c r="QMV104" s="106"/>
      <c r="QMW104" s="106"/>
      <c r="QMX104" s="106"/>
      <c r="QMY104" s="106"/>
      <c r="QMZ104" s="106"/>
      <c r="QNA104" s="106"/>
      <c r="QNB104" s="106"/>
      <c r="QNC104" s="106"/>
      <c r="QND104" s="106"/>
      <c r="QNE104" s="106"/>
      <c r="QNF104" s="106"/>
      <c r="QNG104" s="106"/>
      <c r="QNH104" s="106"/>
      <c r="QNI104" s="106"/>
      <c r="QNJ104" s="106"/>
      <c r="QNK104" s="106"/>
      <c r="QNL104" s="106"/>
      <c r="QNM104" s="106"/>
      <c r="QNN104" s="106"/>
      <c r="QNO104" s="106"/>
      <c r="QNP104" s="106"/>
      <c r="QNQ104" s="106"/>
      <c r="QNR104" s="106"/>
      <c r="QNS104" s="106"/>
      <c r="QNT104" s="106"/>
      <c r="QNU104" s="106"/>
      <c r="QNV104" s="106"/>
      <c r="QNW104" s="106"/>
      <c r="QNX104" s="106"/>
      <c r="QNY104" s="106"/>
      <c r="QNZ104" s="106"/>
      <c r="QOA104" s="106"/>
      <c r="QOB104" s="106"/>
      <c r="QOC104" s="106"/>
      <c r="QOD104" s="106"/>
      <c r="QOE104" s="106"/>
      <c r="QOF104" s="106"/>
      <c r="QOG104" s="106"/>
      <c r="QOH104" s="106"/>
      <c r="QOI104" s="106"/>
      <c r="QOJ104" s="106"/>
      <c r="QOK104" s="106"/>
      <c r="QOL104" s="106"/>
      <c r="QOM104" s="106"/>
      <c r="QON104" s="106"/>
      <c r="QOO104" s="106"/>
      <c r="QOP104" s="106"/>
      <c r="QOQ104" s="106"/>
      <c r="QOR104" s="106"/>
      <c r="QOS104" s="106"/>
      <c r="QOT104" s="106"/>
      <c r="QOU104" s="106"/>
      <c r="QOV104" s="106"/>
      <c r="QOW104" s="106"/>
      <c r="QOX104" s="106"/>
      <c r="QOY104" s="106"/>
      <c r="QOZ104" s="106"/>
      <c r="QPA104" s="106"/>
      <c r="QPB104" s="106"/>
      <c r="QPC104" s="106"/>
      <c r="QPD104" s="106"/>
      <c r="QPE104" s="106"/>
      <c r="QPF104" s="106"/>
      <c r="QPG104" s="106"/>
      <c r="QPH104" s="106"/>
      <c r="QPI104" s="106"/>
      <c r="QPJ104" s="106"/>
      <c r="QPK104" s="106"/>
      <c r="QPL104" s="106"/>
      <c r="QPM104" s="106"/>
      <c r="QPN104" s="106"/>
      <c r="QPO104" s="106"/>
      <c r="QPP104" s="106"/>
      <c r="QPQ104" s="106"/>
      <c r="QPR104" s="106"/>
      <c r="QPS104" s="106"/>
      <c r="QPT104" s="106"/>
      <c r="QPU104" s="106"/>
      <c r="QPV104" s="106"/>
      <c r="QPW104" s="106"/>
      <c r="QPX104" s="106"/>
      <c r="QPY104" s="106"/>
      <c r="QPZ104" s="106"/>
      <c r="QQA104" s="106"/>
      <c r="QQB104" s="106"/>
      <c r="QQC104" s="106"/>
      <c r="QQD104" s="106"/>
      <c r="QQE104" s="106"/>
      <c r="QQF104" s="106"/>
      <c r="QQG104" s="106"/>
      <c r="QQH104" s="106"/>
      <c r="QQI104" s="106"/>
      <c r="QQJ104" s="106"/>
      <c r="QQK104" s="106"/>
      <c r="QQL104" s="106"/>
      <c r="QQM104" s="106"/>
      <c r="QQN104" s="106"/>
      <c r="QQO104" s="106"/>
      <c r="QQP104" s="106"/>
      <c r="QQQ104" s="106"/>
      <c r="QQR104" s="106"/>
      <c r="QQS104" s="106"/>
      <c r="QQT104" s="106"/>
      <c r="QQU104" s="106"/>
      <c r="QQV104" s="106"/>
      <c r="QQW104" s="106"/>
      <c r="QQX104" s="106"/>
      <c r="QQY104" s="106"/>
      <c r="QQZ104" s="106"/>
      <c r="QRA104" s="106"/>
      <c r="QRB104" s="106"/>
      <c r="QRC104" s="106"/>
      <c r="QRD104" s="106"/>
      <c r="QRE104" s="106"/>
      <c r="QRF104" s="106"/>
      <c r="QRG104" s="106"/>
      <c r="QRH104" s="106"/>
      <c r="QRI104" s="106"/>
      <c r="QRJ104" s="106"/>
      <c r="QRK104" s="106"/>
      <c r="QRL104" s="106"/>
      <c r="QRM104" s="106"/>
      <c r="QRN104" s="106"/>
      <c r="QRO104" s="106"/>
      <c r="QRP104" s="106"/>
      <c r="QRQ104" s="106"/>
      <c r="QRR104" s="106"/>
      <c r="QRS104" s="106"/>
      <c r="QRT104" s="106"/>
      <c r="QRU104" s="106"/>
      <c r="QRV104" s="106"/>
      <c r="QRW104" s="106"/>
      <c r="QRX104" s="106"/>
      <c r="QRY104" s="106"/>
      <c r="QRZ104" s="106"/>
      <c r="QSA104" s="106"/>
      <c r="QSB104" s="106"/>
      <c r="QSC104" s="106"/>
      <c r="QSD104" s="106"/>
      <c r="QSE104" s="106"/>
      <c r="QSF104" s="106"/>
      <c r="QSG104" s="106"/>
      <c r="QSH104" s="106"/>
      <c r="QSI104" s="106"/>
      <c r="QSJ104" s="106"/>
      <c r="QSK104" s="106"/>
      <c r="QSL104" s="106"/>
      <c r="QSM104" s="106"/>
      <c r="QSN104" s="106"/>
      <c r="QSO104" s="106"/>
      <c r="QSP104" s="106"/>
      <c r="QSQ104" s="106"/>
      <c r="QSR104" s="106"/>
      <c r="QSS104" s="106"/>
      <c r="QST104" s="106"/>
      <c r="QSU104" s="106"/>
      <c r="QSV104" s="106"/>
      <c r="QSW104" s="106"/>
      <c r="QSX104" s="106"/>
      <c r="QSY104" s="106"/>
      <c r="QSZ104" s="106"/>
      <c r="QTA104" s="106"/>
      <c r="QTB104" s="106"/>
      <c r="QTC104" s="106"/>
      <c r="QTD104" s="106"/>
      <c r="QTE104" s="106"/>
      <c r="QTF104" s="106"/>
      <c r="QTG104" s="106"/>
      <c r="QTH104" s="106"/>
      <c r="QTI104" s="106"/>
      <c r="QTJ104" s="106"/>
      <c r="QTK104" s="106"/>
      <c r="QTL104" s="106"/>
      <c r="QTM104" s="106"/>
      <c r="QTN104" s="106"/>
      <c r="QTO104" s="106"/>
      <c r="QTP104" s="106"/>
      <c r="QTQ104" s="106"/>
      <c r="QTR104" s="106"/>
      <c r="QTS104" s="106"/>
      <c r="QTT104" s="106"/>
      <c r="QTU104" s="106"/>
      <c r="QTV104" s="106"/>
      <c r="QTW104" s="106"/>
      <c r="QTX104" s="106"/>
      <c r="QTY104" s="106"/>
      <c r="QTZ104" s="106"/>
      <c r="QUA104" s="106"/>
      <c r="QUB104" s="106"/>
      <c r="QUC104" s="106"/>
      <c r="QUD104" s="106"/>
      <c r="QUE104" s="106"/>
      <c r="QUF104" s="106"/>
      <c r="QUG104" s="106"/>
      <c r="QUH104" s="106"/>
      <c r="QUI104" s="106"/>
      <c r="QUJ104" s="106"/>
      <c r="QUK104" s="106"/>
      <c r="QUL104" s="106"/>
      <c r="QUM104" s="106"/>
      <c r="QUN104" s="106"/>
      <c r="QUO104" s="106"/>
      <c r="QUP104" s="106"/>
      <c r="QUQ104" s="106"/>
      <c r="QUR104" s="106"/>
      <c r="QUS104" s="106"/>
      <c r="QUT104" s="106"/>
      <c r="QUU104" s="106"/>
      <c r="QUV104" s="106"/>
      <c r="QUW104" s="106"/>
      <c r="QUX104" s="106"/>
      <c r="QUY104" s="106"/>
      <c r="QUZ104" s="106"/>
      <c r="QVA104" s="106"/>
      <c r="QVB104" s="106"/>
      <c r="QVC104" s="106"/>
      <c r="QVD104" s="106"/>
      <c r="QVE104" s="106"/>
      <c r="QVF104" s="106"/>
      <c r="QVG104" s="106"/>
      <c r="QVH104" s="106"/>
      <c r="QVI104" s="106"/>
      <c r="QVJ104" s="106"/>
      <c r="QVK104" s="106"/>
      <c r="QVL104" s="106"/>
      <c r="QVM104" s="106"/>
      <c r="QVN104" s="106"/>
      <c r="QVO104" s="106"/>
      <c r="QVP104" s="106"/>
      <c r="QVQ104" s="106"/>
      <c r="QVR104" s="106"/>
      <c r="QVS104" s="106"/>
      <c r="QVT104" s="106"/>
      <c r="QVU104" s="106"/>
      <c r="QVV104" s="106"/>
      <c r="QVW104" s="106"/>
      <c r="QVX104" s="106"/>
      <c r="QVY104" s="106"/>
      <c r="QVZ104" s="106"/>
      <c r="QWA104" s="106"/>
      <c r="QWB104" s="106"/>
      <c r="QWC104" s="106"/>
      <c r="QWD104" s="106"/>
      <c r="QWE104" s="106"/>
      <c r="QWF104" s="106"/>
      <c r="QWG104" s="106"/>
      <c r="QWH104" s="106"/>
      <c r="QWI104" s="106"/>
      <c r="QWJ104" s="106"/>
      <c r="QWK104" s="106"/>
      <c r="QWL104" s="106"/>
      <c r="QWM104" s="106"/>
      <c r="QWN104" s="106"/>
      <c r="QWO104" s="106"/>
      <c r="QWP104" s="106"/>
      <c r="QWQ104" s="106"/>
      <c r="QWR104" s="106"/>
      <c r="QWS104" s="106"/>
      <c r="QWT104" s="106"/>
      <c r="QWU104" s="106"/>
      <c r="QWV104" s="106"/>
      <c r="QWW104" s="106"/>
      <c r="QWX104" s="106"/>
      <c r="QWY104" s="106"/>
      <c r="QWZ104" s="106"/>
      <c r="QXA104" s="106"/>
      <c r="QXB104" s="106"/>
      <c r="QXC104" s="106"/>
      <c r="QXD104" s="106"/>
      <c r="QXE104" s="106"/>
      <c r="QXF104" s="106"/>
      <c r="QXG104" s="106"/>
      <c r="QXH104" s="106"/>
      <c r="QXI104" s="106"/>
      <c r="QXJ104" s="106"/>
      <c r="QXK104" s="106"/>
      <c r="QXL104" s="106"/>
      <c r="QXM104" s="106"/>
      <c r="QXN104" s="106"/>
      <c r="QXO104" s="106"/>
      <c r="QXP104" s="106"/>
      <c r="QXQ104" s="106"/>
      <c r="QXR104" s="106"/>
      <c r="QXS104" s="106"/>
      <c r="QXT104" s="106"/>
      <c r="QXU104" s="106"/>
      <c r="QXV104" s="106"/>
      <c r="QXW104" s="106"/>
      <c r="QXX104" s="106"/>
      <c r="QXY104" s="106"/>
      <c r="QXZ104" s="106"/>
      <c r="QYA104" s="106"/>
      <c r="QYB104" s="106"/>
      <c r="QYC104" s="106"/>
      <c r="QYD104" s="106"/>
      <c r="QYE104" s="106"/>
      <c r="QYF104" s="106"/>
      <c r="QYG104" s="106"/>
      <c r="QYH104" s="106"/>
      <c r="QYI104" s="106"/>
      <c r="QYJ104" s="106"/>
      <c r="QYK104" s="106"/>
      <c r="QYL104" s="106"/>
      <c r="QYM104" s="106"/>
      <c r="QYN104" s="106"/>
      <c r="QYO104" s="106"/>
      <c r="QYP104" s="106"/>
      <c r="QYQ104" s="106"/>
      <c r="QYR104" s="106"/>
      <c r="QYS104" s="106"/>
      <c r="QYT104" s="106"/>
      <c r="QYU104" s="106"/>
      <c r="QYV104" s="106"/>
      <c r="QYW104" s="106"/>
      <c r="QYX104" s="106"/>
      <c r="QYY104" s="106"/>
      <c r="QYZ104" s="106"/>
      <c r="QZA104" s="106"/>
      <c r="QZB104" s="106"/>
      <c r="QZC104" s="106"/>
      <c r="QZD104" s="106"/>
      <c r="QZE104" s="106"/>
      <c r="QZF104" s="106"/>
      <c r="QZG104" s="106"/>
      <c r="QZH104" s="106"/>
      <c r="QZI104" s="106"/>
      <c r="QZJ104" s="106"/>
      <c r="QZK104" s="106"/>
      <c r="QZL104" s="106"/>
      <c r="QZM104" s="106"/>
      <c r="QZN104" s="106"/>
      <c r="QZO104" s="106"/>
      <c r="QZP104" s="106"/>
      <c r="QZQ104" s="106"/>
      <c r="QZR104" s="106"/>
      <c r="QZS104" s="106"/>
      <c r="QZT104" s="106"/>
      <c r="QZU104" s="106"/>
      <c r="QZV104" s="106"/>
      <c r="QZW104" s="106"/>
      <c r="QZX104" s="106"/>
      <c r="QZY104" s="106"/>
      <c r="QZZ104" s="106"/>
      <c r="RAA104" s="106"/>
      <c r="RAB104" s="106"/>
      <c r="RAC104" s="106"/>
      <c r="RAD104" s="106"/>
      <c r="RAE104" s="106"/>
      <c r="RAF104" s="106"/>
      <c r="RAG104" s="106"/>
      <c r="RAH104" s="106"/>
      <c r="RAI104" s="106"/>
      <c r="RAJ104" s="106"/>
      <c r="RAK104" s="106"/>
      <c r="RAL104" s="106"/>
      <c r="RAM104" s="106"/>
      <c r="RAN104" s="106"/>
      <c r="RAO104" s="106"/>
      <c r="RAP104" s="106"/>
      <c r="RAQ104" s="106"/>
      <c r="RAR104" s="106"/>
      <c r="RAS104" s="106"/>
      <c r="RAT104" s="106"/>
      <c r="RAU104" s="106"/>
      <c r="RAV104" s="106"/>
      <c r="RAW104" s="106"/>
      <c r="RAX104" s="106"/>
      <c r="RAY104" s="106"/>
      <c r="RAZ104" s="106"/>
      <c r="RBA104" s="106"/>
      <c r="RBB104" s="106"/>
      <c r="RBC104" s="106"/>
      <c r="RBD104" s="106"/>
      <c r="RBE104" s="106"/>
      <c r="RBF104" s="106"/>
      <c r="RBG104" s="106"/>
      <c r="RBH104" s="106"/>
      <c r="RBI104" s="106"/>
      <c r="RBJ104" s="106"/>
      <c r="RBK104" s="106"/>
      <c r="RBL104" s="106"/>
      <c r="RBM104" s="106"/>
      <c r="RBN104" s="106"/>
      <c r="RBO104" s="106"/>
      <c r="RBP104" s="106"/>
      <c r="RBQ104" s="106"/>
      <c r="RBR104" s="106"/>
      <c r="RBS104" s="106"/>
      <c r="RBT104" s="106"/>
      <c r="RBU104" s="106"/>
      <c r="RBV104" s="106"/>
      <c r="RBW104" s="106"/>
      <c r="RBX104" s="106"/>
      <c r="RBY104" s="106"/>
      <c r="RBZ104" s="106"/>
      <c r="RCA104" s="106"/>
      <c r="RCB104" s="106"/>
      <c r="RCC104" s="106"/>
      <c r="RCD104" s="106"/>
      <c r="RCE104" s="106"/>
      <c r="RCF104" s="106"/>
      <c r="RCG104" s="106"/>
      <c r="RCH104" s="106"/>
      <c r="RCI104" s="106"/>
      <c r="RCJ104" s="106"/>
      <c r="RCK104" s="106"/>
      <c r="RCL104" s="106"/>
      <c r="RCM104" s="106"/>
      <c r="RCN104" s="106"/>
      <c r="RCO104" s="106"/>
      <c r="RCP104" s="106"/>
      <c r="RCQ104" s="106"/>
      <c r="RCR104" s="106"/>
      <c r="RCS104" s="106"/>
      <c r="RCT104" s="106"/>
      <c r="RCU104" s="106"/>
      <c r="RCV104" s="106"/>
      <c r="RCW104" s="106"/>
      <c r="RCX104" s="106"/>
      <c r="RCY104" s="106"/>
      <c r="RCZ104" s="106"/>
      <c r="RDA104" s="106"/>
      <c r="RDB104" s="106"/>
      <c r="RDC104" s="106"/>
      <c r="RDD104" s="106"/>
      <c r="RDE104" s="106"/>
      <c r="RDF104" s="106"/>
      <c r="RDG104" s="106"/>
      <c r="RDH104" s="106"/>
      <c r="RDI104" s="106"/>
      <c r="RDJ104" s="106"/>
      <c r="RDK104" s="106"/>
      <c r="RDL104" s="106"/>
      <c r="RDM104" s="106"/>
      <c r="RDN104" s="106"/>
      <c r="RDO104" s="106"/>
      <c r="RDP104" s="106"/>
      <c r="RDQ104" s="106"/>
      <c r="RDR104" s="106"/>
      <c r="RDS104" s="106"/>
      <c r="RDT104" s="106"/>
      <c r="RDU104" s="106"/>
      <c r="RDV104" s="106"/>
      <c r="RDW104" s="106"/>
      <c r="RDX104" s="106"/>
      <c r="RDY104" s="106"/>
      <c r="RDZ104" s="106"/>
      <c r="REA104" s="106"/>
      <c r="REB104" s="106"/>
      <c r="REC104" s="106"/>
      <c r="RED104" s="106"/>
      <c r="REE104" s="106"/>
      <c r="REF104" s="106"/>
      <c r="REG104" s="106"/>
      <c r="REH104" s="106"/>
      <c r="REI104" s="106"/>
      <c r="REJ104" s="106"/>
      <c r="REK104" s="106"/>
      <c r="REL104" s="106"/>
      <c r="REM104" s="106"/>
      <c r="REN104" s="106"/>
      <c r="REO104" s="106"/>
      <c r="REP104" s="106"/>
      <c r="REQ104" s="106"/>
      <c r="RER104" s="106"/>
      <c r="RES104" s="106"/>
      <c r="RET104" s="106"/>
      <c r="REU104" s="106"/>
      <c r="REV104" s="106"/>
      <c r="REW104" s="106"/>
      <c r="REX104" s="106"/>
      <c r="REY104" s="106"/>
      <c r="REZ104" s="106"/>
      <c r="RFA104" s="106"/>
      <c r="RFB104" s="106"/>
      <c r="RFC104" s="106"/>
      <c r="RFD104" s="106"/>
      <c r="RFE104" s="106"/>
      <c r="RFF104" s="106"/>
      <c r="RFG104" s="106"/>
      <c r="RFH104" s="106"/>
      <c r="RFI104" s="106"/>
      <c r="RFJ104" s="106"/>
      <c r="RFK104" s="106"/>
      <c r="RFL104" s="106"/>
      <c r="RFM104" s="106"/>
      <c r="RFN104" s="106"/>
      <c r="RFO104" s="106"/>
      <c r="RFP104" s="106"/>
      <c r="RFQ104" s="106"/>
      <c r="RFR104" s="106"/>
      <c r="RFS104" s="106"/>
      <c r="RFT104" s="106"/>
      <c r="RFU104" s="106"/>
      <c r="RFV104" s="106"/>
      <c r="RFW104" s="106"/>
      <c r="RFX104" s="106"/>
      <c r="RFY104" s="106"/>
      <c r="RFZ104" s="106"/>
      <c r="RGA104" s="106"/>
      <c r="RGB104" s="106"/>
      <c r="RGC104" s="106"/>
      <c r="RGD104" s="106"/>
      <c r="RGE104" s="106"/>
      <c r="RGF104" s="106"/>
      <c r="RGG104" s="106"/>
      <c r="RGH104" s="106"/>
      <c r="RGI104" s="106"/>
      <c r="RGJ104" s="106"/>
      <c r="RGK104" s="106"/>
      <c r="RGL104" s="106"/>
      <c r="RGM104" s="106"/>
      <c r="RGN104" s="106"/>
      <c r="RGO104" s="106"/>
      <c r="RGP104" s="106"/>
      <c r="RGQ104" s="106"/>
      <c r="RGR104" s="106"/>
      <c r="RGS104" s="106"/>
      <c r="RGT104" s="106"/>
      <c r="RGU104" s="106"/>
      <c r="RGV104" s="106"/>
      <c r="RGW104" s="106"/>
      <c r="RGX104" s="106"/>
      <c r="RGY104" s="106"/>
      <c r="RGZ104" s="106"/>
      <c r="RHA104" s="106"/>
      <c r="RHB104" s="106"/>
      <c r="RHC104" s="106"/>
      <c r="RHD104" s="106"/>
      <c r="RHE104" s="106"/>
      <c r="RHF104" s="106"/>
      <c r="RHG104" s="106"/>
      <c r="RHH104" s="106"/>
      <c r="RHI104" s="106"/>
      <c r="RHJ104" s="106"/>
      <c r="RHK104" s="106"/>
      <c r="RHL104" s="106"/>
      <c r="RHM104" s="106"/>
      <c r="RHN104" s="106"/>
      <c r="RHO104" s="106"/>
      <c r="RHP104" s="106"/>
      <c r="RHQ104" s="106"/>
      <c r="RHR104" s="106"/>
      <c r="RHS104" s="106"/>
      <c r="RHT104" s="106"/>
      <c r="RHU104" s="106"/>
      <c r="RHV104" s="106"/>
      <c r="RHW104" s="106"/>
      <c r="RHX104" s="106"/>
      <c r="RHY104" s="106"/>
      <c r="RHZ104" s="106"/>
      <c r="RIA104" s="106"/>
      <c r="RIB104" s="106"/>
      <c r="RIC104" s="106"/>
      <c r="RID104" s="106"/>
      <c r="RIE104" s="106"/>
      <c r="RIF104" s="106"/>
      <c r="RIG104" s="106"/>
      <c r="RIH104" s="106"/>
      <c r="RII104" s="106"/>
      <c r="RIJ104" s="106"/>
      <c r="RIK104" s="106"/>
      <c r="RIL104" s="106"/>
      <c r="RIM104" s="106"/>
      <c r="RIN104" s="106"/>
      <c r="RIO104" s="106"/>
      <c r="RIP104" s="106"/>
      <c r="RIQ104" s="106"/>
      <c r="RIR104" s="106"/>
      <c r="RIS104" s="106"/>
      <c r="RIT104" s="106"/>
      <c r="RIU104" s="106"/>
      <c r="RIV104" s="106"/>
      <c r="RIW104" s="106"/>
      <c r="RIX104" s="106"/>
      <c r="RIY104" s="106"/>
      <c r="RIZ104" s="106"/>
      <c r="RJA104" s="106"/>
      <c r="RJB104" s="106"/>
      <c r="RJC104" s="106"/>
      <c r="RJD104" s="106"/>
      <c r="RJE104" s="106"/>
      <c r="RJF104" s="106"/>
      <c r="RJG104" s="106"/>
      <c r="RJH104" s="106"/>
      <c r="RJI104" s="106"/>
      <c r="RJJ104" s="106"/>
      <c r="RJK104" s="106"/>
      <c r="RJL104" s="106"/>
      <c r="RJM104" s="106"/>
      <c r="RJN104" s="106"/>
      <c r="RJO104" s="106"/>
      <c r="RJP104" s="106"/>
      <c r="RJQ104" s="106"/>
      <c r="RJR104" s="106"/>
      <c r="RJS104" s="106"/>
      <c r="RJT104" s="106"/>
      <c r="RJU104" s="106"/>
      <c r="RJV104" s="106"/>
      <c r="RJW104" s="106"/>
      <c r="RJX104" s="106"/>
      <c r="RJY104" s="106"/>
      <c r="RJZ104" s="106"/>
      <c r="RKA104" s="106"/>
      <c r="RKB104" s="106"/>
      <c r="RKC104" s="106"/>
      <c r="RKD104" s="106"/>
      <c r="RKE104" s="106"/>
      <c r="RKF104" s="106"/>
      <c r="RKG104" s="106"/>
      <c r="RKH104" s="106"/>
      <c r="RKI104" s="106"/>
      <c r="RKJ104" s="106"/>
      <c r="RKK104" s="106"/>
      <c r="RKL104" s="106"/>
      <c r="RKM104" s="106"/>
      <c r="RKN104" s="106"/>
      <c r="RKO104" s="106"/>
      <c r="RKP104" s="106"/>
      <c r="RKQ104" s="106"/>
      <c r="RKR104" s="106"/>
      <c r="RKS104" s="106"/>
      <c r="RKT104" s="106"/>
      <c r="RKU104" s="106"/>
      <c r="RKV104" s="106"/>
      <c r="RKW104" s="106"/>
      <c r="RKX104" s="106"/>
      <c r="RKY104" s="106"/>
      <c r="RKZ104" s="106"/>
      <c r="RLA104" s="106"/>
      <c r="RLB104" s="106"/>
      <c r="RLC104" s="106"/>
      <c r="RLD104" s="106"/>
      <c r="RLE104" s="106"/>
      <c r="RLF104" s="106"/>
      <c r="RLG104" s="106"/>
      <c r="RLH104" s="106"/>
      <c r="RLI104" s="106"/>
      <c r="RLJ104" s="106"/>
      <c r="RLK104" s="106"/>
      <c r="RLL104" s="106"/>
      <c r="RLM104" s="106"/>
      <c r="RLN104" s="106"/>
      <c r="RLO104" s="106"/>
      <c r="RLP104" s="106"/>
      <c r="RLQ104" s="106"/>
      <c r="RLR104" s="106"/>
      <c r="RLS104" s="106"/>
      <c r="RLT104" s="106"/>
      <c r="RLU104" s="106"/>
      <c r="RLV104" s="106"/>
      <c r="RLW104" s="106"/>
      <c r="RLX104" s="106"/>
      <c r="RLY104" s="106"/>
      <c r="RLZ104" s="106"/>
      <c r="RMA104" s="106"/>
      <c r="RMB104" s="106"/>
      <c r="RMC104" s="106"/>
      <c r="RMD104" s="106"/>
      <c r="RME104" s="106"/>
      <c r="RMF104" s="106"/>
      <c r="RMG104" s="106"/>
      <c r="RMH104" s="106"/>
      <c r="RMI104" s="106"/>
      <c r="RMJ104" s="106"/>
      <c r="RMK104" s="106"/>
      <c r="RML104" s="106"/>
      <c r="RMM104" s="106"/>
      <c r="RMN104" s="106"/>
      <c r="RMO104" s="106"/>
      <c r="RMP104" s="106"/>
      <c r="RMQ104" s="106"/>
      <c r="RMR104" s="106"/>
      <c r="RMS104" s="106"/>
      <c r="RMT104" s="106"/>
      <c r="RMU104" s="106"/>
      <c r="RMV104" s="106"/>
      <c r="RMW104" s="106"/>
      <c r="RMX104" s="106"/>
      <c r="RMY104" s="106"/>
      <c r="RMZ104" s="106"/>
      <c r="RNA104" s="106"/>
      <c r="RNB104" s="106"/>
      <c r="RNC104" s="106"/>
      <c r="RND104" s="106"/>
      <c r="RNE104" s="106"/>
      <c r="RNF104" s="106"/>
      <c r="RNG104" s="106"/>
      <c r="RNH104" s="106"/>
      <c r="RNI104" s="106"/>
      <c r="RNJ104" s="106"/>
      <c r="RNK104" s="106"/>
      <c r="RNL104" s="106"/>
      <c r="RNM104" s="106"/>
      <c r="RNN104" s="106"/>
      <c r="RNO104" s="106"/>
      <c r="RNP104" s="106"/>
      <c r="RNQ104" s="106"/>
      <c r="RNR104" s="106"/>
      <c r="RNS104" s="106"/>
      <c r="RNT104" s="106"/>
      <c r="RNU104" s="106"/>
      <c r="RNV104" s="106"/>
      <c r="RNW104" s="106"/>
      <c r="RNX104" s="106"/>
      <c r="RNY104" s="106"/>
      <c r="RNZ104" s="106"/>
      <c r="ROA104" s="106"/>
      <c r="ROB104" s="106"/>
      <c r="ROC104" s="106"/>
      <c r="ROD104" s="106"/>
      <c r="ROE104" s="106"/>
      <c r="ROF104" s="106"/>
      <c r="ROG104" s="106"/>
      <c r="ROH104" s="106"/>
      <c r="ROI104" s="106"/>
      <c r="ROJ104" s="106"/>
      <c r="ROK104" s="106"/>
      <c r="ROL104" s="106"/>
      <c r="ROM104" s="106"/>
      <c r="RON104" s="106"/>
      <c r="ROO104" s="106"/>
      <c r="ROP104" s="106"/>
      <c r="ROQ104" s="106"/>
      <c r="ROR104" s="106"/>
      <c r="ROS104" s="106"/>
      <c r="ROT104" s="106"/>
      <c r="ROU104" s="106"/>
      <c r="ROV104" s="106"/>
      <c r="ROW104" s="106"/>
      <c r="ROX104" s="106"/>
      <c r="ROY104" s="106"/>
      <c r="ROZ104" s="106"/>
      <c r="RPA104" s="106"/>
      <c r="RPB104" s="106"/>
      <c r="RPC104" s="106"/>
      <c r="RPD104" s="106"/>
      <c r="RPE104" s="106"/>
      <c r="RPF104" s="106"/>
      <c r="RPG104" s="106"/>
      <c r="RPH104" s="106"/>
      <c r="RPI104" s="106"/>
      <c r="RPJ104" s="106"/>
      <c r="RPK104" s="106"/>
      <c r="RPL104" s="106"/>
      <c r="RPM104" s="106"/>
      <c r="RPN104" s="106"/>
      <c r="RPO104" s="106"/>
      <c r="RPP104" s="106"/>
      <c r="RPQ104" s="106"/>
      <c r="RPR104" s="106"/>
      <c r="RPS104" s="106"/>
      <c r="RPT104" s="106"/>
      <c r="RPU104" s="106"/>
      <c r="RPV104" s="106"/>
      <c r="RPW104" s="106"/>
      <c r="RPX104" s="106"/>
      <c r="RPY104" s="106"/>
      <c r="RPZ104" s="106"/>
      <c r="RQA104" s="106"/>
      <c r="RQB104" s="106"/>
      <c r="RQC104" s="106"/>
      <c r="RQD104" s="106"/>
      <c r="RQE104" s="106"/>
      <c r="RQF104" s="106"/>
      <c r="RQG104" s="106"/>
      <c r="RQH104" s="106"/>
      <c r="RQI104" s="106"/>
      <c r="RQJ104" s="106"/>
      <c r="RQK104" s="106"/>
      <c r="RQL104" s="106"/>
      <c r="RQM104" s="106"/>
      <c r="RQN104" s="106"/>
      <c r="RQO104" s="106"/>
      <c r="RQP104" s="106"/>
      <c r="RQQ104" s="106"/>
      <c r="RQR104" s="106"/>
      <c r="RQS104" s="106"/>
      <c r="RQT104" s="106"/>
      <c r="RQU104" s="106"/>
      <c r="RQV104" s="106"/>
      <c r="RQW104" s="106"/>
      <c r="RQX104" s="106"/>
      <c r="RQY104" s="106"/>
      <c r="RQZ104" s="106"/>
      <c r="RRA104" s="106"/>
      <c r="RRB104" s="106"/>
      <c r="RRC104" s="106"/>
      <c r="RRD104" s="106"/>
      <c r="RRE104" s="106"/>
      <c r="RRF104" s="106"/>
      <c r="RRG104" s="106"/>
      <c r="RRH104" s="106"/>
      <c r="RRI104" s="106"/>
      <c r="RRJ104" s="106"/>
      <c r="RRK104" s="106"/>
      <c r="RRL104" s="106"/>
      <c r="RRM104" s="106"/>
      <c r="RRN104" s="106"/>
      <c r="RRO104" s="106"/>
      <c r="RRP104" s="106"/>
      <c r="RRQ104" s="106"/>
      <c r="RRR104" s="106"/>
      <c r="RRS104" s="106"/>
      <c r="RRT104" s="106"/>
      <c r="RRU104" s="106"/>
      <c r="RRV104" s="106"/>
      <c r="RRW104" s="106"/>
      <c r="RRX104" s="106"/>
      <c r="RRY104" s="106"/>
      <c r="RRZ104" s="106"/>
      <c r="RSA104" s="106"/>
      <c r="RSB104" s="106"/>
      <c r="RSC104" s="106"/>
      <c r="RSD104" s="106"/>
      <c r="RSE104" s="106"/>
      <c r="RSF104" s="106"/>
      <c r="RSG104" s="106"/>
      <c r="RSH104" s="106"/>
      <c r="RSI104" s="106"/>
      <c r="RSJ104" s="106"/>
      <c r="RSK104" s="106"/>
      <c r="RSL104" s="106"/>
      <c r="RSM104" s="106"/>
      <c r="RSN104" s="106"/>
      <c r="RSO104" s="106"/>
      <c r="RSP104" s="106"/>
      <c r="RSQ104" s="106"/>
      <c r="RSR104" s="106"/>
      <c r="RSS104" s="106"/>
      <c r="RST104" s="106"/>
      <c r="RSU104" s="106"/>
      <c r="RSV104" s="106"/>
      <c r="RSW104" s="106"/>
      <c r="RSX104" s="106"/>
      <c r="RSY104" s="106"/>
      <c r="RSZ104" s="106"/>
      <c r="RTA104" s="106"/>
      <c r="RTB104" s="106"/>
      <c r="RTC104" s="106"/>
      <c r="RTD104" s="106"/>
      <c r="RTE104" s="106"/>
      <c r="RTF104" s="106"/>
      <c r="RTG104" s="106"/>
      <c r="RTH104" s="106"/>
      <c r="RTI104" s="106"/>
      <c r="RTJ104" s="106"/>
      <c r="RTK104" s="106"/>
      <c r="RTL104" s="106"/>
      <c r="RTM104" s="106"/>
      <c r="RTN104" s="106"/>
      <c r="RTO104" s="106"/>
      <c r="RTP104" s="106"/>
      <c r="RTQ104" s="106"/>
      <c r="RTR104" s="106"/>
      <c r="RTS104" s="106"/>
      <c r="RTT104" s="106"/>
      <c r="RTU104" s="106"/>
      <c r="RTV104" s="106"/>
      <c r="RTW104" s="106"/>
      <c r="RTX104" s="106"/>
      <c r="RTY104" s="106"/>
      <c r="RTZ104" s="106"/>
      <c r="RUA104" s="106"/>
      <c r="RUB104" s="106"/>
      <c r="RUC104" s="106"/>
      <c r="RUD104" s="106"/>
      <c r="RUE104" s="106"/>
      <c r="RUF104" s="106"/>
      <c r="RUG104" s="106"/>
      <c r="RUH104" s="106"/>
      <c r="RUI104" s="106"/>
      <c r="RUJ104" s="106"/>
      <c r="RUK104" s="106"/>
      <c r="RUL104" s="106"/>
      <c r="RUM104" s="106"/>
      <c r="RUN104" s="106"/>
      <c r="RUO104" s="106"/>
      <c r="RUP104" s="106"/>
      <c r="RUQ104" s="106"/>
      <c r="RUR104" s="106"/>
      <c r="RUS104" s="106"/>
      <c r="RUT104" s="106"/>
      <c r="RUU104" s="106"/>
      <c r="RUV104" s="106"/>
      <c r="RUW104" s="106"/>
      <c r="RUX104" s="106"/>
      <c r="RUY104" s="106"/>
      <c r="RUZ104" s="106"/>
      <c r="RVA104" s="106"/>
      <c r="RVB104" s="106"/>
      <c r="RVC104" s="106"/>
      <c r="RVD104" s="106"/>
      <c r="RVE104" s="106"/>
      <c r="RVF104" s="106"/>
      <c r="RVG104" s="106"/>
      <c r="RVH104" s="106"/>
      <c r="RVI104" s="106"/>
      <c r="RVJ104" s="106"/>
      <c r="RVK104" s="106"/>
      <c r="RVL104" s="106"/>
      <c r="RVM104" s="106"/>
      <c r="RVN104" s="106"/>
      <c r="RVO104" s="106"/>
      <c r="RVP104" s="106"/>
      <c r="RVQ104" s="106"/>
      <c r="RVR104" s="106"/>
      <c r="RVS104" s="106"/>
      <c r="RVT104" s="106"/>
      <c r="RVU104" s="106"/>
      <c r="RVV104" s="106"/>
      <c r="RVW104" s="106"/>
      <c r="RVX104" s="106"/>
      <c r="RVY104" s="106"/>
      <c r="RVZ104" s="106"/>
      <c r="RWA104" s="106"/>
      <c r="RWB104" s="106"/>
      <c r="RWC104" s="106"/>
      <c r="RWD104" s="106"/>
      <c r="RWE104" s="106"/>
      <c r="RWF104" s="106"/>
      <c r="RWG104" s="106"/>
      <c r="RWH104" s="106"/>
      <c r="RWI104" s="106"/>
      <c r="RWJ104" s="106"/>
      <c r="RWK104" s="106"/>
      <c r="RWL104" s="106"/>
      <c r="RWM104" s="106"/>
      <c r="RWN104" s="106"/>
      <c r="RWO104" s="106"/>
      <c r="RWP104" s="106"/>
      <c r="RWQ104" s="106"/>
      <c r="RWR104" s="106"/>
      <c r="RWS104" s="106"/>
      <c r="RWT104" s="106"/>
      <c r="RWU104" s="106"/>
      <c r="RWV104" s="106"/>
      <c r="RWW104" s="106"/>
      <c r="RWX104" s="106"/>
      <c r="RWY104" s="106"/>
      <c r="RWZ104" s="106"/>
      <c r="RXA104" s="106"/>
      <c r="RXB104" s="106"/>
      <c r="RXC104" s="106"/>
      <c r="RXD104" s="106"/>
      <c r="RXE104" s="106"/>
      <c r="RXF104" s="106"/>
      <c r="RXG104" s="106"/>
      <c r="RXH104" s="106"/>
      <c r="RXI104" s="106"/>
      <c r="RXJ104" s="106"/>
      <c r="RXK104" s="106"/>
      <c r="RXL104" s="106"/>
      <c r="RXM104" s="106"/>
      <c r="RXN104" s="106"/>
      <c r="RXO104" s="106"/>
      <c r="RXP104" s="106"/>
      <c r="RXQ104" s="106"/>
      <c r="RXR104" s="106"/>
      <c r="RXS104" s="106"/>
      <c r="RXT104" s="106"/>
      <c r="RXU104" s="106"/>
      <c r="RXV104" s="106"/>
      <c r="RXW104" s="106"/>
      <c r="RXX104" s="106"/>
      <c r="RXY104" s="106"/>
      <c r="RXZ104" s="106"/>
      <c r="RYA104" s="106"/>
      <c r="RYB104" s="106"/>
      <c r="RYC104" s="106"/>
      <c r="RYD104" s="106"/>
      <c r="RYE104" s="106"/>
      <c r="RYF104" s="106"/>
      <c r="RYG104" s="106"/>
      <c r="RYH104" s="106"/>
      <c r="RYI104" s="106"/>
      <c r="RYJ104" s="106"/>
      <c r="RYK104" s="106"/>
      <c r="RYL104" s="106"/>
      <c r="RYM104" s="106"/>
      <c r="RYN104" s="106"/>
      <c r="RYO104" s="106"/>
      <c r="RYP104" s="106"/>
      <c r="RYQ104" s="106"/>
      <c r="RYR104" s="106"/>
      <c r="RYS104" s="106"/>
      <c r="RYT104" s="106"/>
      <c r="RYU104" s="106"/>
      <c r="RYV104" s="106"/>
      <c r="RYW104" s="106"/>
      <c r="RYX104" s="106"/>
      <c r="RYY104" s="106"/>
      <c r="RYZ104" s="106"/>
      <c r="RZA104" s="106"/>
      <c r="RZB104" s="106"/>
      <c r="RZC104" s="106"/>
      <c r="RZD104" s="106"/>
      <c r="RZE104" s="106"/>
      <c r="RZF104" s="106"/>
      <c r="RZG104" s="106"/>
      <c r="RZH104" s="106"/>
      <c r="RZI104" s="106"/>
      <c r="RZJ104" s="106"/>
      <c r="RZK104" s="106"/>
      <c r="RZL104" s="106"/>
      <c r="RZM104" s="106"/>
      <c r="RZN104" s="106"/>
      <c r="RZO104" s="106"/>
      <c r="RZP104" s="106"/>
      <c r="RZQ104" s="106"/>
      <c r="RZR104" s="106"/>
      <c r="RZS104" s="106"/>
      <c r="RZT104" s="106"/>
      <c r="RZU104" s="106"/>
      <c r="RZV104" s="106"/>
      <c r="RZW104" s="106"/>
      <c r="RZX104" s="106"/>
      <c r="RZY104" s="106"/>
      <c r="RZZ104" s="106"/>
      <c r="SAA104" s="106"/>
      <c r="SAB104" s="106"/>
      <c r="SAC104" s="106"/>
      <c r="SAD104" s="106"/>
      <c r="SAE104" s="106"/>
      <c r="SAF104" s="106"/>
      <c r="SAG104" s="106"/>
      <c r="SAH104" s="106"/>
      <c r="SAI104" s="106"/>
      <c r="SAJ104" s="106"/>
      <c r="SAK104" s="106"/>
      <c r="SAL104" s="106"/>
      <c r="SAM104" s="106"/>
      <c r="SAN104" s="106"/>
      <c r="SAO104" s="106"/>
      <c r="SAP104" s="106"/>
      <c r="SAQ104" s="106"/>
      <c r="SAR104" s="106"/>
      <c r="SAS104" s="106"/>
      <c r="SAT104" s="106"/>
      <c r="SAU104" s="106"/>
      <c r="SAV104" s="106"/>
      <c r="SAW104" s="106"/>
      <c r="SAX104" s="106"/>
      <c r="SAY104" s="106"/>
      <c r="SAZ104" s="106"/>
      <c r="SBA104" s="106"/>
      <c r="SBB104" s="106"/>
      <c r="SBC104" s="106"/>
      <c r="SBD104" s="106"/>
      <c r="SBE104" s="106"/>
      <c r="SBF104" s="106"/>
      <c r="SBG104" s="106"/>
      <c r="SBH104" s="106"/>
      <c r="SBI104" s="106"/>
      <c r="SBJ104" s="106"/>
      <c r="SBK104" s="106"/>
      <c r="SBL104" s="106"/>
      <c r="SBM104" s="106"/>
      <c r="SBN104" s="106"/>
      <c r="SBO104" s="106"/>
      <c r="SBP104" s="106"/>
      <c r="SBQ104" s="106"/>
      <c r="SBR104" s="106"/>
      <c r="SBS104" s="106"/>
      <c r="SBT104" s="106"/>
      <c r="SBU104" s="106"/>
      <c r="SBV104" s="106"/>
      <c r="SBW104" s="106"/>
      <c r="SBX104" s="106"/>
      <c r="SBY104" s="106"/>
      <c r="SBZ104" s="106"/>
      <c r="SCA104" s="106"/>
      <c r="SCB104" s="106"/>
      <c r="SCC104" s="106"/>
      <c r="SCD104" s="106"/>
      <c r="SCE104" s="106"/>
      <c r="SCF104" s="106"/>
      <c r="SCG104" s="106"/>
      <c r="SCH104" s="106"/>
      <c r="SCI104" s="106"/>
      <c r="SCJ104" s="106"/>
      <c r="SCK104" s="106"/>
      <c r="SCL104" s="106"/>
      <c r="SCM104" s="106"/>
      <c r="SCN104" s="106"/>
      <c r="SCO104" s="106"/>
      <c r="SCP104" s="106"/>
      <c r="SCQ104" s="106"/>
      <c r="SCR104" s="106"/>
      <c r="SCS104" s="106"/>
      <c r="SCT104" s="106"/>
      <c r="SCU104" s="106"/>
      <c r="SCV104" s="106"/>
      <c r="SCW104" s="106"/>
      <c r="SCX104" s="106"/>
      <c r="SCY104" s="106"/>
      <c r="SCZ104" s="106"/>
      <c r="SDA104" s="106"/>
      <c r="SDB104" s="106"/>
      <c r="SDC104" s="106"/>
      <c r="SDD104" s="106"/>
      <c r="SDE104" s="106"/>
      <c r="SDF104" s="106"/>
      <c r="SDG104" s="106"/>
      <c r="SDH104" s="106"/>
      <c r="SDI104" s="106"/>
      <c r="SDJ104" s="106"/>
      <c r="SDK104" s="106"/>
      <c r="SDL104" s="106"/>
      <c r="SDM104" s="106"/>
      <c r="SDN104" s="106"/>
      <c r="SDO104" s="106"/>
      <c r="SDP104" s="106"/>
      <c r="SDQ104" s="106"/>
      <c r="SDR104" s="106"/>
      <c r="SDS104" s="106"/>
      <c r="SDT104" s="106"/>
      <c r="SDU104" s="106"/>
      <c r="SDV104" s="106"/>
      <c r="SDW104" s="106"/>
      <c r="SDX104" s="106"/>
      <c r="SDY104" s="106"/>
      <c r="SDZ104" s="106"/>
      <c r="SEA104" s="106"/>
      <c r="SEB104" s="106"/>
      <c r="SEC104" s="106"/>
      <c r="SED104" s="106"/>
      <c r="SEE104" s="106"/>
      <c r="SEF104" s="106"/>
      <c r="SEG104" s="106"/>
      <c r="SEH104" s="106"/>
      <c r="SEI104" s="106"/>
      <c r="SEJ104" s="106"/>
      <c r="SEK104" s="106"/>
      <c r="SEL104" s="106"/>
      <c r="SEM104" s="106"/>
      <c r="SEN104" s="106"/>
      <c r="SEO104" s="106"/>
      <c r="SEP104" s="106"/>
      <c r="SEQ104" s="106"/>
      <c r="SER104" s="106"/>
      <c r="SES104" s="106"/>
      <c r="SET104" s="106"/>
      <c r="SEU104" s="106"/>
      <c r="SEV104" s="106"/>
      <c r="SEW104" s="106"/>
      <c r="SEX104" s="106"/>
      <c r="SEY104" s="106"/>
      <c r="SEZ104" s="106"/>
      <c r="SFA104" s="106"/>
      <c r="SFB104" s="106"/>
      <c r="SFC104" s="106"/>
      <c r="SFD104" s="106"/>
      <c r="SFE104" s="106"/>
      <c r="SFF104" s="106"/>
      <c r="SFG104" s="106"/>
      <c r="SFH104" s="106"/>
      <c r="SFI104" s="106"/>
      <c r="SFJ104" s="106"/>
      <c r="SFK104" s="106"/>
      <c r="SFL104" s="106"/>
      <c r="SFM104" s="106"/>
      <c r="SFN104" s="106"/>
      <c r="SFO104" s="106"/>
      <c r="SFP104" s="106"/>
      <c r="SFQ104" s="106"/>
      <c r="SFR104" s="106"/>
      <c r="SFS104" s="106"/>
      <c r="SFT104" s="106"/>
      <c r="SFU104" s="106"/>
      <c r="SFV104" s="106"/>
      <c r="SFW104" s="106"/>
      <c r="SFX104" s="106"/>
      <c r="SFY104" s="106"/>
      <c r="SFZ104" s="106"/>
      <c r="SGA104" s="106"/>
      <c r="SGB104" s="106"/>
      <c r="SGC104" s="106"/>
      <c r="SGD104" s="106"/>
      <c r="SGE104" s="106"/>
      <c r="SGF104" s="106"/>
      <c r="SGG104" s="106"/>
      <c r="SGH104" s="106"/>
      <c r="SGI104" s="106"/>
      <c r="SGJ104" s="106"/>
      <c r="SGK104" s="106"/>
      <c r="SGL104" s="106"/>
      <c r="SGM104" s="106"/>
      <c r="SGN104" s="106"/>
      <c r="SGO104" s="106"/>
      <c r="SGP104" s="106"/>
      <c r="SGQ104" s="106"/>
      <c r="SGR104" s="106"/>
      <c r="SGS104" s="106"/>
      <c r="SGT104" s="106"/>
      <c r="SGU104" s="106"/>
      <c r="SGV104" s="106"/>
      <c r="SGW104" s="106"/>
      <c r="SGX104" s="106"/>
      <c r="SGY104" s="106"/>
      <c r="SGZ104" s="106"/>
      <c r="SHA104" s="106"/>
      <c r="SHB104" s="106"/>
      <c r="SHC104" s="106"/>
      <c r="SHD104" s="106"/>
      <c r="SHE104" s="106"/>
      <c r="SHF104" s="106"/>
      <c r="SHG104" s="106"/>
      <c r="SHH104" s="106"/>
      <c r="SHI104" s="106"/>
      <c r="SHJ104" s="106"/>
      <c r="SHK104" s="106"/>
      <c r="SHL104" s="106"/>
      <c r="SHM104" s="106"/>
      <c r="SHN104" s="106"/>
      <c r="SHO104" s="106"/>
      <c r="SHP104" s="106"/>
      <c r="SHQ104" s="106"/>
      <c r="SHR104" s="106"/>
      <c r="SHS104" s="106"/>
      <c r="SHT104" s="106"/>
      <c r="SHU104" s="106"/>
      <c r="SHV104" s="106"/>
      <c r="SHW104" s="106"/>
      <c r="SHX104" s="106"/>
      <c r="SHY104" s="106"/>
      <c r="SHZ104" s="106"/>
      <c r="SIA104" s="106"/>
      <c r="SIB104" s="106"/>
      <c r="SIC104" s="106"/>
      <c r="SID104" s="106"/>
      <c r="SIE104" s="106"/>
      <c r="SIF104" s="106"/>
      <c r="SIG104" s="106"/>
      <c r="SIH104" s="106"/>
      <c r="SII104" s="106"/>
      <c r="SIJ104" s="106"/>
      <c r="SIK104" s="106"/>
      <c r="SIL104" s="106"/>
      <c r="SIM104" s="106"/>
      <c r="SIN104" s="106"/>
      <c r="SIO104" s="106"/>
      <c r="SIP104" s="106"/>
      <c r="SIQ104" s="106"/>
      <c r="SIR104" s="106"/>
      <c r="SIS104" s="106"/>
      <c r="SIT104" s="106"/>
      <c r="SIU104" s="106"/>
      <c r="SIV104" s="106"/>
      <c r="SIW104" s="106"/>
      <c r="SIX104" s="106"/>
      <c r="SIY104" s="106"/>
      <c r="SIZ104" s="106"/>
      <c r="SJA104" s="106"/>
      <c r="SJB104" s="106"/>
      <c r="SJC104" s="106"/>
      <c r="SJD104" s="106"/>
      <c r="SJE104" s="106"/>
      <c r="SJF104" s="106"/>
      <c r="SJG104" s="106"/>
      <c r="SJH104" s="106"/>
      <c r="SJI104" s="106"/>
      <c r="SJJ104" s="106"/>
      <c r="SJK104" s="106"/>
      <c r="SJL104" s="106"/>
      <c r="SJM104" s="106"/>
      <c r="SJN104" s="106"/>
      <c r="SJO104" s="106"/>
      <c r="SJP104" s="106"/>
      <c r="SJQ104" s="106"/>
      <c r="SJR104" s="106"/>
      <c r="SJS104" s="106"/>
      <c r="SJT104" s="106"/>
      <c r="SJU104" s="106"/>
      <c r="SJV104" s="106"/>
      <c r="SJW104" s="106"/>
      <c r="SJX104" s="106"/>
      <c r="SJY104" s="106"/>
      <c r="SJZ104" s="106"/>
      <c r="SKA104" s="106"/>
      <c r="SKB104" s="106"/>
      <c r="SKC104" s="106"/>
      <c r="SKD104" s="106"/>
      <c r="SKE104" s="106"/>
      <c r="SKF104" s="106"/>
      <c r="SKG104" s="106"/>
      <c r="SKH104" s="106"/>
      <c r="SKI104" s="106"/>
      <c r="SKJ104" s="106"/>
      <c r="SKK104" s="106"/>
      <c r="SKL104" s="106"/>
      <c r="SKM104" s="106"/>
      <c r="SKN104" s="106"/>
      <c r="SKO104" s="106"/>
      <c r="SKP104" s="106"/>
      <c r="SKQ104" s="106"/>
      <c r="SKR104" s="106"/>
      <c r="SKS104" s="106"/>
      <c r="SKT104" s="106"/>
      <c r="SKU104" s="106"/>
      <c r="SKV104" s="106"/>
      <c r="SKW104" s="106"/>
      <c r="SKX104" s="106"/>
      <c r="SKY104" s="106"/>
      <c r="SKZ104" s="106"/>
      <c r="SLA104" s="106"/>
      <c r="SLB104" s="106"/>
      <c r="SLC104" s="106"/>
      <c r="SLD104" s="106"/>
      <c r="SLE104" s="106"/>
      <c r="SLF104" s="106"/>
      <c r="SLG104" s="106"/>
      <c r="SLH104" s="106"/>
      <c r="SLI104" s="106"/>
      <c r="SLJ104" s="106"/>
      <c r="SLK104" s="106"/>
      <c r="SLL104" s="106"/>
      <c r="SLM104" s="106"/>
      <c r="SLN104" s="106"/>
      <c r="SLO104" s="106"/>
      <c r="SLP104" s="106"/>
      <c r="SLQ104" s="106"/>
      <c r="SLR104" s="106"/>
      <c r="SLS104" s="106"/>
      <c r="SLT104" s="106"/>
      <c r="SLU104" s="106"/>
      <c r="SLV104" s="106"/>
      <c r="SLW104" s="106"/>
      <c r="SLX104" s="106"/>
      <c r="SLY104" s="106"/>
      <c r="SLZ104" s="106"/>
      <c r="SMA104" s="106"/>
      <c r="SMB104" s="106"/>
      <c r="SMC104" s="106"/>
      <c r="SMD104" s="106"/>
      <c r="SME104" s="106"/>
      <c r="SMF104" s="106"/>
      <c r="SMG104" s="106"/>
      <c r="SMH104" s="106"/>
      <c r="SMI104" s="106"/>
      <c r="SMJ104" s="106"/>
      <c r="SMK104" s="106"/>
      <c r="SML104" s="106"/>
      <c r="SMM104" s="106"/>
      <c r="SMN104" s="106"/>
      <c r="SMO104" s="106"/>
      <c r="SMP104" s="106"/>
      <c r="SMQ104" s="106"/>
      <c r="SMR104" s="106"/>
      <c r="SMS104" s="106"/>
      <c r="SMT104" s="106"/>
      <c r="SMU104" s="106"/>
      <c r="SMV104" s="106"/>
      <c r="SMW104" s="106"/>
      <c r="SMX104" s="106"/>
      <c r="SMY104" s="106"/>
      <c r="SMZ104" s="106"/>
      <c r="SNA104" s="106"/>
      <c r="SNB104" s="106"/>
      <c r="SNC104" s="106"/>
      <c r="SND104" s="106"/>
      <c r="SNE104" s="106"/>
      <c r="SNF104" s="106"/>
      <c r="SNG104" s="106"/>
      <c r="SNH104" s="106"/>
      <c r="SNI104" s="106"/>
      <c r="SNJ104" s="106"/>
      <c r="SNK104" s="106"/>
      <c r="SNL104" s="106"/>
      <c r="SNM104" s="106"/>
      <c r="SNN104" s="106"/>
      <c r="SNO104" s="106"/>
      <c r="SNP104" s="106"/>
      <c r="SNQ104" s="106"/>
      <c r="SNR104" s="106"/>
      <c r="SNS104" s="106"/>
      <c r="SNT104" s="106"/>
      <c r="SNU104" s="106"/>
      <c r="SNV104" s="106"/>
      <c r="SNW104" s="106"/>
      <c r="SNX104" s="106"/>
      <c r="SNY104" s="106"/>
      <c r="SNZ104" s="106"/>
      <c r="SOA104" s="106"/>
      <c r="SOB104" s="106"/>
      <c r="SOC104" s="106"/>
      <c r="SOD104" s="106"/>
      <c r="SOE104" s="106"/>
      <c r="SOF104" s="106"/>
      <c r="SOG104" s="106"/>
      <c r="SOH104" s="106"/>
      <c r="SOI104" s="106"/>
      <c r="SOJ104" s="106"/>
      <c r="SOK104" s="106"/>
      <c r="SOL104" s="106"/>
      <c r="SOM104" s="106"/>
      <c r="SON104" s="106"/>
      <c r="SOO104" s="106"/>
      <c r="SOP104" s="106"/>
      <c r="SOQ104" s="106"/>
      <c r="SOR104" s="106"/>
      <c r="SOS104" s="106"/>
      <c r="SOT104" s="106"/>
      <c r="SOU104" s="106"/>
      <c r="SOV104" s="106"/>
      <c r="SOW104" s="106"/>
      <c r="SOX104" s="106"/>
      <c r="SOY104" s="106"/>
      <c r="SOZ104" s="106"/>
      <c r="SPA104" s="106"/>
      <c r="SPB104" s="106"/>
      <c r="SPC104" s="106"/>
      <c r="SPD104" s="106"/>
      <c r="SPE104" s="106"/>
      <c r="SPF104" s="106"/>
      <c r="SPG104" s="106"/>
      <c r="SPH104" s="106"/>
      <c r="SPI104" s="106"/>
      <c r="SPJ104" s="106"/>
      <c r="SPK104" s="106"/>
      <c r="SPL104" s="106"/>
      <c r="SPM104" s="106"/>
      <c r="SPN104" s="106"/>
      <c r="SPO104" s="106"/>
      <c r="SPP104" s="106"/>
      <c r="SPQ104" s="106"/>
      <c r="SPR104" s="106"/>
      <c r="SPS104" s="106"/>
      <c r="SPT104" s="106"/>
      <c r="SPU104" s="106"/>
      <c r="SPV104" s="106"/>
      <c r="SPW104" s="106"/>
      <c r="SPX104" s="106"/>
      <c r="SPY104" s="106"/>
      <c r="SPZ104" s="106"/>
      <c r="SQA104" s="106"/>
      <c r="SQB104" s="106"/>
      <c r="SQC104" s="106"/>
      <c r="SQD104" s="106"/>
      <c r="SQE104" s="106"/>
      <c r="SQF104" s="106"/>
      <c r="SQG104" s="106"/>
      <c r="SQH104" s="106"/>
      <c r="SQI104" s="106"/>
      <c r="SQJ104" s="106"/>
      <c r="SQK104" s="106"/>
      <c r="SQL104" s="106"/>
      <c r="SQM104" s="106"/>
      <c r="SQN104" s="106"/>
      <c r="SQO104" s="106"/>
      <c r="SQP104" s="106"/>
      <c r="SQQ104" s="106"/>
      <c r="SQR104" s="106"/>
      <c r="SQS104" s="106"/>
      <c r="SQT104" s="106"/>
      <c r="SQU104" s="106"/>
      <c r="SQV104" s="106"/>
      <c r="SQW104" s="106"/>
      <c r="SQX104" s="106"/>
      <c r="SQY104" s="106"/>
      <c r="SQZ104" s="106"/>
      <c r="SRA104" s="106"/>
      <c r="SRB104" s="106"/>
      <c r="SRC104" s="106"/>
      <c r="SRD104" s="106"/>
      <c r="SRE104" s="106"/>
      <c r="SRF104" s="106"/>
      <c r="SRG104" s="106"/>
      <c r="SRH104" s="106"/>
      <c r="SRI104" s="106"/>
      <c r="SRJ104" s="106"/>
      <c r="SRK104" s="106"/>
      <c r="SRL104" s="106"/>
      <c r="SRM104" s="106"/>
      <c r="SRN104" s="106"/>
      <c r="SRO104" s="106"/>
      <c r="SRP104" s="106"/>
      <c r="SRQ104" s="106"/>
      <c r="SRR104" s="106"/>
      <c r="SRS104" s="106"/>
      <c r="SRT104" s="106"/>
      <c r="SRU104" s="106"/>
      <c r="SRV104" s="106"/>
      <c r="SRW104" s="106"/>
      <c r="SRX104" s="106"/>
      <c r="SRY104" s="106"/>
      <c r="SRZ104" s="106"/>
      <c r="SSA104" s="106"/>
      <c r="SSB104" s="106"/>
      <c r="SSC104" s="106"/>
      <c r="SSD104" s="106"/>
      <c r="SSE104" s="106"/>
      <c r="SSF104" s="106"/>
      <c r="SSG104" s="106"/>
      <c r="SSH104" s="106"/>
      <c r="SSI104" s="106"/>
      <c r="SSJ104" s="106"/>
      <c r="SSK104" s="106"/>
      <c r="SSL104" s="106"/>
      <c r="SSM104" s="106"/>
      <c r="SSN104" s="106"/>
      <c r="SSO104" s="106"/>
      <c r="SSP104" s="106"/>
      <c r="SSQ104" s="106"/>
      <c r="SSR104" s="106"/>
      <c r="SSS104" s="106"/>
      <c r="SST104" s="106"/>
      <c r="SSU104" s="106"/>
      <c r="SSV104" s="106"/>
      <c r="SSW104" s="106"/>
      <c r="SSX104" s="106"/>
      <c r="SSY104" s="106"/>
      <c r="SSZ104" s="106"/>
      <c r="STA104" s="106"/>
      <c r="STB104" s="106"/>
      <c r="STC104" s="106"/>
      <c r="STD104" s="106"/>
      <c r="STE104" s="106"/>
      <c r="STF104" s="106"/>
      <c r="STG104" s="106"/>
      <c r="STH104" s="106"/>
      <c r="STI104" s="106"/>
      <c r="STJ104" s="106"/>
      <c r="STK104" s="106"/>
      <c r="STL104" s="106"/>
      <c r="STM104" s="106"/>
      <c r="STN104" s="106"/>
      <c r="STO104" s="106"/>
      <c r="STP104" s="106"/>
      <c r="STQ104" s="106"/>
      <c r="STR104" s="106"/>
      <c r="STS104" s="106"/>
      <c r="STT104" s="106"/>
      <c r="STU104" s="106"/>
      <c r="STV104" s="106"/>
      <c r="STW104" s="106"/>
      <c r="STX104" s="106"/>
      <c r="STY104" s="106"/>
      <c r="STZ104" s="106"/>
      <c r="SUA104" s="106"/>
      <c r="SUB104" s="106"/>
      <c r="SUC104" s="106"/>
      <c r="SUD104" s="106"/>
      <c r="SUE104" s="106"/>
      <c r="SUF104" s="106"/>
      <c r="SUG104" s="106"/>
      <c r="SUH104" s="106"/>
      <c r="SUI104" s="106"/>
      <c r="SUJ104" s="106"/>
      <c r="SUK104" s="106"/>
      <c r="SUL104" s="106"/>
      <c r="SUM104" s="106"/>
      <c r="SUN104" s="106"/>
      <c r="SUO104" s="106"/>
      <c r="SUP104" s="106"/>
      <c r="SUQ104" s="106"/>
      <c r="SUR104" s="106"/>
      <c r="SUS104" s="106"/>
      <c r="SUT104" s="106"/>
      <c r="SUU104" s="106"/>
      <c r="SUV104" s="106"/>
      <c r="SUW104" s="106"/>
      <c r="SUX104" s="106"/>
      <c r="SUY104" s="106"/>
      <c r="SUZ104" s="106"/>
      <c r="SVA104" s="106"/>
      <c r="SVB104" s="106"/>
      <c r="SVC104" s="106"/>
      <c r="SVD104" s="106"/>
      <c r="SVE104" s="106"/>
      <c r="SVF104" s="106"/>
      <c r="SVG104" s="106"/>
      <c r="SVH104" s="106"/>
      <c r="SVI104" s="106"/>
      <c r="SVJ104" s="106"/>
      <c r="SVK104" s="106"/>
      <c r="SVL104" s="106"/>
      <c r="SVM104" s="106"/>
      <c r="SVN104" s="106"/>
      <c r="SVO104" s="106"/>
      <c r="SVP104" s="106"/>
      <c r="SVQ104" s="106"/>
      <c r="SVR104" s="106"/>
      <c r="SVS104" s="106"/>
      <c r="SVT104" s="106"/>
      <c r="SVU104" s="106"/>
      <c r="SVV104" s="106"/>
      <c r="SVW104" s="106"/>
      <c r="SVX104" s="106"/>
      <c r="SVY104" s="106"/>
      <c r="SVZ104" s="106"/>
      <c r="SWA104" s="106"/>
      <c r="SWB104" s="106"/>
      <c r="SWC104" s="106"/>
      <c r="SWD104" s="106"/>
      <c r="SWE104" s="106"/>
      <c r="SWF104" s="106"/>
      <c r="SWG104" s="106"/>
      <c r="SWH104" s="106"/>
      <c r="SWI104" s="106"/>
      <c r="SWJ104" s="106"/>
      <c r="SWK104" s="106"/>
      <c r="SWL104" s="106"/>
      <c r="SWM104" s="106"/>
      <c r="SWN104" s="106"/>
      <c r="SWO104" s="106"/>
      <c r="SWP104" s="106"/>
      <c r="SWQ104" s="106"/>
      <c r="SWR104" s="106"/>
      <c r="SWS104" s="106"/>
      <c r="SWT104" s="106"/>
      <c r="SWU104" s="106"/>
      <c r="SWV104" s="106"/>
      <c r="SWW104" s="106"/>
      <c r="SWX104" s="106"/>
      <c r="SWY104" s="106"/>
      <c r="SWZ104" s="106"/>
      <c r="SXA104" s="106"/>
      <c r="SXB104" s="106"/>
      <c r="SXC104" s="106"/>
      <c r="SXD104" s="106"/>
      <c r="SXE104" s="106"/>
      <c r="SXF104" s="106"/>
      <c r="SXG104" s="106"/>
      <c r="SXH104" s="106"/>
      <c r="SXI104" s="106"/>
      <c r="SXJ104" s="106"/>
      <c r="SXK104" s="106"/>
      <c r="SXL104" s="106"/>
      <c r="SXM104" s="106"/>
      <c r="SXN104" s="106"/>
      <c r="SXO104" s="106"/>
      <c r="SXP104" s="106"/>
      <c r="SXQ104" s="106"/>
      <c r="SXR104" s="106"/>
      <c r="SXS104" s="106"/>
      <c r="SXT104" s="106"/>
      <c r="SXU104" s="106"/>
      <c r="SXV104" s="106"/>
      <c r="SXW104" s="106"/>
      <c r="SXX104" s="106"/>
      <c r="SXY104" s="106"/>
      <c r="SXZ104" s="106"/>
      <c r="SYA104" s="106"/>
      <c r="SYB104" s="106"/>
      <c r="SYC104" s="106"/>
      <c r="SYD104" s="106"/>
      <c r="SYE104" s="106"/>
      <c r="SYF104" s="106"/>
      <c r="SYG104" s="106"/>
      <c r="SYH104" s="106"/>
      <c r="SYI104" s="106"/>
      <c r="SYJ104" s="106"/>
      <c r="SYK104" s="106"/>
      <c r="SYL104" s="106"/>
      <c r="SYM104" s="106"/>
      <c r="SYN104" s="106"/>
      <c r="SYO104" s="106"/>
      <c r="SYP104" s="106"/>
      <c r="SYQ104" s="106"/>
      <c r="SYR104" s="106"/>
      <c r="SYS104" s="106"/>
      <c r="SYT104" s="106"/>
      <c r="SYU104" s="106"/>
      <c r="SYV104" s="106"/>
      <c r="SYW104" s="106"/>
      <c r="SYX104" s="106"/>
      <c r="SYY104" s="106"/>
      <c r="SYZ104" s="106"/>
      <c r="SZA104" s="106"/>
      <c r="SZB104" s="106"/>
      <c r="SZC104" s="106"/>
      <c r="SZD104" s="106"/>
      <c r="SZE104" s="106"/>
      <c r="SZF104" s="106"/>
      <c r="SZG104" s="106"/>
      <c r="SZH104" s="106"/>
      <c r="SZI104" s="106"/>
      <c r="SZJ104" s="106"/>
      <c r="SZK104" s="106"/>
      <c r="SZL104" s="106"/>
      <c r="SZM104" s="106"/>
      <c r="SZN104" s="106"/>
      <c r="SZO104" s="106"/>
      <c r="SZP104" s="106"/>
      <c r="SZQ104" s="106"/>
      <c r="SZR104" s="106"/>
      <c r="SZS104" s="106"/>
      <c r="SZT104" s="106"/>
      <c r="SZU104" s="106"/>
      <c r="SZV104" s="106"/>
      <c r="SZW104" s="106"/>
      <c r="SZX104" s="106"/>
      <c r="SZY104" s="106"/>
      <c r="SZZ104" s="106"/>
      <c r="TAA104" s="106"/>
      <c r="TAB104" s="106"/>
      <c r="TAC104" s="106"/>
      <c r="TAD104" s="106"/>
      <c r="TAE104" s="106"/>
      <c r="TAF104" s="106"/>
      <c r="TAG104" s="106"/>
      <c r="TAH104" s="106"/>
      <c r="TAI104" s="106"/>
      <c r="TAJ104" s="106"/>
      <c r="TAK104" s="106"/>
      <c r="TAL104" s="106"/>
      <c r="TAM104" s="106"/>
      <c r="TAN104" s="106"/>
      <c r="TAO104" s="106"/>
      <c r="TAP104" s="106"/>
      <c r="TAQ104" s="106"/>
      <c r="TAR104" s="106"/>
      <c r="TAS104" s="106"/>
      <c r="TAT104" s="106"/>
      <c r="TAU104" s="106"/>
      <c r="TAV104" s="106"/>
      <c r="TAW104" s="106"/>
      <c r="TAX104" s="106"/>
      <c r="TAY104" s="106"/>
      <c r="TAZ104" s="106"/>
      <c r="TBA104" s="106"/>
      <c r="TBB104" s="106"/>
      <c r="TBC104" s="106"/>
      <c r="TBD104" s="106"/>
      <c r="TBE104" s="106"/>
      <c r="TBF104" s="106"/>
      <c r="TBG104" s="106"/>
      <c r="TBH104" s="106"/>
      <c r="TBI104" s="106"/>
      <c r="TBJ104" s="106"/>
      <c r="TBK104" s="106"/>
      <c r="TBL104" s="106"/>
      <c r="TBM104" s="106"/>
      <c r="TBN104" s="106"/>
      <c r="TBO104" s="106"/>
      <c r="TBP104" s="106"/>
      <c r="TBQ104" s="106"/>
      <c r="TBR104" s="106"/>
      <c r="TBS104" s="106"/>
      <c r="TBT104" s="106"/>
      <c r="TBU104" s="106"/>
      <c r="TBV104" s="106"/>
      <c r="TBW104" s="106"/>
      <c r="TBX104" s="106"/>
      <c r="TBY104" s="106"/>
      <c r="TBZ104" s="106"/>
      <c r="TCA104" s="106"/>
      <c r="TCB104" s="106"/>
      <c r="TCC104" s="106"/>
      <c r="TCD104" s="106"/>
      <c r="TCE104" s="106"/>
      <c r="TCF104" s="106"/>
      <c r="TCG104" s="106"/>
      <c r="TCH104" s="106"/>
      <c r="TCI104" s="106"/>
      <c r="TCJ104" s="106"/>
      <c r="TCK104" s="106"/>
      <c r="TCL104" s="106"/>
      <c r="TCM104" s="106"/>
      <c r="TCN104" s="106"/>
      <c r="TCO104" s="106"/>
      <c r="TCP104" s="106"/>
      <c r="TCQ104" s="106"/>
      <c r="TCR104" s="106"/>
      <c r="TCS104" s="106"/>
      <c r="TCT104" s="106"/>
      <c r="TCU104" s="106"/>
      <c r="TCV104" s="106"/>
      <c r="TCW104" s="106"/>
      <c r="TCX104" s="106"/>
      <c r="TCY104" s="106"/>
      <c r="TCZ104" s="106"/>
      <c r="TDA104" s="106"/>
      <c r="TDB104" s="106"/>
      <c r="TDC104" s="106"/>
      <c r="TDD104" s="106"/>
      <c r="TDE104" s="106"/>
      <c r="TDF104" s="106"/>
      <c r="TDG104" s="106"/>
      <c r="TDH104" s="106"/>
      <c r="TDI104" s="106"/>
      <c r="TDJ104" s="106"/>
      <c r="TDK104" s="106"/>
      <c r="TDL104" s="106"/>
      <c r="TDM104" s="106"/>
      <c r="TDN104" s="106"/>
      <c r="TDO104" s="106"/>
      <c r="TDP104" s="106"/>
      <c r="TDQ104" s="106"/>
      <c r="TDR104" s="106"/>
      <c r="TDS104" s="106"/>
      <c r="TDT104" s="106"/>
      <c r="TDU104" s="106"/>
      <c r="TDV104" s="106"/>
      <c r="TDW104" s="106"/>
      <c r="TDX104" s="106"/>
      <c r="TDY104" s="106"/>
      <c r="TDZ104" s="106"/>
      <c r="TEA104" s="106"/>
      <c r="TEB104" s="106"/>
      <c r="TEC104" s="106"/>
      <c r="TED104" s="106"/>
      <c r="TEE104" s="106"/>
      <c r="TEF104" s="106"/>
      <c r="TEG104" s="106"/>
      <c r="TEH104" s="106"/>
      <c r="TEI104" s="106"/>
      <c r="TEJ104" s="106"/>
      <c r="TEK104" s="106"/>
      <c r="TEL104" s="106"/>
      <c r="TEM104" s="106"/>
      <c r="TEN104" s="106"/>
      <c r="TEO104" s="106"/>
      <c r="TEP104" s="106"/>
      <c r="TEQ104" s="106"/>
      <c r="TER104" s="106"/>
      <c r="TES104" s="106"/>
      <c r="TET104" s="106"/>
      <c r="TEU104" s="106"/>
      <c r="TEV104" s="106"/>
      <c r="TEW104" s="106"/>
      <c r="TEX104" s="106"/>
      <c r="TEY104" s="106"/>
      <c r="TEZ104" s="106"/>
      <c r="TFA104" s="106"/>
      <c r="TFB104" s="106"/>
      <c r="TFC104" s="106"/>
      <c r="TFD104" s="106"/>
      <c r="TFE104" s="106"/>
      <c r="TFF104" s="106"/>
      <c r="TFG104" s="106"/>
      <c r="TFH104" s="106"/>
      <c r="TFI104" s="106"/>
      <c r="TFJ104" s="106"/>
      <c r="TFK104" s="106"/>
      <c r="TFL104" s="106"/>
      <c r="TFM104" s="106"/>
      <c r="TFN104" s="106"/>
      <c r="TFO104" s="106"/>
      <c r="TFP104" s="106"/>
      <c r="TFQ104" s="106"/>
      <c r="TFR104" s="106"/>
      <c r="TFS104" s="106"/>
      <c r="TFT104" s="106"/>
      <c r="TFU104" s="106"/>
      <c r="TFV104" s="106"/>
      <c r="TFW104" s="106"/>
      <c r="TFX104" s="106"/>
      <c r="TFY104" s="106"/>
      <c r="TFZ104" s="106"/>
      <c r="TGA104" s="106"/>
      <c r="TGB104" s="106"/>
      <c r="TGC104" s="106"/>
      <c r="TGD104" s="106"/>
      <c r="TGE104" s="106"/>
      <c r="TGF104" s="106"/>
      <c r="TGG104" s="106"/>
      <c r="TGH104" s="106"/>
      <c r="TGI104" s="106"/>
      <c r="TGJ104" s="106"/>
      <c r="TGK104" s="106"/>
      <c r="TGL104" s="106"/>
      <c r="TGM104" s="106"/>
      <c r="TGN104" s="106"/>
      <c r="TGO104" s="106"/>
      <c r="TGP104" s="106"/>
      <c r="TGQ104" s="106"/>
      <c r="TGR104" s="106"/>
      <c r="TGS104" s="106"/>
      <c r="TGT104" s="106"/>
      <c r="TGU104" s="106"/>
      <c r="TGV104" s="106"/>
      <c r="TGW104" s="106"/>
      <c r="TGX104" s="106"/>
      <c r="TGY104" s="106"/>
      <c r="TGZ104" s="106"/>
      <c r="THA104" s="106"/>
      <c r="THB104" s="106"/>
      <c r="THC104" s="106"/>
      <c r="THD104" s="106"/>
      <c r="THE104" s="106"/>
      <c r="THF104" s="106"/>
      <c r="THG104" s="106"/>
      <c r="THH104" s="106"/>
      <c r="THI104" s="106"/>
      <c r="THJ104" s="106"/>
      <c r="THK104" s="106"/>
      <c r="THL104" s="106"/>
      <c r="THM104" s="106"/>
      <c r="THN104" s="106"/>
      <c r="THO104" s="106"/>
      <c r="THP104" s="106"/>
      <c r="THQ104" s="106"/>
      <c r="THR104" s="106"/>
      <c r="THS104" s="106"/>
      <c r="THT104" s="106"/>
      <c r="THU104" s="106"/>
      <c r="THV104" s="106"/>
      <c r="THW104" s="106"/>
      <c r="THX104" s="106"/>
      <c r="THY104" s="106"/>
      <c r="THZ104" s="106"/>
      <c r="TIA104" s="106"/>
      <c r="TIB104" s="106"/>
      <c r="TIC104" s="106"/>
      <c r="TID104" s="106"/>
      <c r="TIE104" s="106"/>
      <c r="TIF104" s="106"/>
      <c r="TIG104" s="106"/>
      <c r="TIH104" s="106"/>
      <c r="TII104" s="106"/>
      <c r="TIJ104" s="106"/>
      <c r="TIK104" s="106"/>
      <c r="TIL104" s="106"/>
      <c r="TIM104" s="106"/>
      <c r="TIN104" s="106"/>
      <c r="TIO104" s="106"/>
      <c r="TIP104" s="106"/>
      <c r="TIQ104" s="106"/>
      <c r="TIR104" s="106"/>
      <c r="TIS104" s="106"/>
      <c r="TIT104" s="106"/>
      <c r="TIU104" s="106"/>
      <c r="TIV104" s="106"/>
      <c r="TIW104" s="106"/>
      <c r="TIX104" s="106"/>
      <c r="TIY104" s="106"/>
      <c r="TIZ104" s="106"/>
      <c r="TJA104" s="106"/>
      <c r="TJB104" s="106"/>
      <c r="TJC104" s="106"/>
      <c r="TJD104" s="106"/>
      <c r="TJE104" s="106"/>
      <c r="TJF104" s="106"/>
      <c r="TJG104" s="106"/>
      <c r="TJH104" s="106"/>
      <c r="TJI104" s="106"/>
      <c r="TJJ104" s="106"/>
      <c r="TJK104" s="106"/>
      <c r="TJL104" s="106"/>
      <c r="TJM104" s="106"/>
      <c r="TJN104" s="106"/>
      <c r="TJO104" s="106"/>
      <c r="TJP104" s="106"/>
      <c r="TJQ104" s="106"/>
      <c r="TJR104" s="106"/>
      <c r="TJS104" s="106"/>
      <c r="TJT104" s="106"/>
      <c r="TJU104" s="106"/>
      <c r="TJV104" s="106"/>
      <c r="TJW104" s="106"/>
      <c r="TJX104" s="106"/>
      <c r="TJY104" s="106"/>
      <c r="TJZ104" s="106"/>
      <c r="TKA104" s="106"/>
      <c r="TKB104" s="106"/>
      <c r="TKC104" s="106"/>
      <c r="TKD104" s="106"/>
      <c r="TKE104" s="106"/>
      <c r="TKF104" s="106"/>
      <c r="TKG104" s="106"/>
      <c r="TKH104" s="106"/>
      <c r="TKI104" s="106"/>
      <c r="TKJ104" s="106"/>
      <c r="TKK104" s="106"/>
      <c r="TKL104" s="106"/>
      <c r="TKM104" s="106"/>
      <c r="TKN104" s="106"/>
      <c r="TKO104" s="106"/>
      <c r="TKP104" s="106"/>
      <c r="TKQ104" s="106"/>
      <c r="TKR104" s="106"/>
      <c r="TKS104" s="106"/>
      <c r="TKT104" s="106"/>
      <c r="TKU104" s="106"/>
      <c r="TKV104" s="106"/>
      <c r="TKW104" s="106"/>
      <c r="TKX104" s="106"/>
      <c r="TKY104" s="106"/>
      <c r="TKZ104" s="106"/>
      <c r="TLA104" s="106"/>
      <c r="TLB104" s="106"/>
      <c r="TLC104" s="106"/>
      <c r="TLD104" s="106"/>
      <c r="TLE104" s="106"/>
      <c r="TLF104" s="106"/>
      <c r="TLG104" s="106"/>
      <c r="TLH104" s="106"/>
      <c r="TLI104" s="106"/>
      <c r="TLJ104" s="106"/>
      <c r="TLK104" s="106"/>
      <c r="TLL104" s="106"/>
      <c r="TLM104" s="106"/>
      <c r="TLN104" s="106"/>
      <c r="TLO104" s="106"/>
      <c r="TLP104" s="106"/>
      <c r="TLQ104" s="106"/>
      <c r="TLR104" s="106"/>
      <c r="TLS104" s="106"/>
      <c r="TLT104" s="106"/>
      <c r="TLU104" s="106"/>
      <c r="TLV104" s="106"/>
      <c r="TLW104" s="106"/>
      <c r="TLX104" s="106"/>
      <c r="TLY104" s="106"/>
      <c r="TLZ104" s="106"/>
      <c r="TMA104" s="106"/>
      <c r="TMB104" s="106"/>
      <c r="TMC104" s="106"/>
      <c r="TMD104" s="106"/>
      <c r="TME104" s="106"/>
      <c r="TMF104" s="106"/>
      <c r="TMG104" s="106"/>
      <c r="TMH104" s="106"/>
      <c r="TMI104" s="106"/>
      <c r="TMJ104" s="106"/>
      <c r="TMK104" s="106"/>
      <c r="TML104" s="106"/>
      <c r="TMM104" s="106"/>
      <c r="TMN104" s="106"/>
      <c r="TMO104" s="106"/>
      <c r="TMP104" s="106"/>
      <c r="TMQ104" s="106"/>
      <c r="TMR104" s="106"/>
      <c r="TMS104" s="106"/>
      <c r="TMT104" s="106"/>
      <c r="TMU104" s="106"/>
      <c r="TMV104" s="106"/>
      <c r="TMW104" s="106"/>
      <c r="TMX104" s="106"/>
      <c r="TMY104" s="106"/>
      <c r="TMZ104" s="106"/>
      <c r="TNA104" s="106"/>
      <c r="TNB104" s="106"/>
      <c r="TNC104" s="106"/>
      <c r="TND104" s="106"/>
      <c r="TNE104" s="106"/>
      <c r="TNF104" s="106"/>
      <c r="TNG104" s="106"/>
      <c r="TNH104" s="106"/>
      <c r="TNI104" s="106"/>
      <c r="TNJ104" s="106"/>
      <c r="TNK104" s="106"/>
      <c r="TNL104" s="106"/>
      <c r="TNM104" s="106"/>
      <c r="TNN104" s="106"/>
      <c r="TNO104" s="106"/>
      <c r="TNP104" s="106"/>
      <c r="TNQ104" s="106"/>
      <c r="TNR104" s="106"/>
      <c r="TNS104" s="106"/>
      <c r="TNT104" s="106"/>
      <c r="TNU104" s="106"/>
      <c r="TNV104" s="106"/>
      <c r="TNW104" s="106"/>
      <c r="TNX104" s="106"/>
      <c r="TNY104" s="106"/>
      <c r="TNZ104" s="106"/>
      <c r="TOA104" s="106"/>
      <c r="TOB104" s="106"/>
      <c r="TOC104" s="106"/>
      <c r="TOD104" s="106"/>
      <c r="TOE104" s="106"/>
      <c r="TOF104" s="106"/>
      <c r="TOG104" s="106"/>
      <c r="TOH104" s="106"/>
      <c r="TOI104" s="106"/>
      <c r="TOJ104" s="106"/>
      <c r="TOK104" s="106"/>
      <c r="TOL104" s="106"/>
      <c r="TOM104" s="106"/>
      <c r="TON104" s="106"/>
      <c r="TOO104" s="106"/>
      <c r="TOP104" s="106"/>
      <c r="TOQ104" s="106"/>
      <c r="TOR104" s="106"/>
      <c r="TOS104" s="106"/>
      <c r="TOT104" s="106"/>
      <c r="TOU104" s="106"/>
      <c r="TOV104" s="106"/>
      <c r="TOW104" s="106"/>
      <c r="TOX104" s="106"/>
      <c r="TOY104" s="106"/>
      <c r="TOZ104" s="106"/>
      <c r="TPA104" s="106"/>
      <c r="TPB104" s="106"/>
      <c r="TPC104" s="106"/>
      <c r="TPD104" s="106"/>
      <c r="TPE104" s="106"/>
      <c r="TPF104" s="106"/>
      <c r="TPG104" s="106"/>
      <c r="TPH104" s="106"/>
      <c r="TPI104" s="106"/>
      <c r="TPJ104" s="106"/>
      <c r="TPK104" s="106"/>
      <c r="TPL104" s="106"/>
      <c r="TPM104" s="106"/>
      <c r="TPN104" s="106"/>
      <c r="TPO104" s="106"/>
      <c r="TPP104" s="106"/>
      <c r="TPQ104" s="106"/>
      <c r="TPR104" s="106"/>
      <c r="TPS104" s="106"/>
      <c r="TPT104" s="106"/>
      <c r="TPU104" s="106"/>
      <c r="TPV104" s="106"/>
      <c r="TPW104" s="106"/>
      <c r="TPX104" s="106"/>
      <c r="TPY104" s="106"/>
      <c r="TPZ104" s="106"/>
      <c r="TQA104" s="106"/>
      <c r="TQB104" s="106"/>
      <c r="TQC104" s="106"/>
      <c r="TQD104" s="106"/>
      <c r="TQE104" s="106"/>
      <c r="TQF104" s="106"/>
      <c r="TQG104" s="106"/>
      <c r="TQH104" s="106"/>
      <c r="TQI104" s="106"/>
      <c r="TQJ104" s="106"/>
      <c r="TQK104" s="106"/>
      <c r="TQL104" s="106"/>
      <c r="TQM104" s="106"/>
      <c r="TQN104" s="106"/>
      <c r="TQO104" s="106"/>
      <c r="TQP104" s="106"/>
      <c r="TQQ104" s="106"/>
      <c r="TQR104" s="106"/>
      <c r="TQS104" s="106"/>
      <c r="TQT104" s="106"/>
      <c r="TQU104" s="106"/>
      <c r="TQV104" s="106"/>
      <c r="TQW104" s="106"/>
      <c r="TQX104" s="106"/>
      <c r="TQY104" s="106"/>
      <c r="TQZ104" s="106"/>
      <c r="TRA104" s="106"/>
      <c r="TRB104" s="106"/>
      <c r="TRC104" s="106"/>
      <c r="TRD104" s="106"/>
      <c r="TRE104" s="106"/>
      <c r="TRF104" s="106"/>
      <c r="TRG104" s="106"/>
      <c r="TRH104" s="106"/>
      <c r="TRI104" s="106"/>
      <c r="TRJ104" s="106"/>
      <c r="TRK104" s="106"/>
      <c r="TRL104" s="106"/>
      <c r="TRM104" s="106"/>
      <c r="TRN104" s="106"/>
      <c r="TRO104" s="106"/>
      <c r="TRP104" s="106"/>
      <c r="TRQ104" s="106"/>
      <c r="TRR104" s="106"/>
      <c r="TRS104" s="106"/>
      <c r="TRT104" s="106"/>
      <c r="TRU104" s="106"/>
      <c r="TRV104" s="106"/>
      <c r="TRW104" s="106"/>
      <c r="TRX104" s="106"/>
      <c r="TRY104" s="106"/>
      <c r="TRZ104" s="106"/>
      <c r="TSA104" s="106"/>
      <c r="TSB104" s="106"/>
      <c r="TSC104" s="106"/>
      <c r="TSD104" s="106"/>
      <c r="TSE104" s="106"/>
      <c r="TSF104" s="106"/>
      <c r="TSG104" s="106"/>
      <c r="TSH104" s="106"/>
      <c r="TSI104" s="106"/>
      <c r="TSJ104" s="106"/>
      <c r="TSK104" s="106"/>
      <c r="TSL104" s="106"/>
      <c r="TSM104" s="106"/>
      <c r="TSN104" s="106"/>
      <c r="TSO104" s="106"/>
      <c r="TSP104" s="106"/>
      <c r="TSQ104" s="106"/>
      <c r="TSR104" s="106"/>
      <c r="TSS104" s="106"/>
      <c r="TST104" s="106"/>
      <c r="TSU104" s="106"/>
      <c r="TSV104" s="106"/>
      <c r="TSW104" s="106"/>
      <c r="TSX104" s="106"/>
      <c r="TSY104" s="106"/>
      <c r="TSZ104" s="106"/>
      <c r="TTA104" s="106"/>
      <c r="TTB104" s="106"/>
      <c r="TTC104" s="106"/>
      <c r="TTD104" s="106"/>
      <c r="TTE104" s="106"/>
      <c r="TTF104" s="106"/>
      <c r="TTG104" s="106"/>
      <c r="TTH104" s="106"/>
      <c r="TTI104" s="106"/>
      <c r="TTJ104" s="106"/>
      <c r="TTK104" s="106"/>
      <c r="TTL104" s="106"/>
      <c r="TTM104" s="106"/>
      <c r="TTN104" s="106"/>
      <c r="TTO104" s="106"/>
      <c r="TTP104" s="106"/>
      <c r="TTQ104" s="106"/>
      <c r="TTR104" s="106"/>
      <c r="TTS104" s="106"/>
      <c r="TTT104" s="106"/>
      <c r="TTU104" s="106"/>
      <c r="TTV104" s="106"/>
      <c r="TTW104" s="106"/>
      <c r="TTX104" s="106"/>
      <c r="TTY104" s="106"/>
      <c r="TTZ104" s="106"/>
      <c r="TUA104" s="106"/>
      <c r="TUB104" s="106"/>
      <c r="TUC104" s="106"/>
      <c r="TUD104" s="106"/>
      <c r="TUE104" s="106"/>
      <c r="TUF104" s="106"/>
      <c r="TUG104" s="106"/>
      <c r="TUH104" s="106"/>
      <c r="TUI104" s="106"/>
      <c r="TUJ104" s="106"/>
      <c r="TUK104" s="106"/>
      <c r="TUL104" s="106"/>
      <c r="TUM104" s="106"/>
      <c r="TUN104" s="106"/>
      <c r="TUO104" s="106"/>
      <c r="TUP104" s="106"/>
      <c r="TUQ104" s="106"/>
      <c r="TUR104" s="106"/>
      <c r="TUS104" s="106"/>
      <c r="TUT104" s="106"/>
      <c r="TUU104" s="106"/>
      <c r="TUV104" s="106"/>
      <c r="TUW104" s="106"/>
      <c r="TUX104" s="106"/>
      <c r="TUY104" s="106"/>
      <c r="TUZ104" s="106"/>
      <c r="TVA104" s="106"/>
      <c r="TVB104" s="106"/>
      <c r="TVC104" s="106"/>
      <c r="TVD104" s="106"/>
      <c r="TVE104" s="106"/>
      <c r="TVF104" s="106"/>
      <c r="TVG104" s="106"/>
      <c r="TVH104" s="106"/>
      <c r="TVI104" s="106"/>
      <c r="TVJ104" s="106"/>
      <c r="TVK104" s="106"/>
      <c r="TVL104" s="106"/>
      <c r="TVM104" s="106"/>
      <c r="TVN104" s="106"/>
      <c r="TVO104" s="106"/>
      <c r="TVP104" s="106"/>
      <c r="TVQ104" s="106"/>
      <c r="TVR104" s="106"/>
      <c r="TVS104" s="106"/>
      <c r="TVT104" s="106"/>
      <c r="TVU104" s="106"/>
      <c r="TVV104" s="106"/>
      <c r="TVW104" s="106"/>
      <c r="TVX104" s="106"/>
      <c r="TVY104" s="106"/>
      <c r="TVZ104" s="106"/>
      <c r="TWA104" s="106"/>
      <c r="TWB104" s="106"/>
      <c r="TWC104" s="106"/>
      <c r="TWD104" s="106"/>
      <c r="TWE104" s="106"/>
      <c r="TWF104" s="106"/>
      <c r="TWG104" s="106"/>
      <c r="TWH104" s="106"/>
      <c r="TWI104" s="106"/>
      <c r="TWJ104" s="106"/>
      <c r="TWK104" s="106"/>
      <c r="TWL104" s="106"/>
      <c r="TWM104" s="106"/>
      <c r="TWN104" s="106"/>
      <c r="TWO104" s="106"/>
      <c r="TWP104" s="106"/>
      <c r="TWQ104" s="106"/>
      <c r="TWR104" s="106"/>
      <c r="TWS104" s="106"/>
      <c r="TWT104" s="106"/>
      <c r="TWU104" s="106"/>
      <c r="TWV104" s="106"/>
      <c r="TWW104" s="106"/>
      <c r="TWX104" s="106"/>
      <c r="TWY104" s="106"/>
      <c r="TWZ104" s="106"/>
      <c r="TXA104" s="106"/>
      <c r="TXB104" s="106"/>
      <c r="TXC104" s="106"/>
      <c r="TXD104" s="106"/>
      <c r="TXE104" s="106"/>
      <c r="TXF104" s="106"/>
      <c r="TXG104" s="106"/>
      <c r="TXH104" s="106"/>
      <c r="TXI104" s="106"/>
      <c r="TXJ104" s="106"/>
      <c r="TXK104" s="106"/>
      <c r="TXL104" s="106"/>
      <c r="TXM104" s="106"/>
      <c r="TXN104" s="106"/>
      <c r="TXO104" s="106"/>
      <c r="TXP104" s="106"/>
      <c r="TXQ104" s="106"/>
      <c r="TXR104" s="106"/>
      <c r="TXS104" s="106"/>
      <c r="TXT104" s="106"/>
      <c r="TXU104" s="106"/>
      <c r="TXV104" s="106"/>
      <c r="TXW104" s="106"/>
      <c r="TXX104" s="106"/>
      <c r="TXY104" s="106"/>
      <c r="TXZ104" s="106"/>
      <c r="TYA104" s="106"/>
      <c r="TYB104" s="106"/>
      <c r="TYC104" s="106"/>
      <c r="TYD104" s="106"/>
      <c r="TYE104" s="106"/>
      <c r="TYF104" s="106"/>
      <c r="TYG104" s="106"/>
      <c r="TYH104" s="106"/>
      <c r="TYI104" s="106"/>
      <c r="TYJ104" s="106"/>
      <c r="TYK104" s="106"/>
      <c r="TYL104" s="106"/>
      <c r="TYM104" s="106"/>
      <c r="TYN104" s="106"/>
      <c r="TYO104" s="106"/>
      <c r="TYP104" s="106"/>
      <c r="TYQ104" s="106"/>
      <c r="TYR104" s="106"/>
      <c r="TYS104" s="106"/>
      <c r="TYT104" s="106"/>
      <c r="TYU104" s="106"/>
      <c r="TYV104" s="106"/>
      <c r="TYW104" s="106"/>
      <c r="TYX104" s="106"/>
      <c r="TYY104" s="106"/>
      <c r="TYZ104" s="106"/>
      <c r="TZA104" s="106"/>
      <c r="TZB104" s="106"/>
      <c r="TZC104" s="106"/>
      <c r="TZD104" s="106"/>
      <c r="TZE104" s="106"/>
      <c r="TZF104" s="106"/>
      <c r="TZG104" s="106"/>
      <c r="TZH104" s="106"/>
      <c r="TZI104" s="106"/>
      <c r="TZJ104" s="106"/>
      <c r="TZK104" s="106"/>
      <c r="TZL104" s="106"/>
      <c r="TZM104" s="106"/>
      <c r="TZN104" s="106"/>
      <c r="TZO104" s="106"/>
      <c r="TZP104" s="106"/>
      <c r="TZQ104" s="106"/>
      <c r="TZR104" s="106"/>
      <c r="TZS104" s="106"/>
      <c r="TZT104" s="106"/>
      <c r="TZU104" s="106"/>
      <c r="TZV104" s="106"/>
      <c r="TZW104" s="106"/>
      <c r="TZX104" s="106"/>
      <c r="TZY104" s="106"/>
      <c r="TZZ104" s="106"/>
      <c r="UAA104" s="106"/>
      <c r="UAB104" s="106"/>
      <c r="UAC104" s="106"/>
      <c r="UAD104" s="106"/>
      <c r="UAE104" s="106"/>
      <c r="UAF104" s="106"/>
      <c r="UAG104" s="106"/>
      <c r="UAH104" s="106"/>
      <c r="UAI104" s="106"/>
      <c r="UAJ104" s="106"/>
      <c r="UAK104" s="106"/>
      <c r="UAL104" s="106"/>
      <c r="UAM104" s="106"/>
      <c r="UAN104" s="106"/>
      <c r="UAO104" s="106"/>
      <c r="UAP104" s="106"/>
      <c r="UAQ104" s="106"/>
      <c r="UAR104" s="106"/>
      <c r="UAS104" s="106"/>
      <c r="UAT104" s="106"/>
      <c r="UAU104" s="106"/>
      <c r="UAV104" s="106"/>
      <c r="UAW104" s="106"/>
      <c r="UAX104" s="106"/>
      <c r="UAY104" s="106"/>
      <c r="UAZ104" s="106"/>
      <c r="UBA104" s="106"/>
      <c r="UBB104" s="106"/>
      <c r="UBC104" s="106"/>
      <c r="UBD104" s="106"/>
      <c r="UBE104" s="106"/>
      <c r="UBF104" s="106"/>
      <c r="UBG104" s="106"/>
      <c r="UBH104" s="106"/>
      <c r="UBI104" s="106"/>
      <c r="UBJ104" s="106"/>
      <c r="UBK104" s="106"/>
      <c r="UBL104" s="106"/>
      <c r="UBM104" s="106"/>
      <c r="UBN104" s="106"/>
      <c r="UBO104" s="106"/>
      <c r="UBP104" s="106"/>
      <c r="UBQ104" s="106"/>
      <c r="UBR104" s="106"/>
      <c r="UBS104" s="106"/>
      <c r="UBT104" s="106"/>
      <c r="UBU104" s="106"/>
      <c r="UBV104" s="106"/>
      <c r="UBW104" s="106"/>
      <c r="UBX104" s="106"/>
      <c r="UBY104" s="106"/>
      <c r="UBZ104" s="106"/>
      <c r="UCA104" s="106"/>
      <c r="UCB104" s="106"/>
      <c r="UCC104" s="106"/>
      <c r="UCD104" s="106"/>
      <c r="UCE104" s="106"/>
      <c r="UCF104" s="106"/>
      <c r="UCG104" s="106"/>
      <c r="UCH104" s="106"/>
      <c r="UCI104" s="106"/>
      <c r="UCJ104" s="106"/>
      <c r="UCK104" s="106"/>
      <c r="UCL104" s="106"/>
      <c r="UCM104" s="106"/>
      <c r="UCN104" s="106"/>
      <c r="UCO104" s="106"/>
      <c r="UCP104" s="106"/>
      <c r="UCQ104" s="106"/>
      <c r="UCR104" s="106"/>
      <c r="UCS104" s="106"/>
      <c r="UCT104" s="106"/>
      <c r="UCU104" s="106"/>
      <c r="UCV104" s="106"/>
      <c r="UCW104" s="106"/>
      <c r="UCX104" s="106"/>
      <c r="UCY104" s="106"/>
      <c r="UCZ104" s="106"/>
      <c r="UDA104" s="106"/>
      <c r="UDB104" s="106"/>
      <c r="UDC104" s="106"/>
      <c r="UDD104" s="106"/>
      <c r="UDE104" s="106"/>
      <c r="UDF104" s="106"/>
      <c r="UDG104" s="106"/>
      <c r="UDH104" s="106"/>
      <c r="UDI104" s="106"/>
      <c r="UDJ104" s="106"/>
      <c r="UDK104" s="106"/>
      <c r="UDL104" s="106"/>
      <c r="UDM104" s="106"/>
      <c r="UDN104" s="106"/>
      <c r="UDO104" s="106"/>
      <c r="UDP104" s="106"/>
      <c r="UDQ104" s="106"/>
      <c r="UDR104" s="106"/>
      <c r="UDS104" s="106"/>
      <c r="UDT104" s="106"/>
      <c r="UDU104" s="106"/>
      <c r="UDV104" s="106"/>
      <c r="UDW104" s="106"/>
      <c r="UDX104" s="106"/>
      <c r="UDY104" s="106"/>
      <c r="UDZ104" s="106"/>
      <c r="UEA104" s="106"/>
      <c r="UEB104" s="106"/>
      <c r="UEC104" s="106"/>
      <c r="UED104" s="106"/>
      <c r="UEE104" s="106"/>
      <c r="UEF104" s="106"/>
      <c r="UEG104" s="106"/>
      <c r="UEH104" s="106"/>
      <c r="UEI104" s="106"/>
      <c r="UEJ104" s="106"/>
      <c r="UEK104" s="106"/>
      <c r="UEL104" s="106"/>
      <c r="UEM104" s="106"/>
      <c r="UEN104" s="106"/>
      <c r="UEO104" s="106"/>
      <c r="UEP104" s="106"/>
      <c r="UEQ104" s="106"/>
      <c r="UER104" s="106"/>
      <c r="UES104" s="106"/>
      <c r="UET104" s="106"/>
      <c r="UEU104" s="106"/>
      <c r="UEV104" s="106"/>
      <c r="UEW104" s="106"/>
      <c r="UEX104" s="106"/>
      <c r="UEY104" s="106"/>
      <c r="UEZ104" s="106"/>
      <c r="UFA104" s="106"/>
      <c r="UFB104" s="106"/>
      <c r="UFC104" s="106"/>
      <c r="UFD104" s="106"/>
      <c r="UFE104" s="106"/>
      <c r="UFF104" s="106"/>
      <c r="UFG104" s="106"/>
      <c r="UFH104" s="106"/>
      <c r="UFI104" s="106"/>
      <c r="UFJ104" s="106"/>
      <c r="UFK104" s="106"/>
      <c r="UFL104" s="106"/>
      <c r="UFM104" s="106"/>
      <c r="UFN104" s="106"/>
      <c r="UFO104" s="106"/>
      <c r="UFP104" s="106"/>
      <c r="UFQ104" s="106"/>
      <c r="UFR104" s="106"/>
      <c r="UFS104" s="106"/>
      <c r="UFT104" s="106"/>
      <c r="UFU104" s="106"/>
      <c r="UFV104" s="106"/>
      <c r="UFW104" s="106"/>
      <c r="UFX104" s="106"/>
      <c r="UFY104" s="106"/>
      <c r="UFZ104" s="106"/>
      <c r="UGA104" s="106"/>
      <c r="UGB104" s="106"/>
      <c r="UGC104" s="106"/>
      <c r="UGD104" s="106"/>
      <c r="UGE104" s="106"/>
      <c r="UGF104" s="106"/>
      <c r="UGG104" s="106"/>
      <c r="UGH104" s="106"/>
      <c r="UGI104" s="106"/>
      <c r="UGJ104" s="106"/>
      <c r="UGK104" s="106"/>
      <c r="UGL104" s="106"/>
      <c r="UGM104" s="106"/>
      <c r="UGN104" s="106"/>
      <c r="UGO104" s="106"/>
      <c r="UGP104" s="106"/>
      <c r="UGQ104" s="106"/>
      <c r="UGR104" s="106"/>
      <c r="UGS104" s="106"/>
      <c r="UGT104" s="106"/>
      <c r="UGU104" s="106"/>
      <c r="UGV104" s="106"/>
      <c r="UGW104" s="106"/>
      <c r="UGX104" s="106"/>
      <c r="UGY104" s="106"/>
      <c r="UGZ104" s="106"/>
      <c r="UHA104" s="106"/>
      <c r="UHB104" s="106"/>
      <c r="UHC104" s="106"/>
      <c r="UHD104" s="106"/>
      <c r="UHE104" s="106"/>
      <c r="UHF104" s="106"/>
      <c r="UHG104" s="106"/>
      <c r="UHH104" s="106"/>
      <c r="UHI104" s="106"/>
      <c r="UHJ104" s="106"/>
      <c r="UHK104" s="106"/>
      <c r="UHL104" s="106"/>
      <c r="UHM104" s="106"/>
      <c r="UHN104" s="106"/>
      <c r="UHO104" s="106"/>
      <c r="UHP104" s="106"/>
      <c r="UHQ104" s="106"/>
      <c r="UHR104" s="106"/>
      <c r="UHS104" s="106"/>
      <c r="UHT104" s="106"/>
      <c r="UHU104" s="106"/>
      <c r="UHV104" s="106"/>
      <c r="UHW104" s="106"/>
      <c r="UHX104" s="106"/>
      <c r="UHY104" s="106"/>
      <c r="UHZ104" s="106"/>
      <c r="UIA104" s="106"/>
      <c r="UIB104" s="106"/>
      <c r="UIC104" s="106"/>
      <c r="UID104" s="106"/>
      <c r="UIE104" s="106"/>
      <c r="UIF104" s="106"/>
      <c r="UIG104" s="106"/>
      <c r="UIH104" s="106"/>
      <c r="UII104" s="106"/>
      <c r="UIJ104" s="106"/>
      <c r="UIK104" s="106"/>
      <c r="UIL104" s="106"/>
      <c r="UIM104" s="106"/>
      <c r="UIN104" s="106"/>
      <c r="UIO104" s="106"/>
      <c r="UIP104" s="106"/>
      <c r="UIQ104" s="106"/>
      <c r="UIR104" s="106"/>
      <c r="UIS104" s="106"/>
      <c r="UIT104" s="106"/>
      <c r="UIU104" s="106"/>
      <c r="UIV104" s="106"/>
      <c r="UIW104" s="106"/>
      <c r="UIX104" s="106"/>
      <c r="UIY104" s="106"/>
      <c r="UIZ104" s="106"/>
      <c r="UJA104" s="106"/>
      <c r="UJB104" s="106"/>
      <c r="UJC104" s="106"/>
      <c r="UJD104" s="106"/>
      <c r="UJE104" s="106"/>
      <c r="UJF104" s="106"/>
      <c r="UJG104" s="106"/>
      <c r="UJH104" s="106"/>
      <c r="UJI104" s="106"/>
      <c r="UJJ104" s="106"/>
      <c r="UJK104" s="106"/>
      <c r="UJL104" s="106"/>
      <c r="UJM104" s="106"/>
      <c r="UJN104" s="106"/>
      <c r="UJO104" s="106"/>
      <c r="UJP104" s="106"/>
      <c r="UJQ104" s="106"/>
      <c r="UJR104" s="106"/>
      <c r="UJS104" s="106"/>
      <c r="UJT104" s="106"/>
      <c r="UJU104" s="106"/>
      <c r="UJV104" s="106"/>
      <c r="UJW104" s="106"/>
      <c r="UJX104" s="106"/>
      <c r="UJY104" s="106"/>
      <c r="UJZ104" s="106"/>
      <c r="UKA104" s="106"/>
      <c r="UKB104" s="106"/>
      <c r="UKC104" s="106"/>
      <c r="UKD104" s="106"/>
      <c r="UKE104" s="106"/>
      <c r="UKF104" s="106"/>
      <c r="UKG104" s="106"/>
      <c r="UKH104" s="106"/>
      <c r="UKI104" s="106"/>
      <c r="UKJ104" s="106"/>
      <c r="UKK104" s="106"/>
      <c r="UKL104" s="106"/>
      <c r="UKM104" s="106"/>
      <c r="UKN104" s="106"/>
      <c r="UKO104" s="106"/>
      <c r="UKP104" s="106"/>
      <c r="UKQ104" s="106"/>
      <c r="UKR104" s="106"/>
      <c r="UKS104" s="106"/>
      <c r="UKT104" s="106"/>
      <c r="UKU104" s="106"/>
      <c r="UKV104" s="106"/>
      <c r="UKW104" s="106"/>
      <c r="UKX104" s="106"/>
      <c r="UKY104" s="106"/>
      <c r="UKZ104" s="106"/>
      <c r="ULA104" s="106"/>
      <c r="ULB104" s="106"/>
      <c r="ULC104" s="106"/>
      <c r="ULD104" s="106"/>
      <c r="ULE104" s="106"/>
      <c r="ULF104" s="106"/>
      <c r="ULG104" s="106"/>
      <c r="ULH104" s="106"/>
      <c r="ULI104" s="106"/>
      <c r="ULJ104" s="106"/>
      <c r="ULK104" s="106"/>
      <c r="ULL104" s="106"/>
      <c r="ULM104" s="106"/>
      <c r="ULN104" s="106"/>
      <c r="ULO104" s="106"/>
      <c r="ULP104" s="106"/>
      <c r="ULQ104" s="106"/>
      <c r="ULR104" s="106"/>
      <c r="ULS104" s="106"/>
      <c r="ULT104" s="106"/>
      <c r="ULU104" s="106"/>
      <c r="ULV104" s="106"/>
      <c r="ULW104" s="106"/>
      <c r="ULX104" s="106"/>
      <c r="ULY104" s="106"/>
      <c r="ULZ104" s="106"/>
      <c r="UMA104" s="106"/>
      <c r="UMB104" s="106"/>
      <c r="UMC104" s="106"/>
      <c r="UMD104" s="106"/>
      <c r="UME104" s="106"/>
      <c r="UMF104" s="106"/>
      <c r="UMG104" s="106"/>
      <c r="UMH104" s="106"/>
      <c r="UMI104" s="106"/>
      <c r="UMJ104" s="106"/>
      <c r="UMK104" s="106"/>
      <c r="UML104" s="106"/>
      <c r="UMM104" s="106"/>
      <c r="UMN104" s="106"/>
      <c r="UMO104" s="106"/>
      <c r="UMP104" s="106"/>
      <c r="UMQ104" s="106"/>
      <c r="UMR104" s="106"/>
      <c r="UMS104" s="106"/>
      <c r="UMT104" s="106"/>
      <c r="UMU104" s="106"/>
      <c r="UMV104" s="106"/>
      <c r="UMW104" s="106"/>
      <c r="UMX104" s="106"/>
      <c r="UMY104" s="106"/>
      <c r="UMZ104" s="106"/>
      <c r="UNA104" s="106"/>
      <c r="UNB104" s="106"/>
      <c r="UNC104" s="106"/>
      <c r="UND104" s="106"/>
      <c r="UNE104" s="106"/>
      <c r="UNF104" s="106"/>
      <c r="UNG104" s="106"/>
      <c r="UNH104" s="106"/>
      <c r="UNI104" s="106"/>
      <c r="UNJ104" s="106"/>
      <c r="UNK104" s="106"/>
      <c r="UNL104" s="106"/>
      <c r="UNM104" s="106"/>
      <c r="UNN104" s="106"/>
      <c r="UNO104" s="106"/>
      <c r="UNP104" s="106"/>
      <c r="UNQ104" s="106"/>
      <c r="UNR104" s="106"/>
      <c r="UNS104" s="106"/>
      <c r="UNT104" s="106"/>
      <c r="UNU104" s="106"/>
      <c r="UNV104" s="106"/>
      <c r="UNW104" s="106"/>
      <c r="UNX104" s="106"/>
      <c r="UNY104" s="106"/>
      <c r="UNZ104" s="106"/>
      <c r="UOA104" s="106"/>
      <c r="UOB104" s="106"/>
      <c r="UOC104" s="106"/>
      <c r="UOD104" s="106"/>
      <c r="UOE104" s="106"/>
      <c r="UOF104" s="106"/>
      <c r="UOG104" s="106"/>
      <c r="UOH104" s="106"/>
      <c r="UOI104" s="106"/>
      <c r="UOJ104" s="106"/>
      <c r="UOK104" s="106"/>
      <c r="UOL104" s="106"/>
      <c r="UOM104" s="106"/>
      <c r="UON104" s="106"/>
      <c r="UOO104" s="106"/>
      <c r="UOP104" s="106"/>
      <c r="UOQ104" s="106"/>
      <c r="UOR104" s="106"/>
      <c r="UOS104" s="106"/>
      <c r="UOT104" s="106"/>
      <c r="UOU104" s="106"/>
      <c r="UOV104" s="106"/>
      <c r="UOW104" s="106"/>
      <c r="UOX104" s="106"/>
      <c r="UOY104" s="106"/>
      <c r="UOZ104" s="106"/>
      <c r="UPA104" s="106"/>
      <c r="UPB104" s="106"/>
      <c r="UPC104" s="106"/>
      <c r="UPD104" s="106"/>
      <c r="UPE104" s="106"/>
      <c r="UPF104" s="106"/>
      <c r="UPG104" s="106"/>
      <c r="UPH104" s="106"/>
      <c r="UPI104" s="106"/>
      <c r="UPJ104" s="106"/>
      <c r="UPK104" s="106"/>
      <c r="UPL104" s="106"/>
      <c r="UPM104" s="106"/>
      <c r="UPN104" s="106"/>
      <c r="UPO104" s="106"/>
      <c r="UPP104" s="106"/>
      <c r="UPQ104" s="106"/>
      <c r="UPR104" s="106"/>
      <c r="UPS104" s="106"/>
      <c r="UPT104" s="106"/>
      <c r="UPU104" s="106"/>
      <c r="UPV104" s="106"/>
      <c r="UPW104" s="106"/>
      <c r="UPX104" s="106"/>
      <c r="UPY104" s="106"/>
      <c r="UPZ104" s="106"/>
      <c r="UQA104" s="106"/>
      <c r="UQB104" s="106"/>
      <c r="UQC104" s="106"/>
      <c r="UQD104" s="106"/>
      <c r="UQE104" s="106"/>
      <c r="UQF104" s="106"/>
      <c r="UQG104" s="106"/>
      <c r="UQH104" s="106"/>
      <c r="UQI104" s="106"/>
      <c r="UQJ104" s="106"/>
      <c r="UQK104" s="106"/>
      <c r="UQL104" s="106"/>
      <c r="UQM104" s="106"/>
      <c r="UQN104" s="106"/>
      <c r="UQO104" s="106"/>
      <c r="UQP104" s="106"/>
      <c r="UQQ104" s="106"/>
      <c r="UQR104" s="106"/>
      <c r="UQS104" s="106"/>
      <c r="UQT104" s="106"/>
      <c r="UQU104" s="106"/>
      <c r="UQV104" s="106"/>
      <c r="UQW104" s="106"/>
      <c r="UQX104" s="106"/>
      <c r="UQY104" s="106"/>
      <c r="UQZ104" s="106"/>
      <c r="URA104" s="106"/>
      <c r="URB104" s="106"/>
      <c r="URC104" s="106"/>
      <c r="URD104" s="106"/>
      <c r="URE104" s="106"/>
      <c r="URF104" s="106"/>
      <c r="URG104" s="106"/>
      <c r="URH104" s="106"/>
      <c r="URI104" s="106"/>
      <c r="URJ104" s="106"/>
      <c r="URK104" s="106"/>
      <c r="URL104" s="106"/>
      <c r="URM104" s="106"/>
      <c r="URN104" s="106"/>
      <c r="URO104" s="106"/>
      <c r="URP104" s="106"/>
      <c r="URQ104" s="106"/>
      <c r="URR104" s="106"/>
      <c r="URS104" s="106"/>
      <c r="URT104" s="106"/>
      <c r="URU104" s="106"/>
      <c r="URV104" s="106"/>
      <c r="URW104" s="106"/>
      <c r="URX104" s="106"/>
      <c r="URY104" s="106"/>
      <c r="URZ104" s="106"/>
      <c r="USA104" s="106"/>
      <c r="USB104" s="106"/>
      <c r="USC104" s="106"/>
      <c r="USD104" s="106"/>
      <c r="USE104" s="106"/>
      <c r="USF104" s="106"/>
      <c r="USG104" s="106"/>
      <c r="USH104" s="106"/>
      <c r="USI104" s="106"/>
      <c r="USJ104" s="106"/>
      <c r="USK104" s="106"/>
      <c r="USL104" s="106"/>
      <c r="USM104" s="106"/>
      <c r="USN104" s="106"/>
      <c r="USO104" s="106"/>
      <c r="USP104" s="106"/>
      <c r="USQ104" s="106"/>
      <c r="USR104" s="106"/>
      <c r="USS104" s="106"/>
      <c r="UST104" s="106"/>
      <c r="USU104" s="106"/>
      <c r="USV104" s="106"/>
      <c r="USW104" s="106"/>
      <c r="USX104" s="106"/>
      <c r="USY104" s="106"/>
      <c r="USZ104" s="106"/>
      <c r="UTA104" s="106"/>
      <c r="UTB104" s="106"/>
      <c r="UTC104" s="106"/>
      <c r="UTD104" s="106"/>
      <c r="UTE104" s="106"/>
      <c r="UTF104" s="106"/>
      <c r="UTG104" s="106"/>
      <c r="UTH104" s="106"/>
      <c r="UTI104" s="106"/>
      <c r="UTJ104" s="106"/>
      <c r="UTK104" s="106"/>
      <c r="UTL104" s="106"/>
      <c r="UTM104" s="106"/>
      <c r="UTN104" s="106"/>
      <c r="UTO104" s="106"/>
      <c r="UTP104" s="106"/>
      <c r="UTQ104" s="106"/>
      <c r="UTR104" s="106"/>
      <c r="UTS104" s="106"/>
      <c r="UTT104" s="106"/>
      <c r="UTU104" s="106"/>
      <c r="UTV104" s="106"/>
      <c r="UTW104" s="106"/>
      <c r="UTX104" s="106"/>
      <c r="UTY104" s="106"/>
      <c r="UTZ104" s="106"/>
      <c r="UUA104" s="106"/>
      <c r="UUB104" s="106"/>
      <c r="UUC104" s="106"/>
      <c r="UUD104" s="106"/>
      <c r="UUE104" s="106"/>
      <c r="UUF104" s="106"/>
      <c r="UUG104" s="106"/>
      <c r="UUH104" s="106"/>
      <c r="UUI104" s="106"/>
      <c r="UUJ104" s="106"/>
      <c r="UUK104" s="106"/>
      <c r="UUL104" s="106"/>
      <c r="UUM104" s="106"/>
      <c r="UUN104" s="106"/>
      <c r="UUO104" s="106"/>
      <c r="UUP104" s="106"/>
      <c r="UUQ104" s="106"/>
      <c r="UUR104" s="106"/>
      <c r="UUS104" s="106"/>
      <c r="UUT104" s="106"/>
      <c r="UUU104" s="106"/>
      <c r="UUV104" s="106"/>
      <c r="UUW104" s="106"/>
      <c r="UUX104" s="106"/>
      <c r="UUY104" s="106"/>
      <c r="UUZ104" s="106"/>
      <c r="UVA104" s="106"/>
      <c r="UVB104" s="106"/>
      <c r="UVC104" s="106"/>
      <c r="UVD104" s="106"/>
      <c r="UVE104" s="106"/>
      <c r="UVF104" s="106"/>
      <c r="UVG104" s="106"/>
      <c r="UVH104" s="106"/>
      <c r="UVI104" s="106"/>
      <c r="UVJ104" s="106"/>
      <c r="UVK104" s="106"/>
      <c r="UVL104" s="106"/>
      <c r="UVM104" s="106"/>
      <c r="UVN104" s="106"/>
      <c r="UVO104" s="106"/>
      <c r="UVP104" s="106"/>
      <c r="UVQ104" s="106"/>
      <c r="UVR104" s="106"/>
      <c r="UVS104" s="106"/>
      <c r="UVT104" s="106"/>
      <c r="UVU104" s="106"/>
      <c r="UVV104" s="106"/>
      <c r="UVW104" s="106"/>
      <c r="UVX104" s="106"/>
      <c r="UVY104" s="106"/>
      <c r="UVZ104" s="106"/>
      <c r="UWA104" s="106"/>
      <c r="UWB104" s="106"/>
      <c r="UWC104" s="106"/>
      <c r="UWD104" s="106"/>
      <c r="UWE104" s="106"/>
      <c r="UWF104" s="106"/>
      <c r="UWG104" s="106"/>
      <c r="UWH104" s="106"/>
      <c r="UWI104" s="106"/>
      <c r="UWJ104" s="106"/>
      <c r="UWK104" s="106"/>
      <c r="UWL104" s="106"/>
      <c r="UWM104" s="106"/>
      <c r="UWN104" s="106"/>
      <c r="UWO104" s="106"/>
      <c r="UWP104" s="106"/>
      <c r="UWQ104" s="106"/>
      <c r="UWR104" s="106"/>
      <c r="UWS104" s="106"/>
      <c r="UWT104" s="106"/>
      <c r="UWU104" s="106"/>
      <c r="UWV104" s="106"/>
      <c r="UWW104" s="106"/>
      <c r="UWX104" s="106"/>
      <c r="UWY104" s="106"/>
      <c r="UWZ104" s="106"/>
      <c r="UXA104" s="106"/>
      <c r="UXB104" s="106"/>
      <c r="UXC104" s="106"/>
      <c r="UXD104" s="106"/>
      <c r="UXE104" s="106"/>
      <c r="UXF104" s="106"/>
      <c r="UXG104" s="106"/>
      <c r="UXH104" s="106"/>
      <c r="UXI104" s="106"/>
      <c r="UXJ104" s="106"/>
      <c r="UXK104" s="106"/>
      <c r="UXL104" s="106"/>
      <c r="UXM104" s="106"/>
      <c r="UXN104" s="106"/>
      <c r="UXO104" s="106"/>
      <c r="UXP104" s="106"/>
      <c r="UXQ104" s="106"/>
      <c r="UXR104" s="106"/>
      <c r="UXS104" s="106"/>
      <c r="UXT104" s="106"/>
      <c r="UXU104" s="106"/>
      <c r="UXV104" s="106"/>
      <c r="UXW104" s="106"/>
      <c r="UXX104" s="106"/>
      <c r="UXY104" s="106"/>
      <c r="UXZ104" s="106"/>
      <c r="UYA104" s="106"/>
      <c r="UYB104" s="106"/>
      <c r="UYC104" s="106"/>
      <c r="UYD104" s="106"/>
      <c r="UYE104" s="106"/>
      <c r="UYF104" s="106"/>
      <c r="UYG104" s="106"/>
      <c r="UYH104" s="106"/>
      <c r="UYI104" s="106"/>
      <c r="UYJ104" s="106"/>
      <c r="UYK104" s="106"/>
      <c r="UYL104" s="106"/>
      <c r="UYM104" s="106"/>
      <c r="UYN104" s="106"/>
      <c r="UYO104" s="106"/>
      <c r="UYP104" s="106"/>
      <c r="UYQ104" s="106"/>
      <c r="UYR104" s="106"/>
      <c r="UYS104" s="106"/>
      <c r="UYT104" s="106"/>
      <c r="UYU104" s="106"/>
      <c r="UYV104" s="106"/>
      <c r="UYW104" s="106"/>
      <c r="UYX104" s="106"/>
      <c r="UYY104" s="106"/>
      <c r="UYZ104" s="106"/>
      <c r="UZA104" s="106"/>
      <c r="UZB104" s="106"/>
      <c r="UZC104" s="106"/>
      <c r="UZD104" s="106"/>
      <c r="UZE104" s="106"/>
      <c r="UZF104" s="106"/>
      <c r="UZG104" s="106"/>
      <c r="UZH104" s="106"/>
      <c r="UZI104" s="106"/>
      <c r="UZJ104" s="106"/>
      <c r="UZK104" s="106"/>
      <c r="UZL104" s="106"/>
      <c r="UZM104" s="106"/>
      <c r="UZN104" s="106"/>
      <c r="UZO104" s="106"/>
      <c r="UZP104" s="106"/>
      <c r="UZQ104" s="106"/>
      <c r="UZR104" s="106"/>
      <c r="UZS104" s="106"/>
      <c r="UZT104" s="106"/>
      <c r="UZU104" s="106"/>
      <c r="UZV104" s="106"/>
      <c r="UZW104" s="106"/>
      <c r="UZX104" s="106"/>
      <c r="UZY104" s="106"/>
      <c r="UZZ104" s="106"/>
      <c r="VAA104" s="106"/>
      <c r="VAB104" s="106"/>
      <c r="VAC104" s="106"/>
      <c r="VAD104" s="106"/>
      <c r="VAE104" s="106"/>
      <c r="VAF104" s="106"/>
      <c r="VAG104" s="106"/>
      <c r="VAH104" s="106"/>
      <c r="VAI104" s="106"/>
      <c r="VAJ104" s="106"/>
      <c r="VAK104" s="106"/>
      <c r="VAL104" s="106"/>
      <c r="VAM104" s="106"/>
      <c r="VAN104" s="106"/>
      <c r="VAO104" s="106"/>
      <c r="VAP104" s="106"/>
      <c r="VAQ104" s="106"/>
      <c r="VAR104" s="106"/>
      <c r="VAS104" s="106"/>
      <c r="VAT104" s="106"/>
      <c r="VAU104" s="106"/>
      <c r="VAV104" s="106"/>
      <c r="VAW104" s="106"/>
      <c r="VAX104" s="106"/>
      <c r="VAY104" s="106"/>
      <c r="VAZ104" s="106"/>
      <c r="VBA104" s="106"/>
      <c r="VBB104" s="106"/>
      <c r="VBC104" s="106"/>
      <c r="VBD104" s="106"/>
      <c r="VBE104" s="106"/>
      <c r="VBF104" s="106"/>
      <c r="VBG104" s="106"/>
      <c r="VBH104" s="106"/>
      <c r="VBI104" s="106"/>
      <c r="VBJ104" s="106"/>
      <c r="VBK104" s="106"/>
      <c r="VBL104" s="106"/>
      <c r="VBM104" s="106"/>
      <c r="VBN104" s="106"/>
      <c r="VBO104" s="106"/>
      <c r="VBP104" s="106"/>
      <c r="VBQ104" s="106"/>
      <c r="VBR104" s="106"/>
      <c r="VBS104" s="106"/>
      <c r="VBT104" s="106"/>
      <c r="VBU104" s="106"/>
      <c r="VBV104" s="106"/>
      <c r="VBW104" s="106"/>
      <c r="VBX104" s="106"/>
      <c r="VBY104" s="106"/>
      <c r="VBZ104" s="106"/>
      <c r="VCA104" s="106"/>
      <c r="VCB104" s="106"/>
      <c r="VCC104" s="106"/>
      <c r="VCD104" s="106"/>
      <c r="VCE104" s="106"/>
      <c r="VCF104" s="106"/>
      <c r="VCG104" s="106"/>
      <c r="VCH104" s="106"/>
      <c r="VCI104" s="106"/>
      <c r="VCJ104" s="106"/>
      <c r="VCK104" s="106"/>
      <c r="VCL104" s="106"/>
      <c r="VCM104" s="106"/>
      <c r="VCN104" s="106"/>
      <c r="VCO104" s="106"/>
      <c r="VCP104" s="106"/>
      <c r="VCQ104" s="106"/>
      <c r="VCR104" s="106"/>
      <c r="VCS104" s="106"/>
      <c r="VCT104" s="106"/>
      <c r="VCU104" s="106"/>
      <c r="VCV104" s="106"/>
      <c r="VCW104" s="106"/>
      <c r="VCX104" s="106"/>
      <c r="VCY104" s="106"/>
      <c r="VCZ104" s="106"/>
      <c r="VDA104" s="106"/>
      <c r="VDB104" s="106"/>
      <c r="VDC104" s="106"/>
      <c r="VDD104" s="106"/>
      <c r="VDE104" s="106"/>
      <c r="VDF104" s="106"/>
      <c r="VDG104" s="106"/>
      <c r="VDH104" s="106"/>
      <c r="VDI104" s="106"/>
      <c r="VDJ104" s="106"/>
      <c r="VDK104" s="106"/>
      <c r="VDL104" s="106"/>
      <c r="VDM104" s="106"/>
      <c r="VDN104" s="106"/>
      <c r="VDO104" s="106"/>
      <c r="VDP104" s="106"/>
      <c r="VDQ104" s="106"/>
      <c r="VDR104" s="106"/>
      <c r="VDS104" s="106"/>
      <c r="VDT104" s="106"/>
      <c r="VDU104" s="106"/>
      <c r="VDV104" s="106"/>
      <c r="VDW104" s="106"/>
      <c r="VDX104" s="106"/>
      <c r="VDY104" s="106"/>
      <c r="VDZ104" s="106"/>
      <c r="VEA104" s="106"/>
      <c r="VEB104" s="106"/>
      <c r="VEC104" s="106"/>
      <c r="VED104" s="106"/>
      <c r="VEE104" s="106"/>
      <c r="VEF104" s="106"/>
      <c r="VEG104" s="106"/>
      <c r="VEH104" s="106"/>
      <c r="VEI104" s="106"/>
      <c r="VEJ104" s="106"/>
      <c r="VEK104" s="106"/>
      <c r="VEL104" s="106"/>
      <c r="VEM104" s="106"/>
      <c r="VEN104" s="106"/>
      <c r="VEO104" s="106"/>
      <c r="VEP104" s="106"/>
      <c r="VEQ104" s="106"/>
      <c r="VER104" s="106"/>
      <c r="VES104" s="106"/>
      <c r="VET104" s="106"/>
      <c r="VEU104" s="106"/>
      <c r="VEV104" s="106"/>
      <c r="VEW104" s="106"/>
      <c r="VEX104" s="106"/>
      <c r="VEY104" s="106"/>
      <c r="VEZ104" s="106"/>
      <c r="VFA104" s="106"/>
      <c r="VFB104" s="106"/>
      <c r="VFC104" s="106"/>
      <c r="VFD104" s="106"/>
      <c r="VFE104" s="106"/>
      <c r="VFF104" s="106"/>
      <c r="VFG104" s="106"/>
      <c r="VFH104" s="106"/>
      <c r="VFI104" s="106"/>
      <c r="VFJ104" s="106"/>
      <c r="VFK104" s="106"/>
      <c r="VFL104" s="106"/>
      <c r="VFM104" s="106"/>
      <c r="VFN104" s="106"/>
      <c r="VFO104" s="106"/>
      <c r="VFP104" s="106"/>
      <c r="VFQ104" s="106"/>
      <c r="VFR104" s="106"/>
      <c r="VFS104" s="106"/>
      <c r="VFT104" s="106"/>
      <c r="VFU104" s="106"/>
      <c r="VFV104" s="106"/>
      <c r="VFW104" s="106"/>
      <c r="VFX104" s="106"/>
      <c r="VFY104" s="106"/>
      <c r="VFZ104" s="106"/>
      <c r="VGA104" s="106"/>
      <c r="VGB104" s="106"/>
      <c r="VGC104" s="106"/>
      <c r="VGD104" s="106"/>
      <c r="VGE104" s="106"/>
      <c r="VGF104" s="106"/>
      <c r="VGG104" s="106"/>
      <c r="VGH104" s="106"/>
      <c r="VGI104" s="106"/>
      <c r="VGJ104" s="106"/>
      <c r="VGK104" s="106"/>
      <c r="VGL104" s="106"/>
      <c r="VGM104" s="106"/>
      <c r="VGN104" s="106"/>
      <c r="VGO104" s="106"/>
      <c r="VGP104" s="106"/>
      <c r="VGQ104" s="106"/>
      <c r="VGR104" s="106"/>
      <c r="VGS104" s="106"/>
      <c r="VGT104" s="106"/>
      <c r="VGU104" s="106"/>
      <c r="VGV104" s="106"/>
      <c r="VGW104" s="106"/>
      <c r="VGX104" s="106"/>
      <c r="VGY104" s="106"/>
      <c r="VGZ104" s="106"/>
      <c r="VHA104" s="106"/>
      <c r="VHB104" s="106"/>
      <c r="VHC104" s="106"/>
      <c r="VHD104" s="106"/>
      <c r="VHE104" s="106"/>
      <c r="VHF104" s="106"/>
      <c r="VHG104" s="106"/>
      <c r="VHH104" s="106"/>
      <c r="VHI104" s="106"/>
      <c r="VHJ104" s="106"/>
      <c r="VHK104" s="106"/>
      <c r="VHL104" s="106"/>
      <c r="VHM104" s="106"/>
      <c r="VHN104" s="106"/>
      <c r="VHO104" s="106"/>
      <c r="VHP104" s="106"/>
      <c r="VHQ104" s="106"/>
      <c r="VHR104" s="106"/>
      <c r="VHS104" s="106"/>
      <c r="VHT104" s="106"/>
      <c r="VHU104" s="106"/>
      <c r="VHV104" s="106"/>
      <c r="VHW104" s="106"/>
      <c r="VHX104" s="106"/>
      <c r="VHY104" s="106"/>
      <c r="VHZ104" s="106"/>
      <c r="VIA104" s="106"/>
      <c r="VIB104" s="106"/>
      <c r="VIC104" s="106"/>
      <c r="VID104" s="106"/>
      <c r="VIE104" s="106"/>
      <c r="VIF104" s="106"/>
      <c r="VIG104" s="106"/>
      <c r="VIH104" s="106"/>
      <c r="VII104" s="106"/>
      <c r="VIJ104" s="106"/>
      <c r="VIK104" s="106"/>
      <c r="VIL104" s="106"/>
      <c r="VIM104" s="106"/>
      <c r="VIN104" s="106"/>
      <c r="VIO104" s="106"/>
      <c r="VIP104" s="106"/>
      <c r="VIQ104" s="106"/>
      <c r="VIR104" s="106"/>
      <c r="VIS104" s="106"/>
      <c r="VIT104" s="106"/>
      <c r="VIU104" s="106"/>
      <c r="VIV104" s="106"/>
      <c r="VIW104" s="106"/>
      <c r="VIX104" s="106"/>
      <c r="VIY104" s="106"/>
      <c r="VIZ104" s="106"/>
      <c r="VJA104" s="106"/>
      <c r="VJB104" s="106"/>
      <c r="VJC104" s="106"/>
      <c r="VJD104" s="106"/>
      <c r="VJE104" s="106"/>
      <c r="VJF104" s="106"/>
      <c r="VJG104" s="106"/>
      <c r="VJH104" s="106"/>
      <c r="VJI104" s="106"/>
      <c r="VJJ104" s="106"/>
      <c r="VJK104" s="106"/>
      <c r="VJL104" s="106"/>
      <c r="VJM104" s="106"/>
      <c r="VJN104" s="106"/>
      <c r="VJO104" s="106"/>
      <c r="VJP104" s="106"/>
      <c r="VJQ104" s="106"/>
      <c r="VJR104" s="106"/>
      <c r="VJS104" s="106"/>
      <c r="VJT104" s="106"/>
      <c r="VJU104" s="106"/>
      <c r="VJV104" s="106"/>
      <c r="VJW104" s="106"/>
      <c r="VJX104" s="106"/>
      <c r="VJY104" s="106"/>
      <c r="VJZ104" s="106"/>
      <c r="VKA104" s="106"/>
      <c r="VKB104" s="106"/>
      <c r="VKC104" s="106"/>
      <c r="VKD104" s="106"/>
      <c r="VKE104" s="106"/>
      <c r="VKF104" s="106"/>
      <c r="VKG104" s="106"/>
      <c r="VKH104" s="106"/>
      <c r="VKI104" s="106"/>
      <c r="VKJ104" s="106"/>
      <c r="VKK104" s="106"/>
      <c r="VKL104" s="106"/>
      <c r="VKM104" s="106"/>
      <c r="VKN104" s="106"/>
      <c r="VKO104" s="106"/>
      <c r="VKP104" s="106"/>
      <c r="VKQ104" s="106"/>
      <c r="VKR104" s="106"/>
      <c r="VKS104" s="106"/>
      <c r="VKT104" s="106"/>
      <c r="VKU104" s="106"/>
      <c r="VKV104" s="106"/>
      <c r="VKW104" s="106"/>
      <c r="VKX104" s="106"/>
      <c r="VKY104" s="106"/>
      <c r="VKZ104" s="106"/>
      <c r="VLA104" s="106"/>
      <c r="VLB104" s="106"/>
      <c r="VLC104" s="106"/>
      <c r="VLD104" s="106"/>
      <c r="VLE104" s="106"/>
      <c r="VLF104" s="106"/>
      <c r="VLG104" s="106"/>
      <c r="VLH104" s="106"/>
      <c r="VLI104" s="106"/>
      <c r="VLJ104" s="106"/>
      <c r="VLK104" s="106"/>
      <c r="VLL104" s="106"/>
      <c r="VLM104" s="106"/>
      <c r="VLN104" s="106"/>
      <c r="VLO104" s="106"/>
      <c r="VLP104" s="106"/>
      <c r="VLQ104" s="106"/>
      <c r="VLR104" s="106"/>
      <c r="VLS104" s="106"/>
      <c r="VLT104" s="106"/>
      <c r="VLU104" s="106"/>
      <c r="VLV104" s="106"/>
      <c r="VLW104" s="106"/>
      <c r="VLX104" s="106"/>
      <c r="VLY104" s="106"/>
      <c r="VLZ104" s="106"/>
      <c r="VMA104" s="106"/>
      <c r="VMB104" s="106"/>
      <c r="VMC104" s="106"/>
      <c r="VMD104" s="106"/>
      <c r="VME104" s="106"/>
      <c r="VMF104" s="106"/>
      <c r="VMG104" s="106"/>
      <c r="VMH104" s="106"/>
      <c r="VMI104" s="106"/>
      <c r="VMJ104" s="106"/>
      <c r="VMK104" s="106"/>
      <c r="VML104" s="106"/>
      <c r="VMM104" s="106"/>
      <c r="VMN104" s="106"/>
      <c r="VMO104" s="106"/>
      <c r="VMP104" s="106"/>
      <c r="VMQ104" s="106"/>
      <c r="VMR104" s="106"/>
      <c r="VMS104" s="106"/>
      <c r="VMT104" s="106"/>
      <c r="VMU104" s="106"/>
      <c r="VMV104" s="106"/>
      <c r="VMW104" s="106"/>
      <c r="VMX104" s="106"/>
      <c r="VMY104" s="106"/>
      <c r="VMZ104" s="106"/>
      <c r="VNA104" s="106"/>
      <c r="VNB104" s="106"/>
      <c r="VNC104" s="106"/>
      <c r="VND104" s="106"/>
      <c r="VNE104" s="106"/>
      <c r="VNF104" s="106"/>
      <c r="VNG104" s="106"/>
      <c r="VNH104" s="106"/>
      <c r="VNI104" s="106"/>
      <c r="VNJ104" s="106"/>
      <c r="VNK104" s="106"/>
      <c r="VNL104" s="106"/>
      <c r="VNM104" s="106"/>
      <c r="VNN104" s="106"/>
      <c r="VNO104" s="106"/>
      <c r="VNP104" s="106"/>
      <c r="VNQ104" s="106"/>
      <c r="VNR104" s="106"/>
      <c r="VNS104" s="106"/>
      <c r="VNT104" s="106"/>
      <c r="VNU104" s="106"/>
      <c r="VNV104" s="106"/>
      <c r="VNW104" s="106"/>
      <c r="VNX104" s="106"/>
      <c r="VNY104" s="106"/>
      <c r="VNZ104" s="106"/>
      <c r="VOA104" s="106"/>
      <c r="VOB104" s="106"/>
      <c r="VOC104" s="106"/>
      <c r="VOD104" s="106"/>
      <c r="VOE104" s="106"/>
      <c r="VOF104" s="106"/>
      <c r="VOG104" s="106"/>
      <c r="VOH104" s="106"/>
      <c r="VOI104" s="106"/>
      <c r="VOJ104" s="106"/>
      <c r="VOK104" s="106"/>
      <c r="VOL104" s="106"/>
      <c r="VOM104" s="106"/>
      <c r="VON104" s="106"/>
      <c r="VOO104" s="106"/>
      <c r="VOP104" s="106"/>
      <c r="VOQ104" s="106"/>
      <c r="VOR104" s="106"/>
      <c r="VOS104" s="106"/>
      <c r="VOT104" s="106"/>
      <c r="VOU104" s="106"/>
      <c r="VOV104" s="106"/>
      <c r="VOW104" s="106"/>
      <c r="VOX104" s="106"/>
      <c r="VOY104" s="106"/>
      <c r="VOZ104" s="106"/>
      <c r="VPA104" s="106"/>
      <c r="VPB104" s="106"/>
      <c r="VPC104" s="106"/>
      <c r="VPD104" s="106"/>
      <c r="VPE104" s="106"/>
      <c r="VPF104" s="106"/>
      <c r="VPG104" s="106"/>
      <c r="VPH104" s="106"/>
      <c r="VPI104" s="106"/>
      <c r="VPJ104" s="106"/>
      <c r="VPK104" s="106"/>
      <c r="VPL104" s="106"/>
      <c r="VPM104" s="106"/>
      <c r="VPN104" s="106"/>
      <c r="VPO104" s="106"/>
      <c r="VPP104" s="106"/>
      <c r="VPQ104" s="106"/>
      <c r="VPR104" s="106"/>
      <c r="VPS104" s="106"/>
      <c r="VPT104" s="106"/>
      <c r="VPU104" s="106"/>
      <c r="VPV104" s="106"/>
      <c r="VPW104" s="106"/>
      <c r="VPX104" s="106"/>
      <c r="VPY104" s="106"/>
      <c r="VPZ104" s="106"/>
      <c r="VQA104" s="106"/>
      <c r="VQB104" s="106"/>
      <c r="VQC104" s="106"/>
      <c r="VQD104" s="106"/>
      <c r="VQE104" s="106"/>
      <c r="VQF104" s="106"/>
      <c r="VQG104" s="106"/>
      <c r="VQH104" s="106"/>
      <c r="VQI104" s="106"/>
      <c r="VQJ104" s="106"/>
      <c r="VQK104" s="106"/>
      <c r="VQL104" s="106"/>
      <c r="VQM104" s="106"/>
      <c r="VQN104" s="106"/>
      <c r="VQO104" s="106"/>
      <c r="VQP104" s="106"/>
      <c r="VQQ104" s="106"/>
      <c r="VQR104" s="106"/>
      <c r="VQS104" s="106"/>
      <c r="VQT104" s="106"/>
      <c r="VQU104" s="106"/>
      <c r="VQV104" s="106"/>
      <c r="VQW104" s="106"/>
      <c r="VQX104" s="106"/>
      <c r="VQY104" s="106"/>
      <c r="VQZ104" s="106"/>
      <c r="VRA104" s="106"/>
      <c r="VRB104" s="106"/>
      <c r="VRC104" s="106"/>
      <c r="VRD104" s="106"/>
      <c r="VRE104" s="106"/>
      <c r="VRF104" s="106"/>
      <c r="VRG104" s="106"/>
      <c r="VRH104" s="106"/>
      <c r="VRI104" s="106"/>
      <c r="VRJ104" s="106"/>
      <c r="VRK104" s="106"/>
      <c r="VRL104" s="106"/>
      <c r="VRM104" s="106"/>
      <c r="VRN104" s="106"/>
      <c r="VRO104" s="106"/>
      <c r="VRP104" s="106"/>
      <c r="VRQ104" s="106"/>
      <c r="VRR104" s="106"/>
      <c r="VRS104" s="106"/>
      <c r="VRT104" s="106"/>
      <c r="VRU104" s="106"/>
      <c r="VRV104" s="106"/>
      <c r="VRW104" s="106"/>
      <c r="VRX104" s="106"/>
      <c r="VRY104" s="106"/>
      <c r="VRZ104" s="106"/>
      <c r="VSA104" s="106"/>
      <c r="VSB104" s="106"/>
      <c r="VSC104" s="106"/>
      <c r="VSD104" s="106"/>
      <c r="VSE104" s="106"/>
      <c r="VSF104" s="106"/>
      <c r="VSG104" s="106"/>
      <c r="VSH104" s="106"/>
      <c r="VSI104" s="106"/>
      <c r="VSJ104" s="106"/>
      <c r="VSK104" s="106"/>
      <c r="VSL104" s="106"/>
      <c r="VSM104" s="106"/>
      <c r="VSN104" s="106"/>
      <c r="VSO104" s="106"/>
      <c r="VSP104" s="106"/>
      <c r="VSQ104" s="106"/>
      <c r="VSR104" s="106"/>
      <c r="VSS104" s="106"/>
      <c r="VST104" s="106"/>
      <c r="VSU104" s="106"/>
      <c r="VSV104" s="106"/>
      <c r="VSW104" s="106"/>
      <c r="VSX104" s="106"/>
      <c r="VSY104" s="106"/>
      <c r="VSZ104" s="106"/>
      <c r="VTA104" s="106"/>
      <c r="VTB104" s="106"/>
      <c r="VTC104" s="106"/>
      <c r="VTD104" s="106"/>
      <c r="VTE104" s="106"/>
      <c r="VTF104" s="106"/>
      <c r="VTG104" s="106"/>
      <c r="VTH104" s="106"/>
      <c r="VTI104" s="106"/>
      <c r="VTJ104" s="106"/>
      <c r="VTK104" s="106"/>
      <c r="VTL104" s="106"/>
      <c r="VTM104" s="106"/>
      <c r="VTN104" s="106"/>
      <c r="VTO104" s="106"/>
      <c r="VTP104" s="106"/>
      <c r="VTQ104" s="106"/>
      <c r="VTR104" s="106"/>
      <c r="VTS104" s="106"/>
      <c r="VTT104" s="106"/>
      <c r="VTU104" s="106"/>
      <c r="VTV104" s="106"/>
      <c r="VTW104" s="106"/>
      <c r="VTX104" s="106"/>
      <c r="VTY104" s="106"/>
      <c r="VTZ104" s="106"/>
      <c r="VUA104" s="106"/>
      <c r="VUB104" s="106"/>
      <c r="VUC104" s="106"/>
      <c r="VUD104" s="106"/>
      <c r="VUE104" s="106"/>
      <c r="VUF104" s="106"/>
      <c r="VUG104" s="106"/>
      <c r="VUH104" s="106"/>
      <c r="VUI104" s="106"/>
      <c r="VUJ104" s="106"/>
      <c r="VUK104" s="106"/>
      <c r="VUL104" s="106"/>
      <c r="VUM104" s="106"/>
      <c r="VUN104" s="106"/>
      <c r="VUO104" s="106"/>
      <c r="VUP104" s="106"/>
      <c r="VUQ104" s="106"/>
      <c r="VUR104" s="106"/>
      <c r="VUS104" s="106"/>
      <c r="VUT104" s="106"/>
      <c r="VUU104" s="106"/>
      <c r="VUV104" s="106"/>
      <c r="VUW104" s="106"/>
      <c r="VUX104" s="106"/>
      <c r="VUY104" s="106"/>
      <c r="VUZ104" s="106"/>
      <c r="VVA104" s="106"/>
      <c r="VVB104" s="106"/>
      <c r="VVC104" s="106"/>
      <c r="VVD104" s="106"/>
      <c r="VVE104" s="106"/>
      <c r="VVF104" s="106"/>
      <c r="VVG104" s="106"/>
      <c r="VVH104" s="106"/>
      <c r="VVI104" s="106"/>
      <c r="VVJ104" s="106"/>
      <c r="VVK104" s="106"/>
      <c r="VVL104" s="106"/>
      <c r="VVM104" s="106"/>
      <c r="VVN104" s="106"/>
      <c r="VVO104" s="106"/>
      <c r="VVP104" s="106"/>
      <c r="VVQ104" s="106"/>
      <c r="VVR104" s="106"/>
      <c r="VVS104" s="106"/>
      <c r="VVT104" s="106"/>
      <c r="VVU104" s="106"/>
      <c r="VVV104" s="106"/>
      <c r="VVW104" s="106"/>
      <c r="VVX104" s="106"/>
      <c r="VVY104" s="106"/>
      <c r="VVZ104" s="106"/>
      <c r="VWA104" s="106"/>
      <c r="VWB104" s="106"/>
      <c r="VWC104" s="106"/>
      <c r="VWD104" s="106"/>
      <c r="VWE104" s="106"/>
      <c r="VWF104" s="106"/>
      <c r="VWG104" s="106"/>
      <c r="VWH104" s="106"/>
      <c r="VWI104" s="106"/>
      <c r="VWJ104" s="106"/>
      <c r="VWK104" s="106"/>
      <c r="VWL104" s="106"/>
      <c r="VWM104" s="106"/>
      <c r="VWN104" s="106"/>
      <c r="VWO104" s="106"/>
      <c r="VWP104" s="106"/>
      <c r="VWQ104" s="106"/>
      <c r="VWR104" s="106"/>
      <c r="VWS104" s="106"/>
      <c r="VWT104" s="106"/>
      <c r="VWU104" s="106"/>
      <c r="VWV104" s="106"/>
      <c r="VWW104" s="106"/>
      <c r="VWX104" s="106"/>
      <c r="VWY104" s="106"/>
      <c r="VWZ104" s="106"/>
      <c r="VXA104" s="106"/>
      <c r="VXB104" s="106"/>
      <c r="VXC104" s="106"/>
      <c r="VXD104" s="106"/>
      <c r="VXE104" s="106"/>
      <c r="VXF104" s="106"/>
      <c r="VXG104" s="106"/>
      <c r="VXH104" s="106"/>
      <c r="VXI104" s="106"/>
      <c r="VXJ104" s="106"/>
      <c r="VXK104" s="106"/>
      <c r="VXL104" s="106"/>
      <c r="VXM104" s="106"/>
      <c r="VXN104" s="106"/>
      <c r="VXO104" s="106"/>
      <c r="VXP104" s="106"/>
      <c r="VXQ104" s="106"/>
      <c r="VXR104" s="106"/>
      <c r="VXS104" s="106"/>
      <c r="VXT104" s="106"/>
      <c r="VXU104" s="106"/>
      <c r="VXV104" s="106"/>
      <c r="VXW104" s="106"/>
      <c r="VXX104" s="106"/>
      <c r="VXY104" s="106"/>
      <c r="VXZ104" s="106"/>
      <c r="VYA104" s="106"/>
      <c r="VYB104" s="106"/>
      <c r="VYC104" s="106"/>
      <c r="VYD104" s="106"/>
      <c r="VYE104" s="106"/>
      <c r="VYF104" s="106"/>
      <c r="VYG104" s="106"/>
      <c r="VYH104" s="106"/>
      <c r="VYI104" s="106"/>
      <c r="VYJ104" s="106"/>
      <c r="VYK104" s="106"/>
      <c r="VYL104" s="106"/>
      <c r="VYM104" s="106"/>
      <c r="VYN104" s="106"/>
      <c r="VYO104" s="106"/>
      <c r="VYP104" s="106"/>
      <c r="VYQ104" s="106"/>
      <c r="VYR104" s="106"/>
      <c r="VYS104" s="106"/>
      <c r="VYT104" s="106"/>
      <c r="VYU104" s="106"/>
      <c r="VYV104" s="106"/>
      <c r="VYW104" s="106"/>
      <c r="VYX104" s="106"/>
      <c r="VYY104" s="106"/>
      <c r="VYZ104" s="106"/>
      <c r="VZA104" s="106"/>
      <c r="VZB104" s="106"/>
      <c r="VZC104" s="106"/>
      <c r="VZD104" s="106"/>
      <c r="VZE104" s="106"/>
      <c r="VZF104" s="106"/>
      <c r="VZG104" s="106"/>
      <c r="VZH104" s="106"/>
      <c r="VZI104" s="106"/>
      <c r="VZJ104" s="106"/>
      <c r="VZK104" s="106"/>
      <c r="VZL104" s="106"/>
      <c r="VZM104" s="106"/>
      <c r="VZN104" s="106"/>
      <c r="VZO104" s="106"/>
      <c r="VZP104" s="106"/>
      <c r="VZQ104" s="106"/>
      <c r="VZR104" s="106"/>
      <c r="VZS104" s="106"/>
      <c r="VZT104" s="106"/>
      <c r="VZU104" s="106"/>
      <c r="VZV104" s="106"/>
      <c r="VZW104" s="106"/>
      <c r="VZX104" s="106"/>
      <c r="VZY104" s="106"/>
      <c r="VZZ104" s="106"/>
      <c r="WAA104" s="106"/>
      <c r="WAB104" s="106"/>
      <c r="WAC104" s="106"/>
      <c r="WAD104" s="106"/>
      <c r="WAE104" s="106"/>
      <c r="WAF104" s="106"/>
      <c r="WAG104" s="106"/>
      <c r="WAH104" s="106"/>
      <c r="WAI104" s="106"/>
      <c r="WAJ104" s="106"/>
      <c r="WAK104" s="106"/>
      <c r="WAL104" s="106"/>
      <c r="WAM104" s="106"/>
      <c r="WAN104" s="106"/>
      <c r="WAO104" s="106"/>
      <c r="WAP104" s="106"/>
      <c r="WAQ104" s="106"/>
      <c r="WAR104" s="106"/>
      <c r="WAS104" s="106"/>
      <c r="WAT104" s="106"/>
      <c r="WAU104" s="106"/>
      <c r="WAV104" s="106"/>
      <c r="WAW104" s="106"/>
      <c r="WAX104" s="106"/>
      <c r="WAY104" s="106"/>
      <c r="WAZ104" s="106"/>
      <c r="WBA104" s="106"/>
      <c r="WBB104" s="106"/>
      <c r="WBC104" s="106"/>
      <c r="WBD104" s="106"/>
      <c r="WBE104" s="106"/>
      <c r="WBF104" s="106"/>
      <c r="WBG104" s="106"/>
      <c r="WBH104" s="106"/>
      <c r="WBI104" s="106"/>
      <c r="WBJ104" s="106"/>
      <c r="WBK104" s="106"/>
      <c r="WBL104" s="106"/>
      <c r="WBM104" s="106"/>
      <c r="WBN104" s="106"/>
      <c r="WBO104" s="106"/>
      <c r="WBP104" s="106"/>
      <c r="WBQ104" s="106"/>
      <c r="WBR104" s="106"/>
      <c r="WBS104" s="106"/>
      <c r="WBT104" s="106"/>
      <c r="WBU104" s="106"/>
      <c r="WBV104" s="106"/>
      <c r="WBW104" s="106"/>
      <c r="WBX104" s="106"/>
      <c r="WBY104" s="106"/>
      <c r="WBZ104" s="106"/>
      <c r="WCA104" s="106"/>
      <c r="WCB104" s="106"/>
      <c r="WCC104" s="106"/>
      <c r="WCD104" s="106"/>
      <c r="WCE104" s="106"/>
      <c r="WCF104" s="106"/>
      <c r="WCG104" s="106"/>
      <c r="WCH104" s="106"/>
      <c r="WCI104" s="106"/>
      <c r="WCJ104" s="106"/>
      <c r="WCK104" s="106"/>
      <c r="WCL104" s="106"/>
      <c r="WCM104" s="106"/>
      <c r="WCN104" s="106"/>
      <c r="WCO104" s="106"/>
      <c r="WCP104" s="106"/>
      <c r="WCQ104" s="106"/>
      <c r="WCR104" s="106"/>
      <c r="WCS104" s="106"/>
      <c r="WCT104" s="106"/>
      <c r="WCU104" s="106"/>
      <c r="WCV104" s="106"/>
      <c r="WCW104" s="106"/>
      <c r="WCX104" s="106"/>
      <c r="WCY104" s="106"/>
      <c r="WCZ104" s="106"/>
      <c r="WDA104" s="106"/>
      <c r="WDB104" s="106"/>
      <c r="WDC104" s="106"/>
      <c r="WDD104" s="106"/>
      <c r="WDE104" s="106"/>
      <c r="WDF104" s="106"/>
      <c r="WDG104" s="106"/>
      <c r="WDH104" s="106"/>
      <c r="WDI104" s="106"/>
      <c r="WDJ104" s="106"/>
      <c r="WDK104" s="106"/>
      <c r="WDL104" s="106"/>
      <c r="WDM104" s="106"/>
      <c r="WDN104" s="106"/>
      <c r="WDO104" s="106"/>
      <c r="WDP104" s="106"/>
      <c r="WDQ104" s="106"/>
      <c r="WDR104" s="106"/>
      <c r="WDS104" s="106"/>
      <c r="WDT104" s="106"/>
      <c r="WDU104" s="106"/>
      <c r="WDV104" s="106"/>
      <c r="WDW104" s="106"/>
      <c r="WDX104" s="106"/>
      <c r="WDY104" s="106"/>
      <c r="WDZ104" s="106"/>
      <c r="WEA104" s="106"/>
      <c r="WEB104" s="106"/>
      <c r="WEC104" s="106"/>
      <c r="WED104" s="106"/>
      <c r="WEE104" s="106"/>
      <c r="WEF104" s="106"/>
      <c r="WEG104" s="106"/>
      <c r="WEH104" s="106"/>
      <c r="WEI104" s="106"/>
      <c r="WEJ104" s="106"/>
      <c r="WEK104" s="106"/>
      <c r="WEL104" s="106"/>
      <c r="WEM104" s="106"/>
      <c r="WEN104" s="106"/>
      <c r="WEO104" s="106"/>
      <c r="WEP104" s="106"/>
      <c r="WEQ104" s="106"/>
      <c r="WER104" s="106"/>
      <c r="WES104" s="106"/>
      <c r="WET104" s="106"/>
      <c r="WEU104" s="106"/>
      <c r="WEV104" s="106"/>
      <c r="WEW104" s="106"/>
      <c r="WEX104" s="106"/>
      <c r="WEY104" s="106"/>
      <c r="WEZ104" s="106"/>
      <c r="WFA104" s="106"/>
      <c r="WFB104" s="106"/>
      <c r="WFC104" s="106"/>
      <c r="WFD104" s="106"/>
      <c r="WFE104" s="106"/>
      <c r="WFF104" s="106"/>
      <c r="WFG104" s="106"/>
      <c r="WFH104" s="106"/>
      <c r="WFI104" s="106"/>
      <c r="WFJ104" s="106"/>
      <c r="WFK104" s="106"/>
      <c r="WFL104" s="106"/>
      <c r="WFM104" s="106"/>
      <c r="WFN104" s="106"/>
      <c r="WFO104" s="106"/>
      <c r="WFP104" s="106"/>
      <c r="WFQ104" s="106"/>
      <c r="WFR104" s="106"/>
      <c r="WFS104" s="106"/>
      <c r="WFT104" s="106"/>
      <c r="WFU104" s="106"/>
      <c r="WFV104" s="106"/>
      <c r="WFW104" s="106"/>
      <c r="WFX104" s="106"/>
      <c r="WFY104" s="106"/>
      <c r="WFZ104" s="106"/>
      <c r="WGA104" s="106"/>
      <c r="WGB104" s="106"/>
      <c r="WGC104" s="106"/>
      <c r="WGD104" s="106"/>
      <c r="WGE104" s="106"/>
      <c r="WGF104" s="106"/>
      <c r="WGG104" s="106"/>
      <c r="WGH104" s="106"/>
      <c r="WGI104" s="106"/>
      <c r="WGJ104" s="106"/>
      <c r="WGK104" s="106"/>
      <c r="WGL104" s="106"/>
      <c r="WGM104" s="106"/>
      <c r="WGN104" s="106"/>
      <c r="WGO104" s="106"/>
      <c r="WGP104" s="106"/>
      <c r="WGQ104" s="106"/>
      <c r="WGR104" s="106"/>
      <c r="WGS104" s="106"/>
      <c r="WGT104" s="106"/>
      <c r="WGU104" s="106"/>
      <c r="WGV104" s="106"/>
      <c r="WGW104" s="106"/>
      <c r="WGX104" s="106"/>
      <c r="WGY104" s="106"/>
      <c r="WGZ104" s="106"/>
      <c r="WHA104" s="106"/>
      <c r="WHB104" s="106"/>
      <c r="WHC104" s="106"/>
      <c r="WHD104" s="106"/>
      <c r="WHE104" s="106"/>
      <c r="WHF104" s="106"/>
      <c r="WHG104" s="106"/>
      <c r="WHH104" s="106"/>
      <c r="WHI104" s="106"/>
      <c r="WHJ104" s="106"/>
      <c r="WHK104" s="106"/>
      <c r="WHL104" s="106"/>
      <c r="WHM104" s="106"/>
      <c r="WHN104" s="106"/>
      <c r="WHO104" s="106"/>
      <c r="WHP104" s="106"/>
      <c r="WHQ104" s="106"/>
      <c r="WHR104" s="106"/>
      <c r="WHS104" s="106"/>
      <c r="WHT104" s="106"/>
      <c r="WHU104" s="106"/>
      <c r="WHV104" s="106"/>
      <c r="WHW104" s="106"/>
      <c r="WHX104" s="106"/>
      <c r="WHY104" s="106"/>
      <c r="WHZ104" s="106"/>
      <c r="WIA104" s="106"/>
      <c r="WIB104" s="106"/>
      <c r="WIC104" s="106"/>
      <c r="WID104" s="106"/>
      <c r="WIE104" s="106"/>
      <c r="WIF104" s="106"/>
      <c r="WIG104" s="106"/>
      <c r="WIH104" s="106"/>
      <c r="WII104" s="106"/>
      <c r="WIJ104" s="106"/>
      <c r="WIK104" s="106"/>
      <c r="WIL104" s="106"/>
      <c r="WIM104" s="106"/>
      <c r="WIN104" s="106"/>
      <c r="WIO104" s="106"/>
      <c r="WIP104" s="106"/>
      <c r="WIQ104" s="106"/>
      <c r="WIR104" s="106"/>
      <c r="WIS104" s="106"/>
      <c r="WIT104" s="106"/>
      <c r="WIU104" s="106"/>
      <c r="WIV104" s="106"/>
      <c r="WIW104" s="106"/>
      <c r="WIX104" s="106"/>
      <c r="WIY104" s="106"/>
      <c r="WIZ104" s="106"/>
      <c r="WJA104" s="106"/>
      <c r="WJB104" s="106"/>
      <c r="WJC104" s="106"/>
      <c r="WJD104" s="106"/>
      <c r="WJE104" s="106"/>
      <c r="WJF104" s="106"/>
      <c r="WJG104" s="106"/>
      <c r="WJH104" s="106"/>
      <c r="WJI104" s="106"/>
      <c r="WJJ104" s="106"/>
      <c r="WJK104" s="106"/>
      <c r="WJL104" s="106"/>
      <c r="WJM104" s="106"/>
      <c r="WJN104" s="106"/>
      <c r="WJO104" s="106"/>
      <c r="WJP104" s="106"/>
      <c r="WJQ104" s="106"/>
      <c r="WJR104" s="106"/>
      <c r="WJS104" s="106"/>
      <c r="WJT104" s="106"/>
      <c r="WJU104" s="106"/>
      <c r="WJV104" s="106"/>
      <c r="WJW104" s="106"/>
      <c r="WJX104" s="106"/>
      <c r="WJY104" s="106"/>
      <c r="WJZ104" s="106"/>
      <c r="WKA104" s="106"/>
      <c r="WKB104" s="106"/>
      <c r="WKC104" s="106"/>
      <c r="WKD104" s="106"/>
      <c r="WKE104" s="106"/>
      <c r="WKF104" s="106"/>
      <c r="WKG104" s="106"/>
      <c r="WKH104" s="106"/>
      <c r="WKI104" s="106"/>
      <c r="WKJ104" s="106"/>
      <c r="WKK104" s="106"/>
      <c r="WKL104" s="106"/>
      <c r="WKM104" s="106"/>
      <c r="WKN104" s="106"/>
      <c r="WKO104" s="106"/>
      <c r="WKP104" s="106"/>
      <c r="WKQ104" s="106"/>
      <c r="WKR104" s="106"/>
      <c r="WKS104" s="106"/>
      <c r="WKT104" s="106"/>
      <c r="WKU104" s="106"/>
      <c r="WKV104" s="106"/>
      <c r="WKW104" s="106"/>
      <c r="WKX104" s="106"/>
      <c r="WKY104" s="106"/>
      <c r="WKZ104" s="106"/>
      <c r="WLA104" s="106"/>
      <c r="WLB104" s="106"/>
      <c r="WLC104" s="106"/>
      <c r="WLD104" s="106"/>
      <c r="WLE104" s="106"/>
      <c r="WLF104" s="106"/>
      <c r="WLG104" s="106"/>
      <c r="WLH104" s="106"/>
      <c r="WLI104" s="106"/>
      <c r="WLJ104" s="106"/>
      <c r="WLK104" s="106"/>
      <c r="WLL104" s="106"/>
      <c r="WLM104" s="106"/>
      <c r="WLN104" s="106"/>
      <c r="WLO104" s="106"/>
      <c r="WLP104" s="106"/>
      <c r="WLQ104" s="106"/>
      <c r="WLR104" s="106"/>
      <c r="WLS104" s="106"/>
      <c r="WLT104" s="106"/>
      <c r="WLU104" s="106"/>
      <c r="WLV104" s="106"/>
      <c r="WLW104" s="106"/>
      <c r="WLX104" s="106"/>
      <c r="WLY104" s="106"/>
      <c r="WLZ104" s="106"/>
      <c r="WMA104" s="106"/>
      <c r="WMB104" s="106"/>
      <c r="WMC104" s="106"/>
      <c r="WMD104" s="106"/>
      <c r="WME104" s="106"/>
      <c r="WMF104" s="106"/>
      <c r="WMG104" s="106"/>
      <c r="WMH104" s="106"/>
      <c r="WMI104" s="106"/>
      <c r="WMJ104" s="106"/>
      <c r="WMK104" s="106"/>
      <c r="WML104" s="106"/>
      <c r="WMM104" s="106"/>
      <c r="WMN104" s="106"/>
      <c r="WMO104" s="106"/>
      <c r="WMP104" s="106"/>
      <c r="WMQ104" s="106"/>
      <c r="WMR104" s="106"/>
      <c r="WMS104" s="106"/>
      <c r="WMT104" s="106"/>
      <c r="WMU104" s="106"/>
      <c r="WMV104" s="106"/>
      <c r="WMW104" s="106"/>
      <c r="WMX104" s="106"/>
      <c r="WMY104" s="106"/>
      <c r="WMZ104" s="106"/>
      <c r="WNA104" s="106"/>
      <c r="WNB104" s="106"/>
      <c r="WNC104" s="106"/>
      <c r="WND104" s="106"/>
      <c r="WNE104" s="106"/>
      <c r="WNF104" s="106"/>
      <c r="WNG104" s="106"/>
      <c r="WNH104" s="106"/>
      <c r="WNI104" s="106"/>
      <c r="WNJ104" s="106"/>
      <c r="WNK104" s="106"/>
      <c r="WNL104" s="106"/>
      <c r="WNM104" s="106"/>
      <c r="WNN104" s="106"/>
      <c r="WNO104" s="106"/>
      <c r="WNP104" s="106"/>
      <c r="WNQ104" s="106"/>
      <c r="WNR104" s="106"/>
      <c r="WNS104" s="106"/>
      <c r="WNT104" s="106"/>
      <c r="WNU104" s="106"/>
      <c r="WNV104" s="106"/>
      <c r="WNW104" s="106"/>
      <c r="WNX104" s="106"/>
      <c r="WNY104" s="106"/>
      <c r="WNZ104" s="106"/>
      <c r="WOA104" s="106"/>
      <c r="WOB104" s="106"/>
      <c r="WOC104" s="106"/>
      <c r="WOD104" s="106"/>
      <c r="WOE104" s="106"/>
      <c r="WOF104" s="106"/>
      <c r="WOG104" s="106"/>
      <c r="WOH104" s="106"/>
      <c r="WOI104" s="106"/>
      <c r="WOJ104" s="106"/>
      <c r="WOK104" s="106"/>
      <c r="WOL104" s="106"/>
      <c r="WOM104" s="106"/>
      <c r="WON104" s="106"/>
      <c r="WOO104" s="106"/>
      <c r="WOP104" s="106"/>
      <c r="WOQ104" s="106"/>
      <c r="WOR104" s="106"/>
      <c r="WOS104" s="106"/>
      <c r="WOT104" s="106"/>
      <c r="WOU104" s="106"/>
      <c r="WOV104" s="106"/>
      <c r="WOW104" s="106"/>
      <c r="WOX104" s="106"/>
      <c r="WOY104" s="106"/>
      <c r="WOZ104" s="106"/>
      <c r="WPA104" s="106"/>
      <c r="WPB104" s="106"/>
      <c r="WPC104" s="106"/>
      <c r="WPD104" s="106"/>
      <c r="WPE104" s="106"/>
      <c r="WPF104" s="106"/>
      <c r="WPG104" s="106"/>
      <c r="WPH104" s="106"/>
      <c r="WPI104" s="106"/>
      <c r="WPJ104" s="106"/>
      <c r="WPK104" s="106"/>
      <c r="WPL104" s="106"/>
      <c r="WPM104" s="106"/>
      <c r="WPN104" s="106"/>
      <c r="WPO104" s="106"/>
      <c r="WPP104" s="106"/>
      <c r="WPQ104" s="106"/>
      <c r="WPR104" s="106"/>
      <c r="WPS104" s="106"/>
      <c r="WPT104" s="106"/>
      <c r="WPU104" s="106"/>
      <c r="WPV104" s="106"/>
      <c r="WPW104" s="106"/>
      <c r="WPX104" s="106"/>
      <c r="WPY104" s="106"/>
      <c r="WPZ104" s="106"/>
      <c r="WQA104" s="106"/>
      <c r="WQB104" s="106"/>
      <c r="WQC104" s="106"/>
      <c r="WQD104" s="106"/>
      <c r="WQE104" s="106"/>
      <c r="WQF104" s="106"/>
      <c r="WQG104" s="106"/>
      <c r="WQH104" s="106"/>
      <c r="WQI104" s="106"/>
      <c r="WQJ104" s="106"/>
      <c r="WQK104" s="106"/>
      <c r="WQL104" s="106"/>
      <c r="WQM104" s="106"/>
      <c r="WQN104" s="106"/>
      <c r="WQO104" s="106"/>
      <c r="WQP104" s="106"/>
      <c r="WQQ104" s="106"/>
      <c r="WQR104" s="106"/>
      <c r="WQS104" s="106"/>
      <c r="WQT104" s="106"/>
      <c r="WQU104" s="106"/>
      <c r="WQV104" s="106"/>
      <c r="WQW104" s="106"/>
      <c r="WQX104" s="106"/>
      <c r="WQY104" s="106"/>
      <c r="WQZ104" s="106"/>
      <c r="WRA104" s="106"/>
      <c r="WRB104" s="106"/>
      <c r="WRC104" s="106"/>
      <c r="WRD104" s="106"/>
      <c r="WRE104" s="106"/>
      <c r="WRF104" s="106"/>
      <c r="WRG104" s="106"/>
      <c r="WRH104" s="106"/>
      <c r="WRI104" s="106"/>
      <c r="WRJ104" s="106"/>
      <c r="WRK104" s="106"/>
      <c r="WRL104" s="106"/>
      <c r="WRM104" s="106"/>
      <c r="WRN104" s="106"/>
      <c r="WRO104" s="106"/>
      <c r="WRP104" s="106"/>
      <c r="WRQ104" s="106"/>
      <c r="WRR104" s="106"/>
      <c r="WRS104" s="106"/>
      <c r="WRT104" s="106"/>
      <c r="WRU104" s="106"/>
      <c r="WRV104" s="106"/>
      <c r="WRW104" s="106"/>
      <c r="WRX104" s="106"/>
      <c r="WRY104" s="106"/>
      <c r="WRZ104" s="106"/>
      <c r="WSA104" s="106"/>
      <c r="WSB104" s="106"/>
      <c r="WSC104" s="106"/>
      <c r="WSD104" s="106"/>
      <c r="WSE104" s="106"/>
      <c r="WSF104" s="106"/>
      <c r="WSG104" s="106"/>
      <c r="WSH104" s="106"/>
      <c r="WSI104" s="106"/>
      <c r="WSJ104" s="106"/>
      <c r="WSK104" s="106"/>
      <c r="WSL104" s="106"/>
      <c r="WSM104" s="106"/>
      <c r="WSN104" s="106"/>
      <c r="WSO104" s="106"/>
      <c r="WSP104" s="106"/>
      <c r="WSQ104" s="106"/>
      <c r="WSR104" s="106"/>
      <c r="WSS104" s="106"/>
      <c r="WST104" s="106"/>
      <c r="WSU104" s="106"/>
      <c r="WSV104" s="106"/>
      <c r="WSW104" s="106"/>
      <c r="WSX104" s="106"/>
      <c r="WSY104" s="106"/>
      <c r="WSZ104" s="106"/>
      <c r="WTA104" s="106"/>
      <c r="WTB104" s="106"/>
      <c r="WTC104" s="106"/>
      <c r="WTD104" s="106"/>
      <c r="WTE104" s="106"/>
      <c r="WTF104" s="106"/>
      <c r="WTG104" s="106"/>
      <c r="WTH104" s="106"/>
      <c r="WTI104" s="106"/>
      <c r="WTJ104" s="106"/>
      <c r="WTK104" s="106"/>
      <c r="WTL104" s="106"/>
      <c r="WTM104" s="106"/>
      <c r="WTN104" s="106"/>
      <c r="WTO104" s="106"/>
      <c r="WTP104" s="106"/>
      <c r="WTQ104" s="106"/>
      <c r="WTR104" s="106"/>
      <c r="WTS104" s="106"/>
      <c r="WTT104" s="106"/>
      <c r="WTU104" s="106"/>
      <c r="WTV104" s="106"/>
      <c r="WTW104" s="106"/>
      <c r="WTX104" s="106"/>
      <c r="WTY104" s="106"/>
      <c r="WTZ104" s="106"/>
      <c r="WUA104" s="106"/>
      <c r="WUB104" s="106"/>
      <c r="WUC104" s="106"/>
      <c r="WUD104" s="106"/>
      <c r="WUE104" s="106"/>
      <c r="WUF104" s="106"/>
      <c r="WUG104" s="106"/>
      <c r="WUH104" s="106"/>
      <c r="WUI104" s="106"/>
      <c r="WUJ104" s="106"/>
      <c r="WUK104" s="106"/>
      <c r="WUL104" s="106"/>
      <c r="WUM104" s="106"/>
      <c r="WUN104" s="106"/>
      <c r="WUO104" s="106"/>
      <c r="WUP104" s="106"/>
      <c r="WUQ104" s="106"/>
      <c r="WUR104" s="106"/>
      <c r="WUS104" s="106"/>
      <c r="WUT104" s="106"/>
      <c r="WUU104" s="106"/>
      <c r="WUV104" s="106"/>
      <c r="WUW104" s="106"/>
      <c r="WUX104" s="106"/>
      <c r="WUY104" s="106"/>
      <c r="WUZ104" s="106"/>
      <c r="WVA104" s="106"/>
      <c r="WVB104" s="106"/>
      <c r="WVC104" s="106"/>
      <c r="WVD104" s="106"/>
      <c r="WVE104" s="106"/>
      <c r="WVF104" s="106"/>
      <c r="WVG104" s="106"/>
      <c r="WVH104" s="106"/>
      <c r="WVI104" s="106"/>
      <c r="WVJ104" s="106"/>
      <c r="WVK104" s="106"/>
      <c r="WVL104" s="106"/>
      <c r="WVM104" s="106"/>
      <c r="WVN104" s="106"/>
      <c r="WVO104" s="106"/>
      <c r="WVP104" s="106"/>
      <c r="WVQ104" s="106"/>
      <c r="WVR104" s="106"/>
      <c r="WVS104" s="106"/>
      <c r="WVT104" s="106"/>
      <c r="WVU104" s="106"/>
      <c r="WVV104" s="106"/>
      <c r="WVW104" s="106"/>
      <c r="WVX104" s="106"/>
      <c r="WVY104" s="106"/>
      <c r="WVZ104" s="106"/>
      <c r="WWA104" s="106"/>
      <c r="WWB104" s="106"/>
      <c r="WWC104" s="106"/>
      <c r="WWD104" s="106"/>
      <c r="WWE104" s="106"/>
      <c r="WWF104" s="106"/>
      <c r="WWG104" s="106"/>
      <c r="WWH104" s="106"/>
      <c r="WWI104" s="106"/>
      <c r="WWJ104" s="106"/>
      <c r="WWK104" s="106"/>
      <c r="WWL104" s="106"/>
      <c r="WWM104" s="106"/>
      <c r="WWN104" s="106"/>
      <c r="WWO104" s="106"/>
      <c r="WWP104" s="106"/>
      <c r="WWQ104" s="106"/>
      <c r="WWR104" s="106"/>
      <c r="WWS104" s="106"/>
      <c r="WWT104" s="106"/>
      <c r="WWU104" s="106"/>
      <c r="WWV104" s="106"/>
      <c r="WWW104" s="106"/>
      <c r="WWX104" s="106"/>
      <c r="WWY104" s="106"/>
      <c r="WWZ104" s="106"/>
      <c r="WXA104" s="106"/>
      <c r="WXB104" s="106"/>
      <c r="WXC104" s="106"/>
      <c r="WXD104" s="106"/>
      <c r="WXE104" s="106"/>
      <c r="WXF104" s="106"/>
      <c r="WXG104" s="106"/>
      <c r="WXH104" s="106"/>
      <c r="WXI104" s="106"/>
      <c r="WXJ104" s="106"/>
      <c r="WXK104" s="106"/>
      <c r="WXL104" s="106"/>
      <c r="WXM104" s="106"/>
      <c r="WXN104" s="106"/>
      <c r="WXO104" s="106"/>
      <c r="WXP104" s="106"/>
      <c r="WXQ104" s="106"/>
      <c r="WXR104" s="106"/>
      <c r="WXS104" s="106"/>
      <c r="WXT104" s="106"/>
      <c r="WXU104" s="106"/>
      <c r="WXV104" s="106"/>
      <c r="WXW104" s="106"/>
      <c r="WXX104" s="106"/>
      <c r="WXY104" s="106"/>
      <c r="WXZ104" s="106"/>
      <c r="WYA104" s="106"/>
      <c r="WYB104" s="106"/>
      <c r="WYC104" s="106"/>
      <c r="WYD104" s="106"/>
      <c r="WYE104" s="106"/>
      <c r="WYF104" s="106"/>
      <c r="WYG104" s="106"/>
      <c r="WYH104" s="106"/>
      <c r="WYI104" s="106"/>
      <c r="WYJ104" s="106"/>
      <c r="WYK104" s="106"/>
      <c r="WYL104" s="106"/>
      <c r="WYM104" s="106"/>
      <c r="WYN104" s="106"/>
      <c r="WYO104" s="106"/>
      <c r="WYP104" s="106"/>
      <c r="WYQ104" s="106"/>
      <c r="WYR104" s="106"/>
      <c r="WYS104" s="106"/>
      <c r="WYT104" s="106"/>
      <c r="WYU104" s="106"/>
      <c r="WYV104" s="106"/>
      <c r="WYW104" s="106"/>
      <c r="WYX104" s="106"/>
      <c r="WYY104" s="106"/>
      <c r="WYZ104" s="106"/>
      <c r="WZA104" s="106"/>
      <c r="WZB104" s="106"/>
      <c r="WZC104" s="106"/>
      <c r="WZD104" s="106"/>
      <c r="WZE104" s="106"/>
      <c r="WZF104" s="106"/>
      <c r="WZG104" s="106"/>
      <c r="WZH104" s="106"/>
      <c r="WZI104" s="106"/>
      <c r="WZJ104" s="106"/>
      <c r="WZK104" s="106"/>
      <c r="WZL104" s="106"/>
      <c r="WZM104" s="106"/>
      <c r="WZN104" s="106"/>
      <c r="WZO104" s="106"/>
      <c r="WZP104" s="106"/>
      <c r="WZQ104" s="106"/>
      <c r="WZR104" s="106"/>
      <c r="WZS104" s="106"/>
      <c r="WZT104" s="106"/>
      <c r="WZU104" s="106"/>
      <c r="WZV104" s="106"/>
      <c r="WZW104" s="106"/>
      <c r="WZX104" s="106"/>
      <c r="WZY104" s="106"/>
      <c r="WZZ104" s="106"/>
      <c r="XAA104" s="106"/>
      <c r="XAB104" s="106"/>
      <c r="XAC104" s="106"/>
      <c r="XAD104" s="106"/>
      <c r="XAE104" s="106"/>
      <c r="XAF104" s="106"/>
      <c r="XAG104" s="106"/>
      <c r="XAH104" s="106"/>
      <c r="XAI104" s="106"/>
      <c r="XAJ104" s="106"/>
      <c r="XAK104" s="106"/>
      <c r="XAL104" s="106"/>
      <c r="XAM104" s="106"/>
      <c r="XAN104" s="106"/>
      <c r="XAO104" s="106"/>
      <c r="XAP104" s="106"/>
      <c r="XAQ104" s="106"/>
      <c r="XAR104" s="106"/>
      <c r="XAS104" s="106"/>
      <c r="XAT104" s="106"/>
      <c r="XAU104" s="106"/>
      <c r="XAV104" s="106"/>
      <c r="XAW104" s="106"/>
      <c r="XAX104" s="106"/>
      <c r="XAY104" s="106"/>
      <c r="XAZ104" s="106"/>
      <c r="XBA104" s="106"/>
      <c r="XBB104" s="106"/>
      <c r="XBC104" s="106"/>
      <c r="XBD104" s="106"/>
      <c r="XBE104" s="106"/>
      <c r="XBF104" s="106"/>
      <c r="XBG104" s="106"/>
      <c r="XBH104" s="106"/>
      <c r="XBI104" s="106"/>
      <c r="XBJ104" s="106"/>
      <c r="XBK104" s="106"/>
      <c r="XBL104" s="106"/>
      <c r="XBM104" s="106"/>
      <c r="XBN104" s="106"/>
      <c r="XBO104" s="106"/>
      <c r="XBP104" s="106"/>
      <c r="XBQ104" s="106"/>
      <c r="XBR104" s="106"/>
      <c r="XBS104" s="106"/>
      <c r="XBT104" s="106"/>
      <c r="XBU104" s="106"/>
      <c r="XBV104" s="106"/>
      <c r="XBW104" s="106"/>
      <c r="XBX104" s="106"/>
      <c r="XBY104" s="106"/>
      <c r="XBZ104" s="106"/>
      <c r="XCA104" s="106"/>
      <c r="XCB104" s="106"/>
      <c r="XCC104" s="106"/>
      <c r="XCD104" s="106"/>
      <c r="XCE104" s="106"/>
      <c r="XCF104" s="106"/>
      <c r="XCG104" s="106"/>
      <c r="XCH104" s="106"/>
      <c r="XCI104" s="106"/>
      <c r="XCJ104" s="106"/>
      <c r="XCK104" s="106"/>
      <c r="XCL104" s="106"/>
      <c r="XCM104" s="106"/>
      <c r="XCN104" s="106"/>
      <c r="XCO104" s="106"/>
      <c r="XCP104" s="106"/>
      <c r="XCQ104" s="106"/>
      <c r="XCR104" s="106"/>
      <c r="XCS104" s="106"/>
      <c r="XCT104" s="106"/>
      <c r="XCU104" s="106"/>
      <c r="XCV104" s="106"/>
      <c r="XCW104" s="106"/>
      <c r="XCX104" s="106"/>
      <c r="XCY104" s="106"/>
      <c r="XCZ104" s="106"/>
      <c r="XDA104" s="106"/>
      <c r="XDB104" s="106"/>
      <c r="XDC104" s="106"/>
      <c r="XDD104" s="106"/>
      <c r="XDE104" s="106"/>
      <c r="XDF104" s="106"/>
      <c r="XDG104" s="106"/>
      <c r="XDH104" s="106"/>
      <c r="XDI104" s="106"/>
      <c r="XDJ104" s="106"/>
      <c r="XDK104" s="106"/>
      <c r="XDL104" s="106"/>
      <c r="XDM104" s="106"/>
      <c r="XDN104" s="106"/>
      <c r="XDO104" s="106"/>
      <c r="XDP104" s="106"/>
      <c r="XDQ104" s="106"/>
      <c r="XDR104" s="106"/>
      <c r="XDS104" s="106"/>
      <c r="XDT104" s="106"/>
      <c r="XDU104" s="106"/>
      <c r="XDV104" s="106"/>
      <c r="XDW104" s="106"/>
      <c r="XDX104" s="106"/>
      <c r="XDY104" s="106"/>
      <c r="XDZ104" s="106"/>
      <c r="XEA104" s="106"/>
      <c r="XEB104" s="106"/>
      <c r="XEC104" s="106"/>
      <c r="XED104" s="106"/>
      <c r="XEE104" s="106"/>
      <c r="XEF104" s="106"/>
      <c r="XEG104" s="106"/>
      <c r="XEH104" s="106"/>
      <c r="XEI104" s="106"/>
      <c r="XEJ104" s="106"/>
      <c r="XEK104" s="106"/>
      <c r="XEL104" s="106"/>
      <c r="XEM104" s="106"/>
      <c r="XEN104" s="106"/>
      <c r="XEO104" s="106"/>
      <c r="XEP104" s="106"/>
      <c r="XEQ104" s="106"/>
      <c r="XER104" s="106"/>
      <c r="XES104" s="106"/>
      <c r="XET104" s="106"/>
      <c r="XEU104" s="106"/>
      <c r="XEV104" s="106"/>
      <c r="XEW104" s="106"/>
      <c r="XEX104" s="106"/>
      <c r="XEY104" s="106"/>
      <c r="XEZ104" s="106"/>
      <c r="XFA104" s="106"/>
      <c r="XFB104" s="106"/>
      <c r="XFC104" s="106"/>
      <c r="XFD104" s="106"/>
    </row>
    <row r="105" spans="2:16384" ht="24.95" customHeight="1">
      <c r="B105" s="739" t="s">
        <v>181</v>
      </c>
      <c r="C105" s="740"/>
      <c r="D105" s="740"/>
      <c r="E105" s="740"/>
      <c r="F105" s="740"/>
      <c r="G105" s="743" t="s">
        <v>182</v>
      </c>
      <c r="H105" s="836" t="s">
        <v>188</v>
      </c>
      <c r="J105" s="75"/>
      <c r="K105" s="75"/>
    </row>
    <row r="106" spans="2:16384" ht="24.95" customHeight="1" thickBot="1">
      <c r="B106" s="741"/>
      <c r="C106" s="742"/>
      <c r="D106" s="742"/>
      <c r="E106" s="742"/>
      <c r="F106" s="742"/>
      <c r="G106" s="744"/>
      <c r="H106" s="837"/>
      <c r="J106" s="75"/>
      <c r="K106" s="75"/>
    </row>
    <row r="107" spans="2:16384" ht="24.95" customHeight="1">
      <c r="B107" s="734" t="s">
        <v>219</v>
      </c>
      <c r="C107" s="735"/>
      <c r="D107" s="735"/>
      <c r="E107" s="735"/>
      <c r="F107" s="735"/>
      <c r="G107" s="735"/>
      <c r="H107" s="736"/>
      <c r="J107" s="75"/>
    </row>
    <row r="108" spans="2:16384" ht="24.95" customHeight="1">
      <c r="B108" s="850"/>
      <c r="C108" s="851"/>
      <c r="D108" s="851"/>
      <c r="E108" s="851"/>
      <c r="F108" s="851"/>
      <c r="G108" s="851"/>
      <c r="H108" s="852"/>
      <c r="J108" s="75"/>
    </row>
    <row r="109" spans="2:16384" ht="24.95" customHeight="1" thickBot="1">
      <c r="B109" s="773" t="s">
        <v>189</v>
      </c>
      <c r="C109" s="774"/>
      <c r="D109" s="774"/>
      <c r="E109" s="774"/>
      <c r="F109" s="774"/>
      <c r="G109" s="121" t="s">
        <v>184</v>
      </c>
      <c r="H109" s="122" t="s">
        <v>184</v>
      </c>
    </row>
    <row r="110" spans="2:16384" ht="24.95" customHeight="1">
      <c r="B110" s="734" t="s">
        <v>195</v>
      </c>
      <c r="C110" s="735"/>
      <c r="D110" s="735"/>
      <c r="E110" s="735"/>
      <c r="F110" s="735"/>
      <c r="G110" s="735"/>
      <c r="H110" s="736"/>
    </row>
    <row r="111" spans="2:16384" ht="24.95" customHeight="1">
      <c r="B111" s="737" t="s">
        <v>190</v>
      </c>
      <c r="C111" s="738"/>
      <c r="D111" s="738"/>
      <c r="E111" s="738"/>
      <c r="F111" s="738"/>
      <c r="G111" s="98" t="s">
        <v>185</v>
      </c>
      <c r="H111" s="123" t="s">
        <v>186</v>
      </c>
    </row>
    <row r="112" spans="2:16384" ht="24.95" customHeight="1">
      <c r="B112" s="737" t="s">
        <v>191</v>
      </c>
      <c r="C112" s="738"/>
      <c r="D112" s="738"/>
      <c r="E112" s="738"/>
      <c r="F112" s="738"/>
      <c r="G112" s="98" t="s">
        <v>187</v>
      </c>
      <c r="H112" s="123" t="s">
        <v>186</v>
      </c>
    </row>
    <row r="113" spans="2:11" ht="24.95" customHeight="1" thickBot="1">
      <c r="B113" s="775" t="s">
        <v>192</v>
      </c>
      <c r="C113" s="776"/>
      <c r="D113" s="776"/>
      <c r="E113" s="776"/>
      <c r="F113" s="776"/>
      <c r="G113" s="121" t="s">
        <v>194</v>
      </c>
      <c r="H113" s="122" t="s">
        <v>194</v>
      </c>
    </row>
    <row r="114" spans="2:11" ht="24.95" customHeight="1">
      <c r="B114" s="181"/>
      <c r="C114" s="181"/>
      <c r="D114" s="181"/>
      <c r="E114" s="181"/>
      <c r="F114" s="181"/>
      <c r="G114" s="98"/>
      <c r="H114" s="98"/>
    </row>
    <row r="115" spans="2:11" ht="24.95" customHeight="1">
      <c r="B115" s="156" t="s">
        <v>309</v>
      </c>
      <c r="C115" s="68"/>
      <c r="D115" s="68"/>
      <c r="E115" s="68"/>
      <c r="F115" s="68"/>
      <c r="G115" s="68"/>
      <c r="H115" s="68"/>
      <c r="I115" s="68"/>
      <c r="J115" s="68"/>
      <c r="K115" s="68"/>
    </row>
    <row r="116" spans="2:11" ht="2.1" customHeight="1" thickBot="1">
      <c r="B116" s="82"/>
      <c r="C116" s="82"/>
      <c r="D116" s="82"/>
      <c r="E116" s="82"/>
      <c r="F116" s="82"/>
      <c r="G116" s="82"/>
      <c r="H116" s="82"/>
      <c r="I116" s="82"/>
      <c r="J116" s="82"/>
      <c r="K116" s="82"/>
    </row>
    <row r="117" spans="2:11" ht="30" customHeight="1">
      <c r="B117" s="696" t="s">
        <v>388</v>
      </c>
      <c r="C117" s="697"/>
      <c r="D117" s="697"/>
      <c r="E117" s="697"/>
      <c r="F117" s="697"/>
      <c r="G117" s="697"/>
      <c r="H117" s="720" t="s">
        <v>128</v>
      </c>
      <c r="I117" s="720"/>
      <c r="J117" s="720" t="s">
        <v>210</v>
      </c>
      <c r="K117" s="846"/>
    </row>
    <row r="118" spans="2:11" ht="30" customHeight="1">
      <c r="B118" s="718" t="s">
        <v>389</v>
      </c>
      <c r="C118" s="847"/>
      <c r="D118" s="847"/>
      <c r="E118" s="847"/>
      <c r="F118" s="847"/>
      <c r="G118" s="847"/>
      <c r="H118" s="848" t="s">
        <v>187</v>
      </c>
      <c r="I118" s="848"/>
      <c r="J118" s="848" t="s">
        <v>187</v>
      </c>
      <c r="K118" s="849"/>
    </row>
    <row r="119" spans="2:11" ht="30" customHeight="1">
      <c r="B119" s="718" t="s">
        <v>392</v>
      </c>
      <c r="C119" s="847"/>
      <c r="D119" s="847"/>
      <c r="E119" s="847"/>
      <c r="F119" s="847"/>
      <c r="G119" s="847"/>
      <c r="H119" s="848" t="s">
        <v>185</v>
      </c>
      <c r="I119" s="848"/>
      <c r="J119" s="848" t="s">
        <v>185</v>
      </c>
      <c r="K119" s="849"/>
    </row>
    <row r="120" spans="2:11" ht="30" customHeight="1">
      <c r="B120" s="718" t="s">
        <v>390</v>
      </c>
      <c r="C120" s="847"/>
      <c r="D120" s="847"/>
      <c r="E120" s="847"/>
      <c r="F120" s="847"/>
      <c r="G120" s="847"/>
      <c r="H120" s="848" t="s">
        <v>236</v>
      </c>
      <c r="I120" s="848"/>
      <c r="J120" s="848" t="s">
        <v>391</v>
      </c>
      <c r="K120" s="849"/>
    </row>
    <row r="121" spans="2:11" ht="30" customHeight="1" thickBot="1">
      <c r="B121" s="719" t="s">
        <v>395</v>
      </c>
      <c r="C121" s="759"/>
      <c r="D121" s="759"/>
      <c r="E121" s="759"/>
      <c r="F121" s="759"/>
      <c r="G121" s="759"/>
      <c r="H121" s="844" t="s">
        <v>183</v>
      </c>
      <c r="I121" s="844"/>
      <c r="J121" s="844" t="s">
        <v>236</v>
      </c>
      <c r="K121" s="845"/>
    </row>
    <row r="122" spans="2:11" ht="24.95" customHeight="1">
      <c r="B122" s="348" t="s">
        <v>393</v>
      </c>
      <c r="C122" s="97"/>
      <c r="D122" s="97"/>
      <c r="E122" s="97"/>
      <c r="F122" s="97"/>
      <c r="G122" s="97"/>
      <c r="H122" s="98"/>
      <c r="I122" s="98"/>
      <c r="J122" s="98"/>
      <c r="K122" s="98"/>
    </row>
    <row r="123" spans="2:11" ht="24.95" customHeight="1">
      <c r="B123" s="348" t="s">
        <v>394</v>
      </c>
      <c r="C123" s="181"/>
      <c r="D123" s="181"/>
      <c r="E123" s="181"/>
      <c r="F123" s="181"/>
      <c r="G123" s="98"/>
      <c r="H123" s="98"/>
    </row>
    <row r="124" spans="2:11" ht="24.95" customHeight="1">
      <c r="B124" s="348"/>
      <c r="C124" s="504"/>
      <c r="D124" s="504"/>
      <c r="E124" s="504"/>
      <c r="F124" s="504"/>
      <c r="G124" s="98"/>
      <c r="H124" s="98"/>
    </row>
    <row r="125" spans="2:11" ht="24.95" customHeight="1">
      <c r="B125" s="190" t="s">
        <v>271</v>
      </c>
      <c r="C125" s="223"/>
      <c r="D125" s="223"/>
      <c r="E125" s="223"/>
      <c r="F125" s="223"/>
      <c r="G125" s="223"/>
      <c r="H125" s="223"/>
    </row>
    <row r="126" spans="2:11" ht="2.1" customHeight="1" thickBot="1">
      <c r="B126" s="110"/>
      <c r="C126" s="110"/>
      <c r="D126" s="110"/>
      <c r="E126" s="110"/>
      <c r="F126" s="110"/>
      <c r="G126" s="110"/>
      <c r="H126" s="110"/>
    </row>
    <row r="127" spans="2:11" ht="21.95" customHeight="1">
      <c r="B127" s="716" t="s">
        <v>157</v>
      </c>
      <c r="C127" s="720" t="s">
        <v>140</v>
      </c>
      <c r="D127" s="771" t="s">
        <v>159</v>
      </c>
      <c r="E127" s="697" t="s">
        <v>158</v>
      </c>
      <c r="F127" s="697"/>
      <c r="G127" s="697"/>
      <c r="H127" s="764"/>
    </row>
    <row r="128" spans="2:11" ht="21.95" customHeight="1">
      <c r="B128" s="717"/>
      <c r="C128" s="721"/>
      <c r="D128" s="772"/>
      <c r="E128" s="769" t="s">
        <v>142</v>
      </c>
      <c r="F128" s="769"/>
      <c r="G128" s="769"/>
      <c r="H128" s="770"/>
    </row>
    <row r="129" spans="2:10" ht="21.95" customHeight="1">
      <c r="B129" s="717"/>
      <c r="C129" s="721"/>
      <c r="D129" s="772"/>
      <c r="E129" s="90">
        <v>1</v>
      </c>
      <c r="F129" s="90">
        <v>2</v>
      </c>
      <c r="G129" s="90">
        <v>3</v>
      </c>
      <c r="H129" s="107">
        <v>4</v>
      </c>
    </row>
    <row r="130" spans="2:10" ht="21.95" customHeight="1">
      <c r="B130" s="755">
        <v>2</v>
      </c>
      <c r="C130" s="90" t="s">
        <v>143</v>
      </c>
      <c r="D130" s="90">
        <v>3</v>
      </c>
      <c r="E130" s="91">
        <v>0.85</v>
      </c>
      <c r="F130" s="91">
        <v>0.9</v>
      </c>
      <c r="G130" s="91">
        <v>0.95</v>
      </c>
      <c r="H130" s="95">
        <v>1</v>
      </c>
    </row>
    <row r="131" spans="2:10" ht="21.95" customHeight="1">
      <c r="B131" s="755"/>
      <c r="C131" s="90" t="s">
        <v>144</v>
      </c>
      <c r="D131" s="90">
        <v>2</v>
      </c>
      <c r="E131" s="91">
        <v>0.85</v>
      </c>
      <c r="F131" s="91">
        <v>0.85</v>
      </c>
      <c r="G131" s="91">
        <v>0.9</v>
      </c>
      <c r="H131" s="95">
        <v>0.95</v>
      </c>
    </row>
    <row r="132" spans="2:10" ht="21.95" customHeight="1">
      <c r="B132" s="755"/>
      <c r="C132" s="90" t="s">
        <v>145</v>
      </c>
      <c r="D132" s="90">
        <v>1</v>
      </c>
      <c r="E132" s="91">
        <v>0.85</v>
      </c>
      <c r="F132" s="91">
        <v>0.85</v>
      </c>
      <c r="G132" s="91">
        <v>0.85</v>
      </c>
      <c r="H132" s="95">
        <v>0.9</v>
      </c>
    </row>
    <row r="133" spans="2:10" ht="21.95" customHeight="1">
      <c r="B133" s="755" t="s">
        <v>146</v>
      </c>
      <c r="C133" s="90" t="s">
        <v>143</v>
      </c>
      <c r="D133" s="90">
        <v>3</v>
      </c>
      <c r="E133" s="91">
        <v>1</v>
      </c>
      <c r="F133" s="91">
        <v>1.05</v>
      </c>
      <c r="G133" s="91">
        <v>1.1000000000000001</v>
      </c>
      <c r="H133" s="95">
        <v>1.1499999999999999</v>
      </c>
    </row>
    <row r="134" spans="2:10" ht="21.95" customHeight="1">
      <c r="B134" s="755"/>
      <c r="C134" s="90" t="s">
        <v>144</v>
      </c>
      <c r="D134" s="90">
        <v>2</v>
      </c>
      <c r="E134" s="91">
        <v>0.95</v>
      </c>
      <c r="F134" s="91">
        <v>1</v>
      </c>
      <c r="G134" s="91">
        <v>1.05</v>
      </c>
      <c r="H134" s="95">
        <v>1.1000000000000001</v>
      </c>
    </row>
    <row r="135" spans="2:10" ht="21.95" customHeight="1">
      <c r="B135" s="755"/>
      <c r="C135" s="90" t="s">
        <v>145</v>
      </c>
      <c r="D135" s="90">
        <v>1</v>
      </c>
      <c r="E135" s="91">
        <v>0.9</v>
      </c>
      <c r="F135" s="91">
        <v>0.95</v>
      </c>
      <c r="G135" s="91">
        <v>1</v>
      </c>
      <c r="H135" s="95">
        <v>1.05</v>
      </c>
    </row>
    <row r="136" spans="2:10" ht="21.95" customHeight="1">
      <c r="B136" s="755" t="s">
        <v>147</v>
      </c>
      <c r="C136" s="90" t="s">
        <v>143</v>
      </c>
      <c r="D136" s="90">
        <v>3</v>
      </c>
      <c r="E136" s="91">
        <v>1.05</v>
      </c>
      <c r="F136" s="91">
        <v>1.1000000000000001</v>
      </c>
      <c r="G136" s="91">
        <v>1.1499999999999999</v>
      </c>
      <c r="H136" s="95">
        <v>1.2</v>
      </c>
    </row>
    <row r="137" spans="2:10" ht="21.95" customHeight="1">
      <c r="B137" s="755"/>
      <c r="C137" s="90" t="s">
        <v>144</v>
      </c>
      <c r="D137" s="90">
        <v>2</v>
      </c>
      <c r="E137" s="91">
        <v>1</v>
      </c>
      <c r="F137" s="91">
        <v>1.05</v>
      </c>
      <c r="G137" s="91">
        <v>1.1000000000000001</v>
      </c>
      <c r="H137" s="95">
        <v>1.1499999999999999</v>
      </c>
    </row>
    <row r="138" spans="2:10" ht="21.95" customHeight="1" thickBot="1">
      <c r="B138" s="758"/>
      <c r="C138" s="108" t="s">
        <v>145</v>
      </c>
      <c r="D138" s="108">
        <v>1</v>
      </c>
      <c r="E138" s="94">
        <v>0.95</v>
      </c>
      <c r="F138" s="94">
        <v>1</v>
      </c>
      <c r="G138" s="94">
        <v>1.05</v>
      </c>
      <c r="H138" s="96">
        <v>1.1000000000000001</v>
      </c>
    </row>
    <row r="139" spans="2:10" ht="21.95" customHeight="1">
      <c r="B139" s="70"/>
      <c r="C139" s="70"/>
      <c r="D139" s="70"/>
      <c r="E139" s="66"/>
      <c r="F139" s="66"/>
      <c r="G139" s="66"/>
      <c r="H139" s="66"/>
    </row>
    <row r="140" spans="2:10" ht="21.95" customHeight="1">
      <c r="B140" s="191" t="s">
        <v>408</v>
      </c>
      <c r="C140" s="70"/>
      <c r="D140" s="70"/>
      <c r="E140" s="66"/>
      <c r="F140" s="66"/>
      <c r="G140" s="66"/>
      <c r="H140" s="66"/>
    </row>
    <row r="141" spans="2:10" ht="2.1" customHeight="1" thickBot="1">
      <c r="B141" s="191"/>
      <c r="C141" s="70"/>
      <c r="D141" s="70"/>
      <c r="E141" s="66"/>
      <c r="F141" s="66"/>
      <c r="G141" s="66"/>
      <c r="H141" s="66"/>
    </row>
    <row r="142" spans="2:10" ht="21.95" customHeight="1">
      <c r="B142" s="696" t="s">
        <v>11</v>
      </c>
      <c r="C142" s="697"/>
      <c r="D142" s="529" t="s">
        <v>405</v>
      </c>
      <c r="E142" s="539" t="s">
        <v>406</v>
      </c>
      <c r="F142" s="540" t="s">
        <v>461</v>
      </c>
      <c r="G142" s="68"/>
      <c r="H142" s="66"/>
      <c r="I142" s="68"/>
      <c r="J142" s="68"/>
    </row>
    <row r="143" spans="2:10" ht="21.95" customHeight="1">
      <c r="B143" s="541" t="s">
        <v>407</v>
      </c>
      <c r="C143" s="536"/>
      <c r="D143" s="537">
        <v>0.9</v>
      </c>
      <c r="E143" s="538">
        <v>1.25</v>
      </c>
      <c r="F143" s="184" t="s">
        <v>22</v>
      </c>
      <c r="G143" s="66"/>
      <c r="H143" s="66"/>
      <c r="I143" s="68"/>
      <c r="J143" s="66"/>
    </row>
    <row r="144" spans="2:10" ht="21.95" customHeight="1">
      <c r="B144" s="541" t="s">
        <v>469</v>
      </c>
      <c r="C144" s="536"/>
      <c r="D144" s="537">
        <v>0.9</v>
      </c>
      <c r="E144" s="538" t="s">
        <v>470</v>
      </c>
      <c r="F144" s="184" t="s">
        <v>22</v>
      </c>
      <c r="G144" s="534"/>
      <c r="H144" s="66"/>
      <c r="I144" s="68"/>
      <c r="J144" s="66"/>
    </row>
    <row r="145" spans="2:18" ht="21.95" customHeight="1">
      <c r="B145" s="541" t="s">
        <v>459</v>
      </c>
      <c r="C145" s="536"/>
      <c r="D145" s="569" t="s">
        <v>460</v>
      </c>
      <c r="E145" s="538" t="s">
        <v>471</v>
      </c>
      <c r="F145" s="184" t="s">
        <v>22</v>
      </c>
      <c r="G145" s="534"/>
      <c r="H145" s="66"/>
      <c r="I145" s="68"/>
      <c r="J145" s="68"/>
    </row>
    <row r="146" spans="2:18" ht="21.95" customHeight="1">
      <c r="B146" s="541" t="s">
        <v>462</v>
      </c>
      <c r="C146" s="536"/>
      <c r="D146" s="533">
        <v>0</v>
      </c>
      <c r="E146" s="533">
        <v>1.75</v>
      </c>
      <c r="F146" s="184">
        <v>1.2</v>
      </c>
      <c r="G146" s="66"/>
      <c r="H146" s="66"/>
      <c r="I146" s="68"/>
      <c r="J146" s="68"/>
    </row>
    <row r="147" spans="2:18" ht="21.95" customHeight="1">
      <c r="B147" s="541" t="s">
        <v>463</v>
      </c>
      <c r="C147" s="533"/>
      <c r="D147" s="533">
        <v>0</v>
      </c>
      <c r="E147" s="532">
        <v>1.35</v>
      </c>
      <c r="F147" s="184">
        <v>1.2</v>
      </c>
      <c r="G147" s="66"/>
      <c r="H147" s="66"/>
      <c r="I147" s="68"/>
      <c r="J147" s="68"/>
    </row>
    <row r="148" spans="2:18" ht="21.95" customHeight="1">
      <c r="B148" s="541" t="s">
        <v>464</v>
      </c>
      <c r="C148" s="533"/>
      <c r="D148" s="533">
        <v>0</v>
      </c>
      <c r="E148" s="532">
        <v>1.35</v>
      </c>
      <c r="F148" s="184">
        <v>1</v>
      </c>
      <c r="G148" s="66"/>
      <c r="H148" s="66"/>
      <c r="I148" s="68"/>
      <c r="J148" s="68"/>
    </row>
    <row r="149" spans="2:18" ht="21.95" customHeight="1">
      <c r="B149" s="541" t="s">
        <v>465</v>
      </c>
      <c r="C149" s="533"/>
      <c r="D149" s="533">
        <v>0</v>
      </c>
      <c r="E149" s="532">
        <v>1.35</v>
      </c>
      <c r="F149" s="184">
        <v>1</v>
      </c>
      <c r="G149" s="66"/>
      <c r="H149" s="66"/>
      <c r="I149" s="68"/>
      <c r="J149" s="68"/>
    </row>
    <row r="150" spans="2:18" ht="21.95" customHeight="1" thickBot="1">
      <c r="B150" s="542" t="s">
        <v>466</v>
      </c>
      <c r="C150" s="531"/>
      <c r="D150" s="531">
        <v>0</v>
      </c>
      <c r="E150" s="530">
        <v>1.35</v>
      </c>
      <c r="F150" s="185">
        <v>1.2</v>
      </c>
      <c r="G150" s="66"/>
      <c r="H150" s="66"/>
      <c r="I150" s="68"/>
      <c r="J150" s="68"/>
    </row>
    <row r="151" spans="2:18" ht="21.95" customHeight="1">
      <c r="B151" s="68" t="s">
        <v>409</v>
      </c>
      <c r="C151" s="74"/>
      <c r="D151" s="74"/>
      <c r="E151" s="74"/>
      <c r="F151" s="74"/>
      <c r="G151" s="74"/>
      <c r="H151" s="74"/>
    </row>
    <row r="152" spans="2:18" ht="21.95" customHeight="1">
      <c r="B152" s="68" t="s">
        <v>467</v>
      </c>
      <c r="C152" s="74"/>
      <c r="D152" s="74"/>
      <c r="E152" s="74"/>
      <c r="F152" s="74"/>
      <c r="G152" s="74"/>
      <c r="H152" s="74"/>
    </row>
    <row r="153" spans="2:18" ht="21.95" customHeight="1">
      <c r="B153" s="535" t="s">
        <v>468</v>
      </c>
      <c r="C153" s="70"/>
      <c r="D153" s="70"/>
      <c r="E153" s="66"/>
      <c r="F153" s="66"/>
      <c r="G153" s="66"/>
      <c r="H153" s="66"/>
    </row>
    <row r="154" spans="2:18" ht="24.95" customHeight="1">
      <c r="B154" s="181"/>
      <c r="C154" s="181"/>
      <c r="D154" s="181"/>
      <c r="E154" s="181"/>
      <c r="F154" s="181"/>
      <c r="G154" s="98"/>
      <c r="H154" s="98"/>
    </row>
    <row r="155" spans="2:18" ht="24.95" customHeight="1">
      <c r="B155" s="156" t="s">
        <v>270</v>
      </c>
    </row>
    <row r="156" spans="2:18" ht="2.1" customHeight="1" thickBot="1">
      <c r="B156" s="156"/>
    </row>
    <row r="157" spans="2:18" ht="24.95" customHeight="1">
      <c r="B157" s="431" t="s">
        <v>340</v>
      </c>
      <c r="C157" s="431" t="s">
        <v>164</v>
      </c>
      <c r="D157" s="432" t="s">
        <v>19</v>
      </c>
      <c r="E157" s="432" t="s">
        <v>130</v>
      </c>
      <c r="F157" s="432" t="s">
        <v>20</v>
      </c>
      <c r="G157" s="433" t="s">
        <v>163</v>
      </c>
      <c r="I157" s="424"/>
      <c r="M157" s="156"/>
    </row>
    <row r="158" spans="2:18" ht="24.95" customHeight="1" thickBot="1">
      <c r="B158" s="434" t="s">
        <v>131</v>
      </c>
      <c r="C158" s="434" t="s">
        <v>131</v>
      </c>
      <c r="D158" s="435" t="s">
        <v>165</v>
      </c>
      <c r="E158" s="435" t="s">
        <v>43</v>
      </c>
      <c r="F158" s="435" t="s">
        <v>43</v>
      </c>
      <c r="G158" s="436" t="s">
        <v>43</v>
      </c>
      <c r="I158" s="168"/>
      <c r="M158" s="168"/>
    </row>
    <row r="159" spans="2:18" ht="24.95" customHeight="1">
      <c r="B159" s="705" t="s">
        <v>166</v>
      </c>
      <c r="C159" s="426" t="s">
        <v>1</v>
      </c>
      <c r="D159" s="429">
        <v>1.3636363636363635</v>
      </c>
      <c r="E159" s="427">
        <v>17</v>
      </c>
      <c r="F159" s="428">
        <f t="shared" ref="F159:F165" si="9">D159*E159</f>
        <v>23.18181818181818</v>
      </c>
      <c r="G159" s="699">
        <v>25</v>
      </c>
      <c r="I159" s="144"/>
      <c r="M159" s="144"/>
    </row>
    <row r="160" spans="2:18" ht="24.95" customHeight="1">
      <c r="B160" s="706"/>
      <c r="C160" s="225" t="s">
        <v>2</v>
      </c>
      <c r="D160" s="430">
        <v>0.84961767204757854</v>
      </c>
      <c r="E160" s="182">
        <v>33</v>
      </c>
      <c r="F160" s="120">
        <f t="shared" si="9"/>
        <v>28.037383177570092</v>
      </c>
      <c r="G160" s="700"/>
      <c r="I160" s="144"/>
      <c r="K160" s="144"/>
      <c r="L160" s="144"/>
      <c r="M160" s="424"/>
      <c r="N160" s="144"/>
      <c r="O160" s="144"/>
      <c r="P160" s="144"/>
      <c r="Q160" s="144"/>
      <c r="R160" s="144"/>
    </row>
    <row r="161" spans="2:98" ht="24.95" customHeight="1" thickBot="1">
      <c r="B161" s="707"/>
      <c r="C161" s="226" t="s">
        <v>3</v>
      </c>
      <c r="D161" s="228">
        <v>0.74044821798795535</v>
      </c>
      <c r="E161" s="227">
        <v>35</v>
      </c>
      <c r="F161" s="437">
        <f t="shared" si="9"/>
        <v>25.915687629578436</v>
      </c>
      <c r="G161" s="701"/>
      <c r="I161" s="144"/>
      <c r="K161" s="144"/>
      <c r="L161" s="144"/>
      <c r="M161" s="144"/>
      <c r="N161" s="144"/>
      <c r="O161" s="144"/>
      <c r="P161" s="144"/>
      <c r="Q161" s="144"/>
      <c r="R161" s="144"/>
      <c r="AZ161" s="75"/>
      <c r="BA161" s="75"/>
      <c r="BB161" s="75"/>
      <c r="BC161" s="75"/>
      <c r="BD161" s="75"/>
      <c r="BE161" s="75"/>
      <c r="BF161" s="75"/>
      <c r="BG161" s="75"/>
      <c r="BH161" s="75"/>
      <c r="BI161" s="75"/>
    </row>
    <row r="162" spans="2:98" ht="24.95" customHeight="1">
      <c r="B162" s="705" t="s">
        <v>207</v>
      </c>
      <c r="C162" s="225" t="s">
        <v>4</v>
      </c>
      <c r="D162" s="430">
        <v>1.3020833333333333</v>
      </c>
      <c r="E162" s="182">
        <v>17</v>
      </c>
      <c r="F162" s="120">
        <f t="shared" si="9"/>
        <v>22.135416666666664</v>
      </c>
      <c r="G162" s="702">
        <v>28</v>
      </c>
      <c r="I162" s="144"/>
      <c r="M162" s="144"/>
      <c r="AZ162" s="75"/>
      <c r="BA162" s="75"/>
      <c r="BB162" s="75"/>
      <c r="BC162" s="75"/>
      <c r="BD162" s="75"/>
      <c r="BE162" s="75"/>
      <c r="BF162" s="75"/>
      <c r="BG162" s="75"/>
      <c r="BH162" s="75"/>
      <c r="BI162" s="75"/>
    </row>
    <row r="163" spans="2:98" ht="24.95" customHeight="1">
      <c r="B163" s="706"/>
      <c r="C163" s="225" t="s">
        <v>5</v>
      </c>
      <c r="D163" s="430">
        <v>0.85</v>
      </c>
      <c r="E163" s="182">
        <v>33</v>
      </c>
      <c r="F163" s="438">
        <f t="shared" si="9"/>
        <v>28.05</v>
      </c>
      <c r="G163" s="703"/>
      <c r="I163" s="144"/>
      <c r="M163" s="424"/>
      <c r="AZ163" s="75"/>
      <c r="BA163" s="75"/>
      <c r="BB163" s="75"/>
      <c r="BC163" s="75"/>
      <c r="BD163" s="75"/>
      <c r="BE163" s="75"/>
      <c r="BF163" s="75"/>
      <c r="BG163" s="75"/>
      <c r="BH163" s="75"/>
      <c r="BI163" s="75"/>
    </row>
    <row r="164" spans="2:98" ht="24.95" customHeight="1" thickBot="1">
      <c r="B164" s="707"/>
      <c r="C164" s="226" t="s">
        <v>6</v>
      </c>
      <c r="D164" s="228">
        <v>0.93457943925233644</v>
      </c>
      <c r="E164" s="227">
        <v>35</v>
      </c>
      <c r="F164" s="229">
        <f t="shared" si="9"/>
        <v>32.710280373831779</v>
      </c>
      <c r="G164" s="704"/>
      <c r="I164" s="144"/>
      <c r="M164" s="144"/>
      <c r="AZ164" s="75"/>
      <c r="BA164" s="75"/>
      <c r="BB164" s="75"/>
      <c r="BC164" s="75"/>
      <c r="BD164" s="75"/>
      <c r="BE164" s="75"/>
      <c r="BF164" s="75"/>
      <c r="BG164" s="75"/>
      <c r="BH164" s="75"/>
      <c r="BI164" s="75"/>
    </row>
    <row r="165" spans="2:98" ht="24.95" customHeight="1" thickBot="1">
      <c r="B165" s="226" t="s">
        <v>7</v>
      </c>
      <c r="C165" s="226" t="s">
        <v>7</v>
      </c>
      <c r="D165" s="228">
        <v>1.0288065843621399</v>
      </c>
      <c r="E165" s="227">
        <v>35</v>
      </c>
      <c r="F165" s="229">
        <f t="shared" si="9"/>
        <v>36.008230452674894</v>
      </c>
      <c r="G165" s="425"/>
      <c r="I165" s="144"/>
      <c r="M165" s="144"/>
      <c r="AZ165" s="75"/>
      <c r="BA165" s="75"/>
      <c r="BB165" s="75"/>
      <c r="BC165" s="75"/>
      <c r="BD165" s="75"/>
      <c r="BE165" s="75"/>
      <c r="BF165" s="75"/>
      <c r="BG165" s="75"/>
      <c r="BH165" s="75"/>
      <c r="BI165" s="75"/>
    </row>
    <row r="166" spans="2:98" ht="24.95" customHeight="1">
      <c r="B166" s="144"/>
      <c r="C166" s="144"/>
      <c r="D166" s="145"/>
      <c r="E166" s="144"/>
      <c r="F166" s="146"/>
      <c r="G166" s="144"/>
      <c r="H166" s="144"/>
      <c r="AZ166" s="75"/>
      <c r="BA166" s="75"/>
      <c r="BB166" s="75"/>
      <c r="BC166" s="75"/>
      <c r="BD166" s="75"/>
      <c r="BE166" s="75"/>
      <c r="BF166" s="75"/>
      <c r="BG166" s="75"/>
      <c r="BH166" s="75"/>
      <c r="BI166" s="75"/>
    </row>
    <row r="167" spans="2:98" ht="24.95" customHeight="1">
      <c r="B167" s="144"/>
      <c r="C167" s="144"/>
      <c r="D167" s="145"/>
      <c r="E167" s="144"/>
      <c r="F167" s="146"/>
      <c r="G167" s="144"/>
      <c r="H167" s="144"/>
      <c r="AZ167" s="75"/>
      <c r="BA167" s="75"/>
      <c r="BB167" s="75"/>
      <c r="BC167" s="75"/>
      <c r="BD167" s="75"/>
      <c r="BE167" s="75"/>
      <c r="BF167" s="75"/>
      <c r="BG167" s="75"/>
      <c r="BH167" s="75"/>
      <c r="BI167" s="75"/>
    </row>
    <row r="168" spans="2:98" ht="24.95" customHeight="1">
      <c r="B168" s="144"/>
      <c r="C168" s="144"/>
      <c r="D168" s="145"/>
      <c r="E168" s="144"/>
      <c r="F168" s="146"/>
      <c r="G168" s="144"/>
      <c r="H168" s="144"/>
      <c r="AZ168" s="75"/>
      <c r="BA168" s="75"/>
      <c r="BB168" s="75"/>
      <c r="BC168" s="75"/>
      <c r="BD168" s="75"/>
      <c r="BE168" s="75"/>
      <c r="BF168" s="75"/>
      <c r="BG168" s="75"/>
      <c r="BH168" s="75"/>
      <c r="BI168" s="75"/>
    </row>
    <row r="169" spans="2:98" ht="24.95" customHeight="1">
      <c r="B169" s="156" t="s">
        <v>313</v>
      </c>
      <c r="C169" s="144"/>
      <c r="D169" s="145"/>
      <c r="E169" s="144"/>
      <c r="F169" s="146"/>
      <c r="G169" s="144"/>
      <c r="H169" s="144"/>
      <c r="AZ169" s="75"/>
      <c r="BA169" s="75"/>
      <c r="BB169" s="75"/>
      <c r="BC169" s="75"/>
      <c r="BD169" s="75"/>
      <c r="BE169" s="75"/>
      <c r="BF169" s="75"/>
      <c r="BG169" s="75"/>
      <c r="BH169" s="75"/>
      <c r="BI169" s="75"/>
    </row>
    <row r="170" spans="2:98" ht="24.95" customHeight="1" thickBot="1">
      <c r="B170" s="144" t="s">
        <v>246</v>
      </c>
      <c r="C170" s="168"/>
      <c r="D170" s="168"/>
      <c r="E170" s="168"/>
      <c r="F170" s="168"/>
      <c r="G170" s="168"/>
      <c r="H170" s="168"/>
      <c r="I170" s="168"/>
      <c r="J170" s="168"/>
      <c r="K170" s="168"/>
      <c r="L170" s="168"/>
      <c r="M170" s="168"/>
      <c r="N170" s="144" t="s">
        <v>247</v>
      </c>
      <c r="O170" s="168"/>
      <c r="P170" s="168"/>
      <c r="Q170" s="168"/>
      <c r="R170" s="168"/>
      <c r="S170" s="168"/>
      <c r="T170" s="168"/>
      <c r="U170" s="168"/>
      <c r="V170" s="168"/>
      <c r="W170" s="168"/>
      <c r="X170" s="168"/>
      <c r="Y170" s="168"/>
      <c r="BL170" s="69" t="s">
        <v>314</v>
      </c>
      <c r="CH170" s="75"/>
      <c r="CI170" s="69" t="s">
        <v>338</v>
      </c>
      <c r="CJ170" s="75"/>
      <c r="CK170" s="75"/>
      <c r="CL170" s="75"/>
      <c r="CM170" s="75"/>
      <c r="CN170" s="75"/>
      <c r="CO170" s="75"/>
      <c r="CP170" s="75"/>
      <c r="CQ170" s="75"/>
    </row>
    <row r="171" spans="2:98" ht="24.95" customHeight="1">
      <c r="B171" s="186" t="s">
        <v>241</v>
      </c>
      <c r="C171" s="186" t="s">
        <v>244</v>
      </c>
      <c r="D171" s="186" t="s">
        <v>245</v>
      </c>
      <c r="E171" s="186" t="str">
        <f t="shared" ref="E171:M171" si="10">BQ171</f>
        <v>HL93</v>
      </c>
      <c r="F171" s="186" t="str">
        <f t="shared" si="10"/>
        <v>FL120</v>
      </c>
      <c r="G171" s="186" t="str">
        <f t="shared" si="10"/>
        <v>SU2</v>
      </c>
      <c r="H171" s="186" t="str">
        <f t="shared" si="10"/>
        <v>SU3</v>
      </c>
      <c r="I171" s="186" t="str">
        <f t="shared" si="10"/>
        <v>SU4</v>
      </c>
      <c r="J171" s="186" t="str">
        <f t="shared" si="10"/>
        <v>C3</v>
      </c>
      <c r="K171" s="186" t="str">
        <f t="shared" si="10"/>
        <v>C4</v>
      </c>
      <c r="L171" s="186" t="str">
        <f t="shared" si="10"/>
        <v>C5</v>
      </c>
      <c r="M171" s="186" t="str">
        <f t="shared" si="10"/>
        <v>ST5</v>
      </c>
      <c r="N171" s="186" t="s">
        <v>241</v>
      </c>
      <c r="O171" s="186" t="s">
        <v>244</v>
      </c>
      <c r="P171" s="186" t="s">
        <v>245</v>
      </c>
      <c r="Q171" s="186" t="str">
        <f t="shared" ref="Q171:Q186" si="11">BZ171</f>
        <v>HL93</v>
      </c>
      <c r="R171" s="186" t="str">
        <f t="shared" ref="R171:R186" si="12">CA171</f>
        <v>FL120</v>
      </c>
      <c r="S171" s="186" t="str">
        <f t="shared" ref="S171:S186" si="13">CB171</f>
        <v>SU2</v>
      </c>
      <c r="T171" s="186" t="str">
        <f t="shared" ref="T171:T186" si="14">CC171</f>
        <v>SU3</v>
      </c>
      <c r="U171" s="186" t="str">
        <f t="shared" ref="U171:U186" si="15">CD171</f>
        <v>SU4</v>
      </c>
      <c r="V171" s="186" t="str">
        <f t="shared" ref="V171:V186" si="16">CE171</f>
        <v>C3</v>
      </c>
      <c r="W171" s="186" t="str">
        <f t="shared" ref="W171:W186" si="17">CF171</f>
        <v>C4</v>
      </c>
      <c r="X171" s="186" t="str">
        <f t="shared" ref="X171:X186" si="18">CG171</f>
        <v>C5</v>
      </c>
      <c r="Y171" s="186" t="str">
        <f t="shared" ref="Y171:Y186" si="19">CH171</f>
        <v>ST5</v>
      </c>
      <c r="BL171" s="360" t="s">
        <v>241</v>
      </c>
      <c r="BM171" s="361" t="s">
        <v>310</v>
      </c>
      <c r="BN171" s="361" t="s">
        <v>315</v>
      </c>
      <c r="BO171" s="361" t="s">
        <v>310</v>
      </c>
      <c r="BP171" s="361" t="s">
        <v>311</v>
      </c>
      <c r="BQ171" s="361" t="s">
        <v>8</v>
      </c>
      <c r="BR171" s="361" t="s">
        <v>110</v>
      </c>
      <c r="BS171" s="361" t="s">
        <v>1</v>
      </c>
      <c r="BT171" s="361" t="s">
        <v>2</v>
      </c>
      <c r="BU171" s="361" t="s">
        <v>3</v>
      </c>
      <c r="BV171" s="361" t="s">
        <v>4</v>
      </c>
      <c r="BW171" s="361" t="s">
        <v>5</v>
      </c>
      <c r="BX171" s="361" t="s">
        <v>6</v>
      </c>
      <c r="BY171" s="361" t="s">
        <v>7</v>
      </c>
      <c r="BZ171" s="361" t="s">
        <v>8</v>
      </c>
      <c r="CA171" s="361" t="s">
        <v>110</v>
      </c>
      <c r="CB171" s="361" t="s">
        <v>1</v>
      </c>
      <c r="CC171" s="361" t="s">
        <v>2</v>
      </c>
      <c r="CD171" s="361" t="s">
        <v>3</v>
      </c>
      <c r="CE171" s="361" t="s">
        <v>4</v>
      </c>
      <c r="CF171" s="361" t="s">
        <v>5</v>
      </c>
      <c r="CG171" s="361" t="s">
        <v>6</v>
      </c>
      <c r="CH171" s="362" t="s">
        <v>7</v>
      </c>
      <c r="CI171" s="371" t="s">
        <v>230</v>
      </c>
      <c r="CJ171" s="372">
        <v>1</v>
      </c>
      <c r="CK171" s="372">
        <v>2</v>
      </c>
      <c r="CL171" s="372">
        <v>3</v>
      </c>
      <c r="CM171" s="372">
        <v>4</v>
      </c>
      <c r="CN171" s="372">
        <v>5</v>
      </c>
      <c r="CO171" s="372">
        <v>6</v>
      </c>
      <c r="CP171" s="372">
        <v>7</v>
      </c>
      <c r="CQ171" s="372">
        <v>8</v>
      </c>
      <c r="CR171" s="361">
        <v>9</v>
      </c>
      <c r="CS171" s="361" t="s">
        <v>223</v>
      </c>
      <c r="CT171" s="362" t="s">
        <v>223</v>
      </c>
    </row>
    <row r="172" spans="2:98" ht="24.95" customHeight="1">
      <c r="B172" s="186" t="s">
        <v>221</v>
      </c>
      <c r="C172" s="186" t="s">
        <v>242</v>
      </c>
      <c r="D172" s="186" t="s">
        <v>242</v>
      </c>
      <c r="E172" s="186" t="s">
        <v>132</v>
      </c>
      <c r="F172" s="186" t="s">
        <v>132</v>
      </c>
      <c r="G172" s="186" t="s">
        <v>132</v>
      </c>
      <c r="H172" s="186" t="s">
        <v>132</v>
      </c>
      <c r="I172" s="186" t="s">
        <v>132</v>
      </c>
      <c r="J172" s="186" t="s">
        <v>132</v>
      </c>
      <c r="K172" s="186" t="s">
        <v>132</v>
      </c>
      <c r="L172" s="186" t="s">
        <v>132</v>
      </c>
      <c r="M172" s="186" t="s">
        <v>132</v>
      </c>
      <c r="N172" s="186" t="s">
        <v>221</v>
      </c>
      <c r="O172" s="186" t="s">
        <v>242</v>
      </c>
      <c r="P172" s="186" t="s">
        <v>242</v>
      </c>
      <c r="Q172" s="186" t="str">
        <f t="shared" si="11"/>
        <v>(kip)</v>
      </c>
      <c r="R172" s="186" t="str">
        <f t="shared" si="12"/>
        <v>(kip)</v>
      </c>
      <c r="S172" s="186" t="str">
        <f t="shared" si="13"/>
        <v>(kip)</v>
      </c>
      <c r="T172" s="186" t="str">
        <f t="shared" si="14"/>
        <v>(kip)</v>
      </c>
      <c r="U172" s="186" t="str">
        <f t="shared" si="15"/>
        <v>(kip)</v>
      </c>
      <c r="V172" s="186" t="str">
        <f t="shared" si="16"/>
        <v>(kip)</v>
      </c>
      <c r="W172" s="186" t="str">
        <f t="shared" si="17"/>
        <v>(kip)</v>
      </c>
      <c r="X172" s="186" t="str">
        <f t="shared" si="18"/>
        <v>(kip)</v>
      </c>
      <c r="Y172" s="186" t="str">
        <f t="shared" si="19"/>
        <v>(kip)</v>
      </c>
      <c r="BL172" s="363" t="s">
        <v>221</v>
      </c>
      <c r="BM172" s="144" t="s">
        <v>312</v>
      </c>
      <c r="BN172" s="144" t="s">
        <v>312</v>
      </c>
      <c r="BO172" s="144" t="s">
        <v>229</v>
      </c>
      <c r="BP172" s="144" t="s">
        <v>229</v>
      </c>
      <c r="BQ172" s="144" t="s">
        <v>132</v>
      </c>
      <c r="BR172" s="144" t="s">
        <v>132</v>
      </c>
      <c r="BS172" s="144" t="s">
        <v>132</v>
      </c>
      <c r="BT172" s="144" t="s">
        <v>132</v>
      </c>
      <c r="BU172" s="144" t="s">
        <v>132</v>
      </c>
      <c r="BV172" s="144" t="s">
        <v>132</v>
      </c>
      <c r="BW172" s="144" t="s">
        <v>132</v>
      </c>
      <c r="BX172" s="144" t="s">
        <v>132</v>
      </c>
      <c r="BY172" s="144" t="s">
        <v>132</v>
      </c>
      <c r="BZ172" s="144" t="s">
        <v>243</v>
      </c>
      <c r="CA172" s="144" t="s">
        <v>243</v>
      </c>
      <c r="CB172" s="144" t="s">
        <v>243</v>
      </c>
      <c r="CC172" s="144" t="s">
        <v>243</v>
      </c>
      <c r="CD172" s="144" t="s">
        <v>243</v>
      </c>
      <c r="CE172" s="144" t="s">
        <v>243</v>
      </c>
      <c r="CF172" s="144" t="s">
        <v>243</v>
      </c>
      <c r="CG172" s="144" t="s">
        <v>243</v>
      </c>
      <c r="CH172" s="364" t="s">
        <v>243</v>
      </c>
      <c r="CI172" s="375" t="s">
        <v>224</v>
      </c>
      <c r="CJ172" s="154" t="s">
        <v>8</v>
      </c>
      <c r="CK172" s="154" t="s">
        <v>110</v>
      </c>
      <c r="CL172" s="154" t="s">
        <v>1</v>
      </c>
      <c r="CM172" s="154" t="s">
        <v>2</v>
      </c>
      <c r="CN172" s="154" t="s">
        <v>3</v>
      </c>
      <c r="CO172" s="154" t="s">
        <v>4</v>
      </c>
      <c r="CP172" s="154" t="s">
        <v>5</v>
      </c>
      <c r="CQ172" s="154" t="s">
        <v>6</v>
      </c>
      <c r="CR172" s="144" t="s">
        <v>7</v>
      </c>
      <c r="CS172" s="144" t="s">
        <v>228</v>
      </c>
      <c r="CT172" s="364" t="s">
        <v>229</v>
      </c>
    </row>
    <row r="173" spans="2:98" ht="24.95" customHeight="1">
      <c r="B173" s="186">
        <f t="shared" ref="B173:B186" si="20">BL173</f>
        <v>5</v>
      </c>
      <c r="C173" s="166">
        <f t="shared" ref="C173:C186" si="21">BM173-1</f>
        <v>0.33000000000000007</v>
      </c>
      <c r="D173" s="166">
        <f t="shared" ref="D173:D186" si="22">BO173-1</f>
        <v>0</v>
      </c>
      <c r="E173" s="167">
        <f t="shared" ref="E173:E186" si="23">BQ173</f>
        <v>55.2</v>
      </c>
      <c r="F173" s="167">
        <f t="shared" ref="F173:F186" si="24">BR173</f>
        <v>88.666111999999998</v>
      </c>
      <c r="G173" s="167">
        <f t="shared" ref="G173:G186" si="25">BS173</f>
        <v>36.575000000000003</v>
      </c>
      <c r="H173" s="167">
        <f t="shared" ref="H173:H186" si="26">BT173</f>
        <v>36.575000000000003</v>
      </c>
      <c r="I173" s="167">
        <f t="shared" ref="I173:I186" si="27">BU173</f>
        <v>31.088750000000001</v>
      </c>
      <c r="J173" s="167">
        <f t="shared" ref="J173:J186" si="28">BV173</f>
        <v>36.575000000000003</v>
      </c>
      <c r="K173" s="167">
        <f t="shared" ref="K173:K186" si="29">BW173</f>
        <v>36.575000000000003</v>
      </c>
      <c r="L173" s="167">
        <f t="shared" ref="L173:L186" si="30">BX173</f>
        <v>33.25</v>
      </c>
      <c r="M173" s="167">
        <f t="shared" ref="M173:M186" si="31">BY173</f>
        <v>29.925000000000001</v>
      </c>
      <c r="N173" s="186">
        <f t="shared" ref="N173:N186" si="32">BL173</f>
        <v>5</v>
      </c>
      <c r="O173" s="166">
        <f t="shared" ref="O173:O186" si="33">BN173-1</f>
        <v>0.33000000000000007</v>
      </c>
      <c r="P173" s="166">
        <f t="shared" ref="P173:P186" si="34">BP173-1</f>
        <v>0</v>
      </c>
      <c r="Q173" s="167">
        <f t="shared" si="11"/>
        <v>44.16</v>
      </c>
      <c r="R173" s="167">
        <f t="shared" si="12"/>
        <v>70.93289</v>
      </c>
      <c r="S173" s="167">
        <f t="shared" si="13"/>
        <v>29.26</v>
      </c>
      <c r="T173" s="167">
        <f t="shared" si="14"/>
        <v>34.134715999999997</v>
      </c>
      <c r="U173" s="167">
        <f t="shared" si="15"/>
        <v>29.014509</v>
      </c>
      <c r="V173" s="167">
        <f t="shared" si="16"/>
        <v>29.26</v>
      </c>
      <c r="W173" s="167">
        <f t="shared" si="17"/>
        <v>34.134715999999997</v>
      </c>
      <c r="X173" s="167">
        <f t="shared" si="18"/>
        <v>31.031559999999999</v>
      </c>
      <c r="Y173" s="167">
        <f t="shared" si="19"/>
        <v>28.728000000000002</v>
      </c>
      <c r="BL173" s="363">
        <v>5</v>
      </c>
      <c r="BM173" s="144">
        <v>1.33</v>
      </c>
      <c r="BN173" s="144">
        <v>1.33</v>
      </c>
      <c r="BO173" s="144">
        <v>1</v>
      </c>
      <c r="BP173" s="144">
        <v>1</v>
      </c>
      <c r="BQ173" s="144">
        <v>55.2</v>
      </c>
      <c r="BR173" s="144">
        <v>88.666111999999998</v>
      </c>
      <c r="BS173" s="144">
        <v>36.575000000000003</v>
      </c>
      <c r="BT173" s="144">
        <v>36.575000000000003</v>
      </c>
      <c r="BU173" s="144">
        <v>31.088750000000001</v>
      </c>
      <c r="BV173" s="144">
        <v>36.575000000000003</v>
      </c>
      <c r="BW173" s="144">
        <v>36.575000000000003</v>
      </c>
      <c r="BX173" s="144">
        <v>33.25</v>
      </c>
      <c r="BY173" s="144">
        <v>29.925000000000001</v>
      </c>
      <c r="BZ173" s="144">
        <v>44.16</v>
      </c>
      <c r="CA173" s="144">
        <v>70.93289</v>
      </c>
      <c r="CB173" s="144">
        <v>29.26</v>
      </c>
      <c r="CC173" s="144">
        <v>34.134715999999997</v>
      </c>
      <c r="CD173" s="144">
        <v>29.014509</v>
      </c>
      <c r="CE173" s="144">
        <v>29.26</v>
      </c>
      <c r="CF173" s="144">
        <v>34.134715999999997</v>
      </c>
      <c r="CG173" s="144">
        <v>31.031559999999999</v>
      </c>
      <c r="CH173" s="364">
        <v>28.728000000000002</v>
      </c>
      <c r="CI173" s="375">
        <v>5</v>
      </c>
      <c r="CJ173" s="423">
        <v>22.88</v>
      </c>
      <c r="CK173" s="423">
        <v>35.466000000000001</v>
      </c>
      <c r="CL173" s="423">
        <v>14.63</v>
      </c>
      <c r="CM173" s="423">
        <v>17.067</v>
      </c>
      <c r="CN173" s="423">
        <v>16.579000000000001</v>
      </c>
      <c r="CO173" s="423">
        <v>14.63</v>
      </c>
      <c r="CP173" s="423">
        <v>17.067</v>
      </c>
      <c r="CQ173" s="423">
        <v>15.516</v>
      </c>
      <c r="CR173" s="146">
        <v>14.364000000000001</v>
      </c>
      <c r="CS173" s="145">
        <v>1.33</v>
      </c>
      <c r="CT173" s="441">
        <v>1</v>
      </c>
    </row>
    <row r="174" spans="2:98" ht="24.95" customHeight="1">
      <c r="B174" s="186">
        <f t="shared" si="20"/>
        <v>10</v>
      </c>
      <c r="C174" s="166">
        <f t="shared" si="21"/>
        <v>0.33000000000000007</v>
      </c>
      <c r="D174" s="166">
        <f t="shared" si="22"/>
        <v>0</v>
      </c>
      <c r="E174" s="167">
        <f t="shared" si="23"/>
        <v>114.4</v>
      </c>
      <c r="F174" s="167">
        <f t="shared" si="24"/>
        <v>177.33222499999999</v>
      </c>
      <c r="G174" s="167">
        <f t="shared" si="25"/>
        <v>73.150000000000006</v>
      </c>
      <c r="H174" s="167">
        <f t="shared" si="26"/>
        <v>91.687631999999994</v>
      </c>
      <c r="I174" s="167">
        <f t="shared" si="27"/>
        <v>82.895043000000001</v>
      </c>
      <c r="J174" s="167">
        <f t="shared" si="28"/>
        <v>73.150000000000006</v>
      </c>
      <c r="K174" s="167">
        <f t="shared" si="29"/>
        <v>91.687631999999994</v>
      </c>
      <c r="L174" s="167">
        <f t="shared" si="30"/>
        <v>83.352393000000006</v>
      </c>
      <c r="M174" s="167">
        <f t="shared" si="31"/>
        <v>76.608000000000004</v>
      </c>
      <c r="N174" s="186">
        <f t="shared" si="32"/>
        <v>10</v>
      </c>
      <c r="O174" s="166">
        <f t="shared" si="33"/>
        <v>0.33000000000000007</v>
      </c>
      <c r="P174" s="166">
        <f t="shared" si="34"/>
        <v>0</v>
      </c>
      <c r="Q174" s="167">
        <f t="shared" si="11"/>
        <v>56.4</v>
      </c>
      <c r="R174" s="167">
        <f t="shared" si="12"/>
        <v>70.93289</v>
      </c>
      <c r="S174" s="167">
        <f t="shared" si="13"/>
        <v>29.26</v>
      </c>
      <c r="T174" s="167">
        <f t="shared" si="14"/>
        <v>46.327357999999997</v>
      </c>
      <c r="U174" s="167">
        <f t="shared" si="15"/>
        <v>43.521763</v>
      </c>
      <c r="V174" s="167">
        <f t="shared" si="16"/>
        <v>29.26</v>
      </c>
      <c r="W174" s="167">
        <f t="shared" si="17"/>
        <v>46.327357999999997</v>
      </c>
      <c r="X174" s="167">
        <f t="shared" si="18"/>
        <v>42.115780000000001</v>
      </c>
      <c r="Y174" s="167">
        <f t="shared" si="19"/>
        <v>38.304000000000002</v>
      </c>
      <c r="BL174" s="363">
        <v>10</v>
      </c>
      <c r="BM174" s="144">
        <v>1.33</v>
      </c>
      <c r="BN174" s="144">
        <v>1.33</v>
      </c>
      <c r="BO174" s="144">
        <v>1</v>
      </c>
      <c r="BP174" s="144">
        <v>1</v>
      </c>
      <c r="BQ174" s="144">
        <v>114.4</v>
      </c>
      <c r="BR174" s="144">
        <v>177.33222499999999</v>
      </c>
      <c r="BS174" s="144">
        <v>73.150000000000006</v>
      </c>
      <c r="BT174" s="144">
        <v>91.687631999999994</v>
      </c>
      <c r="BU174" s="144">
        <v>82.895043000000001</v>
      </c>
      <c r="BV174" s="144">
        <v>73.150000000000006</v>
      </c>
      <c r="BW174" s="144">
        <v>91.687631999999994</v>
      </c>
      <c r="BX174" s="144">
        <v>83.352393000000006</v>
      </c>
      <c r="BY174" s="144">
        <v>76.608000000000004</v>
      </c>
      <c r="BZ174" s="144">
        <v>56.4</v>
      </c>
      <c r="CA174" s="144">
        <v>70.93289</v>
      </c>
      <c r="CB174" s="144">
        <v>29.26</v>
      </c>
      <c r="CC174" s="144">
        <v>46.327357999999997</v>
      </c>
      <c r="CD174" s="144">
        <v>43.521763</v>
      </c>
      <c r="CE174" s="144">
        <v>29.26</v>
      </c>
      <c r="CF174" s="144">
        <v>46.327357999999997</v>
      </c>
      <c r="CG174" s="144">
        <v>42.115780000000001</v>
      </c>
      <c r="CH174" s="364">
        <v>38.304000000000002</v>
      </c>
      <c r="CI174" s="375">
        <v>10</v>
      </c>
      <c r="CJ174" s="423">
        <v>29.8</v>
      </c>
      <c r="CK174" s="423">
        <v>35.466000000000001</v>
      </c>
      <c r="CL174" s="423">
        <v>14.63</v>
      </c>
      <c r="CM174" s="423">
        <v>23.164000000000001</v>
      </c>
      <c r="CN174" s="423">
        <v>26.943000000000001</v>
      </c>
      <c r="CO174" s="423">
        <v>14.63</v>
      </c>
      <c r="CP174" s="423">
        <v>23.164000000000001</v>
      </c>
      <c r="CQ174" s="423">
        <v>21.058</v>
      </c>
      <c r="CR174" s="146">
        <v>19.152000000000001</v>
      </c>
      <c r="CS174" s="145">
        <v>1.33</v>
      </c>
      <c r="CT174" s="441">
        <v>1</v>
      </c>
    </row>
    <row r="175" spans="2:98" ht="24.95" customHeight="1">
      <c r="B175" s="186">
        <f t="shared" si="20"/>
        <v>15</v>
      </c>
      <c r="C175" s="166">
        <f t="shared" si="21"/>
        <v>0.33000000000000007</v>
      </c>
      <c r="D175" s="166">
        <f t="shared" si="22"/>
        <v>0</v>
      </c>
      <c r="E175" s="167">
        <f t="shared" si="23"/>
        <v>205.00987599999999</v>
      </c>
      <c r="F175" s="167">
        <f t="shared" si="24"/>
        <v>265.99833699999999</v>
      </c>
      <c r="G175" s="167">
        <f t="shared" si="25"/>
        <v>109.72499999999999</v>
      </c>
      <c r="H175" s="167">
        <f t="shared" si="26"/>
        <v>162.720685</v>
      </c>
      <c r="I175" s="167">
        <f t="shared" si="27"/>
        <v>176.161293</v>
      </c>
      <c r="J175" s="167">
        <f t="shared" si="28"/>
        <v>109.72499999999999</v>
      </c>
      <c r="K175" s="167">
        <f t="shared" si="29"/>
        <v>162.720685</v>
      </c>
      <c r="L175" s="167">
        <f t="shared" si="30"/>
        <v>147.92789500000001</v>
      </c>
      <c r="M175" s="167">
        <f t="shared" si="31"/>
        <v>134.86199999999999</v>
      </c>
      <c r="N175" s="186">
        <f t="shared" si="32"/>
        <v>15</v>
      </c>
      <c r="O175" s="166">
        <f t="shared" si="33"/>
        <v>0.33000000000000007</v>
      </c>
      <c r="P175" s="166">
        <f t="shared" si="34"/>
        <v>0</v>
      </c>
      <c r="Q175" s="167">
        <f t="shared" si="11"/>
        <v>62.433332999999998</v>
      </c>
      <c r="R175" s="167">
        <f t="shared" si="12"/>
        <v>75.661749</v>
      </c>
      <c r="S175" s="167">
        <f t="shared" si="13"/>
        <v>31.388000000000002</v>
      </c>
      <c r="T175" s="167">
        <f t="shared" si="14"/>
        <v>50.391571999999996</v>
      </c>
      <c r="U175" s="167">
        <f t="shared" si="15"/>
        <v>53.885508999999999</v>
      </c>
      <c r="V175" s="167">
        <f t="shared" si="16"/>
        <v>34.58</v>
      </c>
      <c r="W175" s="167">
        <f t="shared" si="17"/>
        <v>50.391571999999996</v>
      </c>
      <c r="X175" s="167">
        <f t="shared" si="18"/>
        <v>46.549112999999998</v>
      </c>
      <c r="Y175" s="167">
        <f t="shared" si="19"/>
        <v>41.496000000000002</v>
      </c>
      <c r="BL175" s="363">
        <v>15</v>
      </c>
      <c r="BM175" s="144">
        <v>1.33</v>
      </c>
      <c r="BN175" s="144">
        <v>1.33</v>
      </c>
      <c r="BO175" s="144">
        <v>1</v>
      </c>
      <c r="BP175" s="144">
        <v>1</v>
      </c>
      <c r="BQ175" s="144">
        <v>205.00987599999999</v>
      </c>
      <c r="BR175" s="144">
        <v>265.99833699999999</v>
      </c>
      <c r="BS175" s="144">
        <v>109.72499999999999</v>
      </c>
      <c r="BT175" s="144">
        <v>162.720685</v>
      </c>
      <c r="BU175" s="144">
        <v>176.161293</v>
      </c>
      <c r="BV175" s="144">
        <v>109.72499999999999</v>
      </c>
      <c r="BW175" s="144">
        <v>162.720685</v>
      </c>
      <c r="BX175" s="144">
        <v>147.92789500000001</v>
      </c>
      <c r="BY175" s="144">
        <v>134.86199999999999</v>
      </c>
      <c r="BZ175" s="144">
        <v>62.433332999999998</v>
      </c>
      <c r="CA175" s="144">
        <v>75.661749</v>
      </c>
      <c r="CB175" s="144">
        <v>31.388000000000002</v>
      </c>
      <c r="CC175" s="144">
        <v>50.391571999999996</v>
      </c>
      <c r="CD175" s="144">
        <v>53.885508999999999</v>
      </c>
      <c r="CE175" s="144">
        <v>34.58</v>
      </c>
      <c r="CF175" s="144">
        <v>50.391571999999996</v>
      </c>
      <c r="CG175" s="144">
        <v>46.549112999999998</v>
      </c>
      <c r="CH175" s="364">
        <v>41.496000000000002</v>
      </c>
      <c r="CI175" s="375">
        <v>15</v>
      </c>
      <c r="CJ175" s="423">
        <v>33.616999999999997</v>
      </c>
      <c r="CK175" s="423">
        <v>38.421999999999997</v>
      </c>
      <c r="CL175" s="423">
        <v>15.694000000000001</v>
      </c>
      <c r="CM175" s="423">
        <v>29.097000000000001</v>
      </c>
      <c r="CN175" s="423">
        <v>31.423999999999999</v>
      </c>
      <c r="CO175" s="423">
        <v>17.29</v>
      </c>
      <c r="CP175" s="423">
        <v>25.196000000000002</v>
      </c>
      <c r="CQ175" s="423">
        <v>25.122</v>
      </c>
      <c r="CR175" s="146">
        <v>23.141999999999999</v>
      </c>
      <c r="CS175" s="145">
        <v>1.33</v>
      </c>
      <c r="CT175" s="441">
        <v>1</v>
      </c>
    </row>
    <row r="176" spans="2:98" ht="24.95" customHeight="1">
      <c r="B176" s="186">
        <f t="shared" si="20"/>
        <v>20</v>
      </c>
      <c r="C176" s="166">
        <f t="shared" si="21"/>
        <v>0.33000000000000007</v>
      </c>
      <c r="D176" s="166">
        <f t="shared" si="22"/>
        <v>0</v>
      </c>
      <c r="E176" s="167">
        <f t="shared" si="23"/>
        <v>301.03309300000001</v>
      </c>
      <c r="F176" s="167">
        <f t="shared" si="24"/>
        <v>354.66444999999999</v>
      </c>
      <c r="G176" s="167">
        <f t="shared" si="25"/>
        <v>146.30000000000001</v>
      </c>
      <c r="H176" s="167">
        <f t="shared" si="26"/>
        <v>234.81221099999999</v>
      </c>
      <c r="I176" s="167">
        <f t="shared" si="27"/>
        <v>269.42754300000001</v>
      </c>
      <c r="J176" s="167">
        <f t="shared" si="28"/>
        <v>153.34117599999999</v>
      </c>
      <c r="K176" s="167">
        <f t="shared" si="29"/>
        <v>234.81221099999999</v>
      </c>
      <c r="L176" s="167">
        <f t="shared" si="30"/>
        <v>213.46564699999999</v>
      </c>
      <c r="M176" s="167">
        <f t="shared" si="31"/>
        <v>193.91399999999999</v>
      </c>
      <c r="N176" s="186">
        <f t="shared" si="32"/>
        <v>20</v>
      </c>
      <c r="O176" s="166">
        <f t="shared" si="33"/>
        <v>0.33000000000000007</v>
      </c>
      <c r="P176" s="166">
        <f t="shared" si="34"/>
        <v>0</v>
      </c>
      <c r="Q176" s="167">
        <f t="shared" si="11"/>
        <v>66.25</v>
      </c>
      <c r="R176" s="167">
        <f t="shared" si="12"/>
        <v>92.212756999999996</v>
      </c>
      <c r="S176" s="167">
        <f t="shared" si="13"/>
        <v>34.845999999999997</v>
      </c>
      <c r="T176" s="167">
        <f t="shared" si="14"/>
        <v>59.494357999999998</v>
      </c>
      <c r="U176" s="167">
        <f t="shared" si="15"/>
        <v>61.377332000000003</v>
      </c>
      <c r="V176" s="167">
        <f t="shared" si="16"/>
        <v>37.24</v>
      </c>
      <c r="W176" s="167">
        <f t="shared" si="17"/>
        <v>52.423679</v>
      </c>
      <c r="X176" s="167">
        <f t="shared" si="18"/>
        <v>51.536835000000004</v>
      </c>
      <c r="Y176" s="167">
        <f t="shared" si="19"/>
        <v>47.88</v>
      </c>
      <c r="BL176" s="363">
        <v>20</v>
      </c>
      <c r="BM176" s="144">
        <v>1.33</v>
      </c>
      <c r="BN176" s="144">
        <v>1.33</v>
      </c>
      <c r="BO176" s="144">
        <v>1</v>
      </c>
      <c r="BP176" s="144">
        <v>1</v>
      </c>
      <c r="BQ176" s="144">
        <v>301.03309300000001</v>
      </c>
      <c r="BR176" s="144">
        <v>354.66444999999999</v>
      </c>
      <c r="BS176" s="144">
        <v>146.30000000000001</v>
      </c>
      <c r="BT176" s="144">
        <v>234.81221099999999</v>
      </c>
      <c r="BU176" s="144">
        <v>269.42754300000001</v>
      </c>
      <c r="BV176" s="144">
        <v>153.34117599999999</v>
      </c>
      <c r="BW176" s="144">
        <v>234.81221099999999</v>
      </c>
      <c r="BX176" s="144">
        <v>213.46564699999999</v>
      </c>
      <c r="BY176" s="144">
        <v>193.91399999999999</v>
      </c>
      <c r="BZ176" s="144">
        <v>66.25</v>
      </c>
      <c r="CA176" s="144">
        <v>92.212756999999996</v>
      </c>
      <c r="CB176" s="144">
        <v>34.845999999999997</v>
      </c>
      <c r="CC176" s="144">
        <v>59.494357999999998</v>
      </c>
      <c r="CD176" s="144">
        <v>61.377332000000003</v>
      </c>
      <c r="CE176" s="144">
        <v>37.24</v>
      </c>
      <c r="CF176" s="144">
        <v>52.423679</v>
      </c>
      <c r="CG176" s="144">
        <v>51.536835000000004</v>
      </c>
      <c r="CH176" s="364">
        <v>47.88</v>
      </c>
      <c r="CI176" s="375">
        <v>20</v>
      </c>
      <c r="CJ176" s="423">
        <v>36.325000000000003</v>
      </c>
      <c r="CK176" s="423">
        <v>48.765999999999998</v>
      </c>
      <c r="CL176" s="423">
        <v>17.422999999999998</v>
      </c>
      <c r="CM176" s="423">
        <v>32.795000000000002</v>
      </c>
      <c r="CN176" s="423">
        <v>35.204999999999998</v>
      </c>
      <c r="CO176" s="423">
        <v>18.62</v>
      </c>
      <c r="CP176" s="423">
        <v>26.212</v>
      </c>
      <c r="CQ176" s="423">
        <v>27.154</v>
      </c>
      <c r="CR176" s="146">
        <v>26.334</v>
      </c>
      <c r="CS176" s="145">
        <v>1.33</v>
      </c>
      <c r="CT176" s="441">
        <v>1</v>
      </c>
    </row>
    <row r="177" spans="2:98" ht="24.95" customHeight="1">
      <c r="B177" s="186">
        <f t="shared" si="20"/>
        <v>30</v>
      </c>
      <c r="C177" s="166">
        <f t="shared" si="21"/>
        <v>0.33000000000000007</v>
      </c>
      <c r="D177" s="166">
        <f t="shared" si="22"/>
        <v>0</v>
      </c>
      <c r="E177" s="167">
        <f t="shared" si="23"/>
        <v>506.18703499999998</v>
      </c>
      <c r="F177" s="167">
        <f t="shared" si="24"/>
        <v>625.39164700000003</v>
      </c>
      <c r="G177" s="167">
        <f t="shared" si="25"/>
        <v>243.34305900000001</v>
      </c>
      <c r="H177" s="167">
        <f t="shared" si="26"/>
        <v>440.25164000000001</v>
      </c>
      <c r="I177" s="167">
        <f t="shared" si="27"/>
        <v>476.79876200000001</v>
      </c>
      <c r="J177" s="167">
        <f t="shared" si="28"/>
        <v>264.04411800000003</v>
      </c>
      <c r="K177" s="167">
        <f t="shared" si="29"/>
        <v>380.05373700000001</v>
      </c>
      <c r="L177" s="167">
        <f t="shared" si="30"/>
        <v>376.89042499999999</v>
      </c>
      <c r="M177" s="167">
        <f t="shared" si="31"/>
        <v>351.38600000000002</v>
      </c>
      <c r="N177" s="186">
        <f t="shared" si="32"/>
        <v>30</v>
      </c>
      <c r="O177" s="166">
        <f t="shared" si="33"/>
        <v>0.33000000000000007</v>
      </c>
      <c r="P177" s="166">
        <f t="shared" si="34"/>
        <v>0</v>
      </c>
      <c r="Q177" s="167">
        <f t="shared" si="11"/>
        <v>75.567999999999998</v>
      </c>
      <c r="R177" s="167">
        <f t="shared" si="12"/>
        <v>109.94595700000001</v>
      </c>
      <c r="S177" s="167">
        <f t="shared" si="13"/>
        <v>38.304000000000002</v>
      </c>
      <c r="T177" s="167">
        <f t="shared" si="14"/>
        <v>68.922905</v>
      </c>
      <c r="U177" s="167">
        <f t="shared" si="15"/>
        <v>71.951554999999999</v>
      </c>
      <c r="V177" s="167">
        <f t="shared" si="16"/>
        <v>39.9</v>
      </c>
      <c r="W177" s="167">
        <f t="shared" si="17"/>
        <v>58.357118999999997</v>
      </c>
      <c r="X177" s="167">
        <f t="shared" si="18"/>
        <v>57.594985000000001</v>
      </c>
      <c r="Y177" s="167">
        <f t="shared" si="19"/>
        <v>55.86</v>
      </c>
      <c r="BL177" s="363">
        <v>30</v>
      </c>
      <c r="BM177" s="144">
        <v>1.33</v>
      </c>
      <c r="BN177" s="144">
        <v>1.33</v>
      </c>
      <c r="BO177" s="144">
        <v>1</v>
      </c>
      <c r="BP177" s="144">
        <v>1</v>
      </c>
      <c r="BQ177" s="144">
        <v>506.18703499999998</v>
      </c>
      <c r="BR177" s="144">
        <v>625.39164700000003</v>
      </c>
      <c r="BS177" s="144">
        <v>243.34305900000001</v>
      </c>
      <c r="BT177" s="144">
        <v>440.25164000000001</v>
      </c>
      <c r="BU177" s="144">
        <v>476.79876200000001</v>
      </c>
      <c r="BV177" s="144">
        <v>264.04411800000003</v>
      </c>
      <c r="BW177" s="144">
        <v>380.05373700000001</v>
      </c>
      <c r="BX177" s="144">
        <v>376.89042499999999</v>
      </c>
      <c r="BY177" s="144">
        <v>351.38600000000002</v>
      </c>
      <c r="BZ177" s="144">
        <v>75.567999999999998</v>
      </c>
      <c r="CA177" s="144">
        <v>109.94595700000001</v>
      </c>
      <c r="CB177" s="144">
        <v>38.304000000000002</v>
      </c>
      <c r="CC177" s="144">
        <v>68.922905</v>
      </c>
      <c r="CD177" s="144">
        <v>71.951554999999999</v>
      </c>
      <c r="CE177" s="144">
        <v>39.9</v>
      </c>
      <c r="CF177" s="144">
        <v>58.357118999999997</v>
      </c>
      <c r="CG177" s="144">
        <v>57.594985000000001</v>
      </c>
      <c r="CH177" s="364">
        <v>55.86</v>
      </c>
      <c r="CI177" s="375">
        <v>25</v>
      </c>
      <c r="CJ177" s="423">
        <v>40.984000000000002</v>
      </c>
      <c r="CK177" s="423">
        <v>54.972999999999999</v>
      </c>
      <c r="CL177" s="423">
        <v>18.46</v>
      </c>
      <c r="CM177" s="423">
        <v>35.014000000000003</v>
      </c>
      <c r="CN177" s="423">
        <v>37.473999999999997</v>
      </c>
      <c r="CO177" s="423">
        <v>22.344000000000001</v>
      </c>
      <c r="CP177" s="423">
        <v>28.675000000000001</v>
      </c>
      <c r="CQ177" s="423">
        <v>31.454000000000001</v>
      </c>
      <c r="CR177" s="146">
        <v>28.248999999999999</v>
      </c>
      <c r="CS177" s="145">
        <v>1.33</v>
      </c>
      <c r="CT177" s="441">
        <v>1</v>
      </c>
    </row>
    <row r="178" spans="2:98" ht="24.95" customHeight="1">
      <c r="B178" s="186">
        <f t="shared" si="20"/>
        <v>40</v>
      </c>
      <c r="C178" s="166">
        <f t="shared" si="21"/>
        <v>0.33000000000000007</v>
      </c>
      <c r="D178" s="166">
        <f t="shared" si="22"/>
        <v>0</v>
      </c>
      <c r="E178" s="167">
        <f t="shared" si="23"/>
        <v>727.89415199999996</v>
      </c>
      <c r="F178" s="167">
        <f t="shared" si="24"/>
        <v>997.04975400000001</v>
      </c>
      <c r="G178" s="167">
        <f t="shared" si="25"/>
        <v>354.40979399999998</v>
      </c>
      <c r="H178" s="167">
        <f t="shared" si="26"/>
        <v>658.752928</v>
      </c>
      <c r="I178" s="167">
        <f t="shared" si="27"/>
        <v>708.18899999999996</v>
      </c>
      <c r="J178" s="167">
        <f t="shared" si="28"/>
        <v>387.6</v>
      </c>
      <c r="K178" s="167">
        <f t="shared" si="29"/>
        <v>525.82450100000005</v>
      </c>
      <c r="L178" s="167">
        <f t="shared" si="30"/>
        <v>543.125044</v>
      </c>
      <c r="M178" s="167">
        <f t="shared" si="31"/>
        <v>529.87199999999996</v>
      </c>
      <c r="N178" s="186">
        <f t="shared" si="32"/>
        <v>40</v>
      </c>
      <c r="O178" s="166">
        <f t="shared" si="33"/>
        <v>0.33000000000000007</v>
      </c>
      <c r="P178" s="166">
        <f t="shared" si="34"/>
        <v>0</v>
      </c>
      <c r="Q178" s="167">
        <f t="shared" si="11"/>
        <v>86.215999999999994</v>
      </c>
      <c r="R178" s="167">
        <f t="shared" si="12"/>
        <v>122.35913499999999</v>
      </c>
      <c r="S178" s="167">
        <f t="shared" si="13"/>
        <v>40.033000000000001</v>
      </c>
      <c r="T178" s="167">
        <f t="shared" si="14"/>
        <v>73.637179000000003</v>
      </c>
      <c r="U178" s="167">
        <f t="shared" si="15"/>
        <v>77.238665999999995</v>
      </c>
      <c r="V178" s="167">
        <f t="shared" si="16"/>
        <v>47.88</v>
      </c>
      <c r="W178" s="167">
        <f t="shared" si="17"/>
        <v>66.68374</v>
      </c>
      <c r="X178" s="167">
        <f t="shared" si="18"/>
        <v>66.471238999999997</v>
      </c>
      <c r="Y178" s="167">
        <f t="shared" si="19"/>
        <v>59.85</v>
      </c>
      <c r="BL178" s="363">
        <v>40</v>
      </c>
      <c r="BM178" s="144">
        <v>1.33</v>
      </c>
      <c r="BN178" s="144">
        <v>1.33</v>
      </c>
      <c r="BO178" s="144">
        <v>1</v>
      </c>
      <c r="BP178" s="144">
        <v>1</v>
      </c>
      <c r="BQ178" s="144">
        <v>727.89415199999996</v>
      </c>
      <c r="BR178" s="144">
        <v>997.04975400000001</v>
      </c>
      <c r="BS178" s="144">
        <v>354.40979399999998</v>
      </c>
      <c r="BT178" s="144">
        <v>658.752928</v>
      </c>
      <c r="BU178" s="144">
        <v>708.18899999999996</v>
      </c>
      <c r="BV178" s="144">
        <v>387.6</v>
      </c>
      <c r="BW178" s="144">
        <v>525.82450100000005</v>
      </c>
      <c r="BX178" s="144">
        <v>543.125044</v>
      </c>
      <c r="BY178" s="144">
        <v>529.87199999999996</v>
      </c>
      <c r="BZ178" s="144">
        <v>86.215999999999994</v>
      </c>
      <c r="CA178" s="144">
        <v>122.35913499999999</v>
      </c>
      <c r="CB178" s="144">
        <v>40.033000000000001</v>
      </c>
      <c r="CC178" s="144">
        <v>73.637179000000003</v>
      </c>
      <c r="CD178" s="144">
        <v>77.238665999999995</v>
      </c>
      <c r="CE178" s="144">
        <v>47.88</v>
      </c>
      <c r="CF178" s="144">
        <v>66.68374</v>
      </c>
      <c r="CG178" s="144">
        <v>66.471238999999997</v>
      </c>
      <c r="CH178" s="364">
        <v>59.85</v>
      </c>
      <c r="CI178" s="375">
        <v>30</v>
      </c>
      <c r="CJ178" s="423">
        <v>45.067</v>
      </c>
      <c r="CK178" s="423">
        <v>59.110999999999997</v>
      </c>
      <c r="CL178" s="423">
        <v>19.152000000000001</v>
      </c>
      <c r="CM178" s="423">
        <v>36.494</v>
      </c>
      <c r="CN178" s="423">
        <v>38.987000000000002</v>
      </c>
      <c r="CO178" s="423">
        <v>24.827000000000002</v>
      </c>
      <c r="CP178" s="423">
        <v>31.210999999999999</v>
      </c>
      <c r="CQ178" s="423">
        <v>35.078000000000003</v>
      </c>
      <c r="CR178" s="146">
        <v>29.526</v>
      </c>
      <c r="CS178" s="145">
        <v>1.33</v>
      </c>
      <c r="CT178" s="441">
        <v>1</v>
      </c>
    </row>
    <row r="179" spans="2:98" ht="24.95" customHeight="1">
      <c r="B179" s="186">
        <f t="shared" si="20"/>
        <v>60</v>
      </c>
      <c r="C179" s="166">
        <f t="shared" si="21"/>
        <v>0.33000000000000007</v>
      </c>
      <c r="D179" s="166">
        <f t="shared" si="22"/>
        <v>0</v>
      </c>
      <c r="E179" s="167">
        <f t="shared" si="23"/>
        <v>1359.2380880000001</v>
      </c>
      <c r="F179" s="167">
        <f t="shared" si="24"/>
        <v>1787.801933</v>
      </c>
      <c r="G179" s="167">
        <f t="shared" si="25"/>
        <v>578.52652899999998</v>
      </c>
      <c r="H179" s="167">
        <f t="shared" si="26"/>
        <v>1096.704215</v>
      </c>
      <c r="I179" s="167">
        <f t="shared" si="27"/>
        <v>1172.329238</v>
      </c>
      <c r="J179" s="167">
        <f t="shared" si="28"/>
        <v>754.93333299999995</v>
      </c>
      <c r="K179" s="167">
        <f t="shared" si="29"/>
        <v>956.58023300000002</v>
      </c>
      <c r="L179" s="167">
        <f t="shared" si="30"/>
        <v>1061.701589</v>
      </c>
      <c r="M179" s="167">
        <f t="shared" si="31"/>
        <v>887.90800000000002</v>
      </c>
      <c r="N179" s="186">
        <f t="shared" si="32"/>
        <v>60</v>
      </c>
      <c r="O179" s="166">
        <f t="shared" si="33"/>
        <v>0.33000000000000007</v>
      </c>
      <c r="P179" s="166">
        <f t="shared" si="34"/>
        <v>0</v>
      </c>
      <c r="Q179" s="167">
        <f t="shared" si="11"/>
        <v>100.06399999999999</v>
      </c>
      <c r="R179" s="167">
        <f t="shared" si="12"/>
        <v>134.77231399999999</v>
      </c>
      <c r="S179" s="167">
        <f t="shared" si="13"/>
        <v>41.762</v>
      </c>
      <c r="T179" s="167">
        <f t="shared" si="14"/>
        <v>78.351453000000006</v>
      </c>
      <c r="U179" s="167">
        <f t="shared" si="15"/>
        <v>82.525777000000005</v>
      </c>
      <c r="V179" s="167">
        <f t="shared" si="16"/>
        <v>56.746667000000002</v>
      </c>
      <c r="W179" s="167">
        <f t="shared" si="17"/>
        <v>76.952160000000006</v>
      </c>
      <c r="X179" s="167">
        <f t="shared" si="18"/>
        <v>75.827400999999995</v>
      </c>
      <c r="Y179" s="167">
        <f t="shared" si="19"/>
        <v>71.819999999999993</v>
      </c>
      <c r="BL179" s="363">
        <v>60</v>
      </c>
      <c r="BM179" s="144">
        <v>1.33</v>
      </c>
      <c r="BN179" s="144">
        <v>1.33</v>
      </c>
      <c r="BO179" s="144">
        <v>1</v>
      </c>
      <c r="BP179" s="144">
        <v>1</v>
      </c>
      <c r="BQ179" s="144">
        <v>1359.2380880000001</v>
      </c>
      <c r="BR179" s="144">
        <v>1787.801933</v>
      </c>
      <c r="BS179" s="144">
        <v>578.52652899999998</v>
      </c>
      <c r="BT179" s="144">
        <v>1096.704215</v>
      </c>
      <c r="BU179" s="144">
        <v>1172.329238</v>
      </c>
      <c r="BV179" s="144">
        <v>754.93333299999995</v>
      </c>
      <c r="BW179" s="144">
        <v>956.58023300000002</v>
      </c>
      <c r="BX179" s="144">
        <v>1061.701589</v>
      </c>
      <c r="BY179" s="144">
        <v>887.90800000000002</v>
      </c>
      <c r="BZ179" s="144">
        <v>100.06399999999999</v>
      </c>
      <c r="CA179" s="144">
        <v>134.77231399999999</v>
      </c>
      <c r="CB179" s="144">
        <v>41.762</v>
      </c>
      <c r="CC179" s="144">
        <v>78.351453000000006</v>
      </c>
      <c r="CD179" s="144">
        <v>82.525777000000005</v>
      </c>
      <c r="CE179" s="144">
        <v>56.746667000000002</v>
      </c>
      <c r="CF179" s="144">
        <v>76.952160000000006</v>
      </c>
      <c r="CG179" s="144">
        <v>75.827400999999995</v>
      </c>
      <c r="CH179" s="364">
        <v>71.819999999999993</v>
      </c>
      <c r="CI179" s="375">
        <v>35</v>
      </c>
      <c r="CJ179" s="423">
        <v>48.44</v>
      </c>
      <c r="CK179" s="423">
        <v>62.066000000000003</v>
      </c>
      <c r="CL179" s="423">
        <v>19.646000000000001</v>
      </c>
      <c r="CM179" s="423">
        <v>37.549999999999997</v>
      </c>
      <c r="CN179" s="423">
        <v>40.067</v>
      </c>
      <c r="CO179" s="423">
        <v>26.6</v>
      </c>
      <c r="CP179" s="423">
        <v>33.460999999999999</v>
      </c>
      <c r="CQ179" s="423">
        <v>37.667000000000002</v>
      </c>
      <c r="CR179" s="146">
        <v>31.045999999999999</v>
      </c>
      <c r="CS179" s="145">
        <v>1.33</v>
      </c>
      <c r="CT179" s="441">
        <v>1</v>
      </c>
    </row>
    <row r="180" spans="2:98" ht="24.95" customHeight="1">
      <c r="B180" s="186">
        <f t="shared" si="20"/>
        <v>80</v>
      </c>
      <c r="C180" s="166">
        <f t="shared" si="21"/>
        <v>0.33000000000000007</v>
      </c>
      <c r="D180" s="166">
        <f t="shared" si="22"/>
        <v>0</v>
      </c>
      <c r="E180" s="167">
        <f t="shared" si="23"/>
        <v>2059.9422869999999</v>
      </c>
      <c r="F180" s="167">
        <f t="shared" si="24"/>
        <v>2582.1746969999999</v>
      </c>
      <c r="G180" s="167">
        <f t="shared" si="25"/>
        <v>803.63489700000002</v>
      </c>
      <c r="H180" s="167">
        <f t="shared" si="26"/>
        <v>1535.1298589999999</v>
      </c>
      <c r="I180" s="167">
        <f t="shared" si="27"/>
        <v>1637.149357</v>
      </c>
      <c r="J180" s="167">
        <f t="shared" si="28"/>
        <v>1124.8</v>
      </c>
      <c r="K180" s="167">
        <f t="shared" si="29"/>
        <v>1436.7356</v>
      </c>
      <c r="L180" s="167">
        <f t="shared" si="30"/>
        <v>1591.36266</v>
      </c>
      <c r="M180" s="167">
        <f t="shared" si="31"/>
        <v>1356.0147999999999</v>
      </c>
      <c r="N180" s="186">
        <f t="shared" si="32"/>
        <v>80</v>
      </c>
      <c r="O180" s="166">
        <f t="shared" si="33"/>
        <v>0.33000000000000007</v>
      </c>
      <c r="P180" s="166">
        <f t="shared" si="34"/>
        <v>0</v>
      </c>
      <c r="Q180" s="167">
        <f t="shared" si="11"/>
        <v>110.188</v>
      </c>
      <c r="R180" s="167">
        <f t="shared" si="12"/>
        <v>140.978903</v>
      </c>
      <c r="S180" s="167">
        <f t="shared" si="13"/>
        <v>42.6265</v>
      </c>
      <c r="T180" s="167">
        <f t="shared" si="14"/>
        <v>80.708590000000001</v>
      </c>
      <c r="U180" s="167">
        <f t="shared" si="15"/>
        <v>85.169332999999995</v>
      </c>
      <c r="V180" s="167">
        <f t="shared" si="16"/>
        <v>61.18</v>
      </c>
      <c r="W180" s="167">
        <f t="shared" si="17"/>
        <v>82.086370000000002</v>
      </c>
      <c r="X180" s="167">
        <f t="shared" si="18"/>
        <v>83.470551</v>
      </c>
      <c r="Y180" s="167">
        <f t="shared" si="19"/>
        <v>77.805000000000007</v>
      </c>
      <c r="BL180" s="363">
        <v>80</v>
      </c>
      <c r="BM180" s="144">
        <v>1.33</v>
      </c>
      <c r="BN180" s="144">
        <v>1.33</v>
      </c>
      <c r="BO180" s="144">
        <v>1</v>
      </c>
      <c r="BP180" s="144">
        <v>1</v>
      </c>
      <c r="BQ180" s="144">
        <v>2059.9422869999999</v>
      </c>
      <c r="BR180" s="144">
        <v>2582.1746969999999</v>
      </c>
      <c r="BS180" s="144">
        <v>803.63489700000002</v>
      </c>
      <c r="BT180" s="144">
        <v>1535.1298589999999</v>
      </c>
      <c r="BU180" s="144">
        <v>1637.149357</v>
      </c>
      <c r="BV180" s="144">
        <v>1124.8</v>
      </c>
      <c r="BW180" s="144">
        <v>1436.7356</v>
      </c>
      <c r="BX180" s="144">
        <v>1591.36266</v>
      </c>
      <c r="BY180" s="144">
        <v>1356.0147999999999</v>
      </c>
      <c r="BZ180" s="144">
        <v>110.188</v>
      </c>
      <c r="CA180" s="144">
        <v>140.978903</v>
      </c>
      <c r="CB180" s="144">
        <v>42.6265</v>
      </c>
      <c r="CC180" s="144">
        <v>80.708590000000001</v>
      </c>
      <c r="CD180" s="144">
        <v>85.169332999999995</v>
      </c>
      <c r="CE180" s="144">
        <v>61.18</v>
      </c>
      <c r="CF180" s="144">
        <v>82.086370000000002</v>
      </c>
      <c r="CG180" s="144">
        <v>83.470551</v>
      </c>
      <c r="CH180" s="364">
        <v>77.805000000000007</v>
      </c>
      <c r="CI180" s="375">
        <v>40</v>
      </c>
      <c r="CJ180" s="423">
        <v>51.37</v>
      </c>
      <c r="CK180" s="423">
        <v>64.283000000000001</v>
      </c>
      <c r="CL180" s="423">
        <v>20.016999999999999</v>
      </c>
      <c r="CM180" s="423">
        <v>38.343000000000004</v>
      </c>
      <c r="CN180" s="423">
        <v>40.878</v>
      </c>
      <c r="CO180" s="423">
        <v>27.93</v>
      </c>
      <c r="CP180" s="423">
        <v>35.372</v>
      </c>
      <c r="CQ180" s="423">
        <v>39.609000000000002</v>
      </c>
      <c r="CR180" s="146">
        <v>33.515999999999998</v>
      </c>
      <c r="CS180" s="145">
        <v>1.33</v>
      </c>
      <c r="CT180" s="441">
        <v>1</v>
      </c>
    </row>
    <row r="181" spans="2:98" ht="24.95" customHeight="1">
      <c r="B181" s="186">
        <f t="shared" si="20"/>
        <v>100</v>
      </c>
      <c r="C181" s="166">
        <f t="shared" si="21"/>
        <v>0.33000000000000007</v>
      </c>
      <c r="D181" s="166">
        <f t="shared" si="22"/>
        <v>0</v>
      </c>
      <c r="E181" s="167">
        <f t="shared" si="23"/>
        <v>2825.507752</v>
      </c>
      <c r="F181" s="167">
        <f t="shared" si="24"/>
        <v>3377.995696</v>
      </c>
      <c r="G181" s="167">
        <f t="shared" si="25"/>
        <v>1029.1399180000001</v>
      </c>
      <c r="H181" s="167">
        <f t="shared" si="26"/>
        <v>1973.7452450000001</v>
      </c>
      <c r="I181" s="167">
        <f t="shared" si="27"/>
        <v>2102.2414279999998</v>
      </c>
      <c r="J181" s="167">
        <f t="shared" si="28"/>
        <v>1495.68</v>
      </c>
      <c r="K181" s="167">
        <f t="shared" si="29"/>
        <v>1919.80682</v>
      </c>
      <c r="L181" s="167">
        <f t="shared" si="30"/>
        <v>2121.9593030000001</v>
      </c>
      <c r="M181" s="167">
        <f t="shared" si="31"/>
        <v>1884.93984</v>
      </c>
      <c r="N181" s="186">
        <f t="shared" si="32"/>
        <v>100</v>
      </c>
      <c r="O181" s="166">
        <f t="shared" si="33"/>
        <v>0.33000000000000007</v>
      </c>
      <c r="P181" s="166">
        <f t="shared" si="34"/>
        <v>0</v>
      </c>
      <c r="Q181" s="167">
        <f t="shared" si="11"/>
        <v>118.8224</v>
      </c>
      <c r="R181" s="167">
        <f t="shared" si="12"/>
        <v>144.702856</v>
      </c>
      <c r="S181" s="167">
        <f t="shared" si="13"/>
        <v>43.145200000000003</v>
      </c>
      <c r="T181" s="167">
        <f t="shared" si="14"/>
        <v>82.122872000000001</v>
      </c>
      <c r="U181" s="167">
        <f t="shared" si="15"/>
        <v>86.755465999999998</v>
      </c>
      <c r="V181" s="167">
        <f t="shared" si="16"/>
        <v>63.84</v>
      </c>
      <c r="W181" s="167">
        <f t="shared" si="17"/>
        <v>85.166895999999994</v>
      </c>
      <c r="X181" s="167">
        <f t="shared" si="18"/>
        <v>88.056439999999995</v>
      </c>
      <c r="Y181" s="167">
        <f t="shared" si="19"/>
        <v>81.396000000000001</v>
      </c>
      <c r="BL181" s="363">
        <v>100</v>
      </c>
      <c r="BM181" s="144">
        <v>1.33</v>
      </c>
      <c r="BN181" s="144">
        <v>1.33</v>
      </c>
      <c r="BO181" s="144">
        <v>1</v>
      </c>
      <c r="BP181" s="144">
        <v>1</v>
      </c>
      <c r="BQ181" s="144">
        <v>2825.507752</v>
      </c>
      <c r="BR181" s="144">
        <v>3377.995696</v>
      </c>
      <c r="BS181" s="144">
        <v>1029.1399180000001</v>
      </c>
      <c r="BT181" s="144">
        <v>1973.7452450000001</v>
      </c>
      <c r="BU181" s="144">
        <v>2102.2414279999998</v>
      </c>
      <c r="BV181" s="144">
        <v>1495.68</v>
      </c>
      <c r="BW181" s="144">
        <v>1919.80682</v>
      </c>
      <c r="BX181" s="144">
        <v>2121.9593030000001</v>
      </c>
      <c r="BY181" s="144">
        <v>1884.93984</v>
      </c>
      <c r="BZ181" s="144">
        <v>118.8224</v>
      </c>
      <c r="CA181" s="144">
        <v>144.702856</v>
      </c>
      <c r="CB181" s="144">
        <v>43.145200000000003</v>
      </c>
      <c r="CC181" s="144">
        <v>82.122872000000001</v>
      </c>
      <c r="CD181" s="144">
        <v>86.755465999999998</v>
      </c>
      <c r="CE181" s="144">
        <v>63.84</v>
      </c>
      <c r="CF181" s="144">
        <v>85.166895999999994</v>
      </c>
      <c r="CG181" s="144">
        <v>88.056439999999995</v>
      </c>
      <c r="CH181" s="364">
        <v>81.396000000000001</v>
      </c>
      <c r="CI181" s="375">
        <v>45</v>
      </c>
      <c r="CJ181" s="423">
        <v>54.003999999999998</v>
      </c>
      <c r="CK181" s="423">
        <v>66.007000000000005</v>
      </c>
      <c r="CL181" s="423">
        <v>20.305</v>
      </c>
      <c r="CM181" s="423">
        <v>38.959000000000003</v>
      </c>
      <c r="CN181" s="423">
        <v>41.508000000000003</v>
      </c>
      <c r="CO181" s="423">
        <v>28.963999999999999</v>
      </c>
      <c r="CP181" s="423">
        <v>36.857999999999997</v>
      </c>
      <c r="CQ181" s="423">
        <v>41.119</v>
      </c>
      <c r="CR181" s="146">
        <v>35.703000000000003</v>
      </c>
      <c r="CS181" s="145">
        <v>1.33</v>
      </c>
      <c r="CT181" s="441">
        <v>1</v>
      </c>
    </row>
    <row r="182" spans="2:98" ht="24.95" customHeight="1">
      <c r="B182" s="186">
        <f t="shared" si="20"/>
        <v>150</v>
      </c>
      <c r="C182" s="166">
        <f t="shared" si="21"/>
        <v>0.33000000000000007</v>
      </c>
      <c r="D182" s="166">
        <f t="shared" si="22"/>
        <v>0</v>
      </c>
      <c r="E182" s="167">
        <f t="shared" si="23"/>
        <v>5020.9152210000002</v>
      </c>
      <c r="F182" s="167">
        <f t="shared" si="24"/>
        <v>5370.0826020000004</v>
      </c>
      <c r="G182" s="167">
        <f t="shared" si="25"/>
        <v>1593.5966120000001</v>
      </c>
      <c r="H182" s="167">
        <f t="shared" si="26"/>
        <v>3070.6157600000001</v>
      </c>
      <c r="I182" s="167">
        <f t="shared" si="27"/>
        <v>3265.4475240000002</v>
      </c>
      <c r="J182" s="167">
        <f t="shared" si="28"/>
        <v>2424.6533330000002</v>
      </c>
      <c r="K182" s="167">
        <f t="shared" si="29"/>
        <v>3132.587614</v>
      </c>
      <c r="L182" s="167">
        <f t="shared" si="30"/>
        <v>3450.0881599999998</v>
      </c>
      <c r="M182" s="167">
        <f t="shared" si="31"/>
        <v>3210.8398929999998</v>
      </c>
      <c r="N182" s="186">
        <f t="shared" si="32"/>
        <v>150</v>
      </c>
      <c r="O182" s="166">
        <f t="shared" si="33"/>
        <v>0.33000000000000007</v>
      </c>
      <c r="P182" s="166">
        <f t="shared" si="34"/>
        <v>0</v>
      </c>
      <c r="Q182" s="167">
        <f t="shared" si="11"/>
        <v>137.80160000000001</v>
      </c>
      <c r="R182" s="167">
        <f t="shared" si="12"/>
        <v>149.668127</v>
      </c>
      <c r="S182" s="167">
        <f t="shared" si="13"/>
        <v>43.836799999999997</v>
      </c>
      <c r="T182" s="167">
        <f t="shared" si="14"/>
        <v>84.008581000000007</v>
      </c>
      <c r="U182" s="167">
        <f t="shared" si="15"/>
        <v>88.870311000000001</v>
      </c>
      <c r="V182" s="167">
        <f t="shared" si="16"/>
        <v>67.386667000000003</v>
      </c>
      <c r="W182" s="167">
        <f t="shared" si="17"/>
        <v>89.274264000000002</v>
      </c>
      <c r="X182" s="167">
        <f t="shared" si="18"/>
        <v>94.170959999999994</v>
      </c>
      <c r="Y182" s="167">
        <f t="shared" si="19"/>
        <v>86.183999999999997</v>
      </c>
      <c r="BL182" s="363">
        <v>150</v>
      </c>
      <c r="BM182" s="144">
        <v>1.33</v>
      </c>
      <c r="BN182" s="144">
        <v>1.33</v>
      </c>
      <c r="BO182" s="144">
        <v>1</v>
      </c>
      <c r="BP182" s="144">
        <v>1</v>
      </c>
      <c r="BQ182" s="144">
        <v>5020.9152210000002</v>
      </c>
      <c r="BR182" s="144">
        <v>5370.0826020000004</v>
      </c>
      <c r="BS182" s="144">
        <v>1593.5966120000001</v>
      </c>
      <c r="BT182" s="144">
        <v>3070.6157600000001</v>
      </c>
      <c r="BU182" s="144">
        <v>3265.4475240000002</v>
      </c>
      <c r="BV182" s="144">
        <v>2424.6533330000002</v>
      </c>
      <c r="BW182" s="144">
        <v>3132.587614</v>
      </c>
      <c r="BX182" s="144">
        <v>3450.0881599999998</v>
      </c>
      <c r="BY182" s="144">
        <v>3210.8398929999998</v>
      </c>
      <c r="BZ182" s="144">
        <v>137.80160000000001</v>
      </c>
      <c r="CA182" s="144">
        <v>149.668127</v>
      </c>
      <c r="CB182" s="144">
        <v>43.836799999999997</v>
      </c>
      <c r="CC182" s="144">
        <v>84.008581000000007</v>
      </c>
      <c r="CD182" s="144">
        <v>88.870311000000001</v>
      </c>
      <c r="CE182" s="144">
        <v>67.386667000000003</v>
      </c>
      <c r="CF182" s="144">
        <v>89.274264000000002</v>
      </c>
      <c r="CG182" s="144">
        <v>94.170959999999994</v>
      </c>
      <c r="CH182" s="364">
        <v>86.183999999999997</v>
      </c>
      <c r="CI182" s="375">
        <v>50</v>
      </c>
      <c r="CJ182" s="423">
        <v>56.432000000000002</v>
      </c>
      <c r="CK182" s="423">
        <v>67.385999999999996</v>
      </c>
      <c r="CL182" s="423">
        <v>20.535</v>
      </c>
      <c r="CM182" s="423">
        <v>39.451999999999998</v>
      </c>
      <c r="CN182" s="423">
        <v>42.012</v>
      </c>
      <c r="CO182" s="423">
        <v>29.792000000000002</v>
      </c>
      <c r="CP182" s="423">
        <v>38.045999999999999</v>
      </c>
      <c r="CQ182" s="423">
        <v>42.326999999999998</v>
      </c>
      <c r="CR182" s="146">
        <v>37.453000000000003</v>
      </c>
      <c r="CS182" s="145">
        <v>1.33</v>
      </c>
      <c r="CT182" s="441">
        <v>1</v>
      </c>
    </row>
    <row r="183" spans="2:98" ht="24.95" customHeight="1">
      <c r="B183" s="186">
        <f t="shared" si="20"/>
        <v>200</v>
      </c>
      <c r="C183" s="166">
        <f t="shared" si="21"/>
        <v>0.33000000000000007</v>
      </c>
      <c r="D183" s="166">
        <f t="shared" si="22"/>
        <v>0</v>
      </c>
      <c r="E183" s="171">
        <f t="shared" si="23"/>
        <v>7617.1625139999996</v>
      </c>
      <c r="F183" s="171">
        <f t="shared" si="24"/>
        <v>7363.6177429999998</v>
      </c>
      <c r="G183" s="171">
        <f t="shared" si="25"/>
        <v>2158.449959</v>
      </c>
      <c r="H183" s="171">
        <f t="shared" si="26"/>
        <v>4167.6760180000001</v>
      </c>
      <c r="I183" s="171">
        <f t="shared" si="27"/>
        <v>4428.9255709999998</v>
      </c>
      <c r="J183" s="171">
        <f t="shared" si="28"/>
        <v>3354.64</v>
      </c>
      <c r="K183" s="171">
        <f t="shared" si="29"/>
        <v>4348.2842609999998</v>
      </c>
      <c r="L183" s="171">
        <f t="shared" si="30"/>
        <v>4779.1525890000003</v>
      </c>
      <c r="M183" s="171">
        <f t="shared" si="31"/>
        <v>4538.7899200000002</v>
      </c>
      <c r="N183" s="186">
        <f t="shared" si="32"/>
        <v>200</v>
      </c>
      <c r="O183" s="166">
        <f t="shared" si="33"/>
        <v>0.33000000000000007</v>
      </c>
      <c r="P183" s="166">
        <f t="shared" si="34"/>
        <v>0</v>
      </c>
      <c r="Q183" s="167">
        <f t="shared" si="11"/>
        <v>155.2912</v>
      </c>
      <c r="R183" s="167">
        <f t="shared" si="12"/>
        <v>152.15076300000001</v>
      </c>
      <c r="S183" s="167">
        <f t="shared" si="13"/>
        <v>44.182600000000001</v>
      </c>
      <c r="T183" s="167">
        <f t="shared" si="14"/>
        <v>84.951436000000001</v>
      </c>
      <c r="U183" s="167">
        <f t="shared" si="15"/>
        <v>89.927733000000003</v>
      </c>
      <c r="V183" s="167">
        <f t="shared" si="16"/>
        <v>69.16</v>
      </c>
      <c r="W183" s="167">
        <f t="shared" si="17"/>
        <v>91.327948000000006</v>
      </c>
      <c r="X183" s="167">
        <f t="shared" si="18"/>
        <v>97.228219999999993</v>
      </c>
      <c r="Y183" s="167">
        <f t="shared" si="19"/>
        <v>90.865600000000001</v>
      </c>
      <c r="BL183" s="363">
        <v>200</v>
      </c>
      <c r="BM183" s="144">
        <v>1.33</v>
      </c>
      <c r="BN183" s="144">
        <v>1.33</v>
      </c>
      <c r="BO183" s="144">
        <v>1</v>
      </c>
      <c r="BP183" s="144">
        <v>1</v>
      </c>
      <c r="BQ183" s="144">
        <v>7617.1625139999996</v>
      </c>
      <c r="BR183" s="144">
        <v>7363.6177429999998</v>
      </c>
      <c r="BS183" s="144">
        <v>2158.449959</v>
      </c>
      <c r="BT183" s="144">
        <v>4167.6760180000001</v>
      </c>
      <c r="BU183" s="144">
        <v>4428.9255709999998</v>
      </c>
      <c r="BV183" s="144">
        <v>3354.64</v>
      </c>
      <c r="BW183" s="144">
        <v>4348.2842609999998</v>
      </c>
      <c r="BX183" s="144">
        <v>4779.1525890000003</v>
      </c>
      <c r="BY183" s="144">
        <v>4538.7899200000002</v>
      </c>
      <c r="BZ183" s="144">
        <v>155.2912</v>
      </c>
      <c r="CA183" s="144">
        <v>152.15076300000001</v>
      </c>
      <c r="CB183" s="144">
        <v>44.182600000000001</v>
      </c>
      <c r="CC183" s="144">
        <v>84.951436000000001</v>
      </c>
      <c r="CD183" s="144">
        <v>89.927733000000003</v>
      </c>
      <c r="CE183" s="144">
        <v>69.16</v>
      </c>
      <c r="CF183" s="144">
        <v>91.327948000000006</v>
      </c>
      <c r="CG183" s="144">
        <v>97.228219999999993</v>
      </c>
      <c r="CH183" s="364">
        <v>90.865600000000001</v>
      </c>
      <c r="CI183" s="375">
        <v>60</v>
      </c>
      <c r="CJ183" s="423">
        <v>60.872999999999998</v>
      </c>
      <c r="CK183" s="423">
        <v>69.454999999999998</v>
      </c>
      <c r="CL183" s="423">
        <v>20.881</v>
      </c>
      <c r="CM183" s="423">
        <v>40.192</v>
      </c>
      <c r="CN183" s="423">
        <v>42.768000000000001</v>
      </c>
      <c r="CO183" s="423">
        <v>31.033000000000001</v>
      </c>
      <c r="CP183" s="423">
        <v>39.829000000000001</v>
      </c>
      <c r="CQ183" s="423">
        <v>44.139000000000003</v>
      </c>
      <c r="CR183" s="146">
        <v>40.076999999999998</v>
      </c>
      <c r="CS183" s="145">
        <v>1.33</v>
      </c>
      <c r="CT183" s="441">
        <v>1</v>
      </c>
    </row>
    <row r="184" spans="2:98" ht="24.95" customHeight="1" thickBot="1">
      <c r="B184" s="186">
        <f t="shared" si="20"/>
        <v>200.1</v>
      </c>
      <c r="C184" s="166">
        <f t="shared" si="21"/>
        <v>0.33000000000000007</v>
      </c>
      <c r="D184" s="166">
        <f t="shared" si="22"/>
        <v>0</v>
      </c>
      <c r="E184" s="171">
        <f t="shared" si="23"/>
        <v>7622.7562200000002</v>
      </c>
      <c r="F184" s="171">
        <f t="shared" si="24"/>
        <v>8368.0613350000003</v>
      </c>
      <c r="G184" s="171">
        <f t="shared" si="25"/>
        <v>2620.3541439999999</v>
      </c>
      <c r="H184" s="171">
        <f t="shared" si="26"/>
        <v>4169.8702329999996</v>
      </c>
      <c r="I184" s="171">
        <f t="shared" si="27"/>
        <v>4431.2526630000002</v>
      </c>
      <c r="J184" s="171">
        <f t="shared" si="28"/>
        <v>3517.774582</v>
      </c>
      <c r="K184" s="171">
        <f t="shared" si="29"/>
        <v>4350.717114</v>
      </c>
      <c r="L184" s="171">
        <f t="shared" si="30"/>
        <v>4781.8111859999999</v>
      </c>
      <c r="M184" s="171">
        <f t="shared" si="31"/>
        <v>4541.4468470000002</v>
      </c>
      <c r="N184" s="186">
        <f t="shared" si="32"/>
        <v>200.1</v>
      </c>
      <c r="O184" s="166">
        <f t="shared" si="33"/>
        <v>0.33000000000000007</v>
      </c>
      <c r="P184" s="166">
        <f t="shared" si="34"/>
        <v>0</v>
      </c>
      <c r="Q184" s="167">
        <f t="shared" si="11"/>
        <v>155.325433</v>
      </c>
      <c r="R184" s="167">
        <f t="shared" si="12"/>
        <v>172.16448500000001</v>
      </c>
      <c r="S184" s="167">
        <f t="shared" si="13"/>
        <v>53.147339000000002</v>
      </c>
      <c r="T184" s="167">
        <f t="shared" si="14"/>
        <v>84.952849000000001</v>
      </c>
      <c r="U184" s="167">
        <f t="shared" si="15"/>
        <v>89.929319000000007</v>
      </c>
      <c r="V184" s="167">
        <f t="shared" si="16"/>
        <v>71.881994000000006</v>
      </c>
      <c r="W184" s="167">
        <f t="shared" si="17"/>
        <v>91.331027000000006</v>
      </c>
      <c r="X184" s="167">
        <f t="shared" si="18"/>
        <v>97.232804000000002</v>
      </c>
      <c r="Y184" s="167">
        <f t="shared" si="19"/>
        <v>90.873362999999998</v>
      </c>
      <c r="BL184" s="363">
        <v>200.1</v>
      </c>
      <c r="BM184" s="144">
        <v>1.33</v>
      </c>
      <c r="BN184" s="144">
        <v>1.33</v>
      </c>
      <c r="BO184" s="144">
        <v>1</v>
      </c>
      <c r="BP184" s="144">
        <v>1</v>
      </c>
      <c r="BQ184" s="144">
        <v>7622.7562200000002</v>
      </c>
      <c r="BR184" s="144">
        <v>8368.0613350000003</v>
      </c>
      <c r="BS184" s="144">
        <v>2620.3541439999999</v>
      </c>
      <c r="BT184" s="144">
        <v>4169.8702329999996</v>
      </c>
      <c r="BU184" s="144">
        <v>4431.2526630000002</v>
      </c>
      <c r="BV184" s="144">
        <v>3517.774582</v>
      </c>
      <c r="BW184" s="144">
        <v>4350.717114</v>
      </c>
      <c r="BX184" s="144">
        <v>4781.8111859999999</v>
      </c>
      <c r="BY184" s="144">
        <v>4541.4468470000002</v>
      </c>
      <c r="BZ184" s="144">
        <v>155.325433</v>
      </c>
      <c r="CA184" s="144">
        <v>172.16448500000001</v>
      </c>
      <c r="CB184" s="144">
        <v>53.147339000000002</v>
      </c>
      <c r="CC184" s="144">
        <v>84.952849000000001</v>
      </c>
      <c r="CD184" s="144">
        <v>89.929319000000007</v>
      </c>
      <c r="CE184" s="144">
        <v>71.881994000000006</v>
      </c>
      <c r="CF184" s="144">
        <v>91.331027000000006</v>
      </c>
      <c r="CG184" s="144">
        <v>97.232804000000002</v>
      </c>
      <c r="CH184" s="364">
        <v>90.873362999999998</v>
      </c>
      <c r="CI184" s="376">
        <v>70</v>
      </c>
      <c r="CJ184" s="439">
        <v>64.959999999999994</v>
      </c>
      <c r="CK184" s="439">
        <v>70.933000000000007</v>
      </c>
      <c r="CL184" s="439">
        <v>21.128</v>
      </c>
      <c r="CM184" s="439">
        <v>40.72</v>
      </c>
      <c r="CN184" s="439">
        <v>43.308999999999997</v>
      </c>
      <c r="CO184" s="439">
        <v>31.92</v>
      </c>
      <c r="CP184" s="439">
        <v>41.103000000000002</v>
      </c>
      <c r="CQ184" s="439">
        <v>45.433999999999997</v>
      </c>
      <c r="CR184" s="440">
        <v>41.951999999999998</v>
      </c>
      <c r="CS184" s="442">
        <v>1.33</v>
      </c>
      <c r="CT184" s="443">
        <v>1</v>
      </c>
    </row>
    <row r="185" spans="2:98" ht="24.95" customHeight="1">
      <c r="B185" s="186">
        <f t="shared" si="20"/>
        <v>250</v>
      </c>
      <c r="C185" s="166">
        <f t="shared" si="21"/>
        <v>0.33000000000000007</v>
      </c>
      <c r="D185" s="166">
        <f t="shared" si="22"/>
        <v>0</v>
      </c>
      <c r="E185" s="171">
        <f t="shared" si="23"/>
        <v>10613.736218</v>
      </c>
      <c r="F185" s="171">
        <f t="shared" si="24"/>
        <v>10919.687723999999</v>
      </c>
      <c r="G185" s="171">
        <f t="shared" si="25"/>
        <v>3604.7935069999999</v>
      </c>
      <c r="H185" s="171">
        <f t="shared" si="26"/>
        <v>5511.0151299999998</v>
      </c>
      <c r="I185" s="171">
        <f t="shared" si="27"/>
        <v>5756.7552420000002</v>
      </c>
      <c r="J185" s="171">
        <f t="shared" si="28"/>
        <v>4775.7100620000001</v>
      </c>
      <c r="K185" s="171">
        <f t="shared" si="29"/>
        <v>5735.0231180000001</v>
      </c>
      <c r="L185" s="171">
        <f t="shared" si="30"/>
        <v>6143.5417100000004</v>
      </c>
      <c r="M185" s="171">
        <f t="shared" si="31"/>
        <v>5962.2897149999999</v>
      </c>
      <c r="N185" s="186">
        <f t="shared" si="32"/>
        <v>250</v>
      </c>
      <c r="O185" s="166">
        <f t="shared" si="33"/>
        <v>0.33000000000000007</v>
      </c>
      <c r="P185" s="166">
        <f t="shared" si="34"/>
        <v>0</v>
      </c>
      <c r="Q185" s="167">
        <f t="shared" si="11"/>
        <v>172.18495999999999</v>
      </c>
      <c r="R185" s="167">
        <f t="shared" si="12"/>
        <v>178.640344</v>
      </c>
      <c r="S185" s="167">
        <f t="shared" si="13"/>
        <v>58.292560000000002</v>
      </c>
      <c r="T185" s="167">
        <f t="shared" si="14"/>
        <v>89.137861000000001</v>
      </c>
      <c r="U185" s="167">
        <f t="shared" si="15"/>
        <v>92.921639999999996</v>
      </c>
      <c r="V185" s="167">
        <f t="shared" si="16"/>
        <v>77.668000000000006</v>
      </c>
      <c r="W185" s="167">
        <f t="shared" si="17"/>
        <v>94.420119</v>
      </c>
      <c r="X185" s="167">
        <f t="shared" si="18"/>
        <v>99.296931999999998</v>
      </c>
      <c r="Y185" s="167">
        <f t="shared" si="19"/>
        <v>95.47936</v>
      </c>
      <c r="BL185" s="363">
        <v>250</v>
      </c>
      <c r="BM185" s="144">
        <v>1.33</v>
      </c>
      <c r="BN185" s="144">
        <v>1.33</v>
      </c>
      <c r="BO185" s="144">
        <v>1</v>
      </c>
      <c r="BP185" s="144">
        <v>1</v>
      </c>
      <c r="BQ185" s="144">
        <v>10613.736218</v>
      </c>
      <c r="BR185" s="144">
        <v>10919.687723999999</v>
      </c>
      <c r="BS185" s="144">
        <v>3604.7935069999999</v>
      </c>
      <c r="BT185" s="144">
        <v>5511.0151299999998</v>
      </c>
      <c r="BU185" s="144">
        <v>5756.7552420000002</v>
      </c>
      <c r="BV185" s="144">
        <v>4775.7100620000001</v>
      </c>
      <c r="BW185" s="144">
        <v>5735.0231180000001</v>
      </c>
      <c r="BX185" s="144">
        <v>6143.5417100000004</v>
      </c>
      <c r="BY185" s="144">
        <v>5962.2897149999999</v>
      </c>
      <c r="BZ185" s="144">
        <v>172.18495999999999</v>
      </c>
      <c r="CA185" s="144">
        <v>178.640344</v>
      </c>
      <c r="CB185" s="144">
        <v>58.292560000000002</v>
      </c>
      <c r="CC185" s="144">
        <v>89.137861000000001</v>
      </c>
      <c r="CD185" s="144">
        <v>92.921639999999996</v>
      </c>
      <c r="CE185" s="144">
        <v>77.668000000000006</v>
      </c>
      <c r="CF185" s="144">
        <v>94.420119</v>
      </c>
      <c r="CG185" s="144">
        <v>99.296931999999998</v>
      </c>
      <c r="CH185" s="364">
        <v>95.47936</v>
      </c>
      <c r="CI185" s="75"/>
      <c r="CJ185" s="154"/>
      <c r="CK185" s="154"/>
      <c r="CL185" s="154"/>
      <c r="CM185" s="154"/>
      <c r="CN185" s="154"/>
      <c r="CO185" s="154"/>
      <c r="CP185" s="154"/>
      <c r="CQ185" s="154"/>
      <c r="CR185" s="154"/>
    </row>
    <row r="186" spans="2:98" ht="24.95" customHeight="1" thickBot="1">
      <c r="B186" s="186">
        <f t="shared" si="20"/>
        <v>300</v>
      </c>
      <c r="C186" s="166">
        <f t="shared" si="21"/>
        <v>0.33000000000000007</v>
      </c>
      <c r="D186" s="166">
        <f t="shared" si="22"/>
        <v>0</v>
      </c>
      <c r="E186" s="171">
        <f t="shared" si="23"/>
        <v>14010.467846</v>
      </c>
      <c r="F186" s="171">
        <f t="shared" si="24"/>
        <v>13601.591805</v>
      </c>
      <c r="G186" s="171">
        <f t="shared" si="25"/>
        <v>4716.1357120000002</v>
      </c>
      <c r="H186" s="171">
        <f t="shared" si="26"/>
        <v>7021.400611</v>
      </c>
      <c r="I186" s="171">
        <f t="shared" si="27"/>
        <v>7316.9926210000003</v>
      </c>
      <c r="J186" s="171">
        <f t="shared" si="28"/>
        <v>6161.1889030000002</v>
      </c>
      <c r="K186" s="171">
        <f t="shared" si="29"/>
        <v>7335.6725820000001</v>
      </c>
      <c r="L186" s="171">
        <f t="shared" si="30"/>
        <v>7828.2793320000001</v>
      </c>
      <c r="M186" s="171">
        <f t="shared" si="31"/>
        <v>7646.7148070000003</v>
      </c>
      <c r="N186" s="186">
        <f t="shared" si="32"/>
        <v>300</v>
      </c>
      <c r="O186" s="166">
        <f t="shared" si="33"/>
        <v>0.33000000000000007</v>
      </c>
      <c r="P186" s="166">
        <f t="shared" si="34"/>
        <v>0</v>
      </c>
      <c r="Q186" s="167">
        <f t="shared" si="11"/>
        <v>188.7808</v>
      </c>
      <c r="R186" s="167">
        <f t="shared" si="12"/>
        <v>184.633399</v>
      </c>
      <c r="S186" s="167">
        <f t="shared" si="13"/>
        <v>63.396299999999997</v>
      </c>
      <c r="T186" s="167">
        <f t="shared" si="14"/>
        <v>94.420717999999994</v>
      </c>
      <c r="U186" s="167">
        <f t="shared" si="15"/>
        <v>98.238866999999999</v>
      </c>
      <c r="V186" s="167">
        <f t="shared" si="16"/>
        <v>83.2</v>
      </c>
      <c r="W186" s="167">
        <f t="shared" si="17"/>
        <v>100.036224</v>
      </c>
      <c r="X186" s="167">
        <f t="shared" si="18"/>
        <v>105.21411000000001</v>
      </c>
      <c r="Y186" s="167">
        <f t="shared" si="19"/>
        <v>102.03279999999999</v>
      </c>
      <c r="BL186" s="365">
        <v>300</v>
      </c>
      <c r="BM186" s="366">
        <v>1.33</v>
      </c>
      <c r="BN186" s="366">
        <v>1.33</v>
      </c>
      <c r="BO186" s="366">
        <v>1</v>
      </c>
      <c r="BP186" s="366">
        <v>1</v>
      </c>
      <c r="BQ186" s="366">
        <v>14010.467846</v>
      </c>
      <c r="BR186" s="366">
        <v>13601.591805</v>
      </c>
      <c r="BS186" s="366">
        <v>4716.1357120000002</v>
      </c>
      <c r="BT186" s="366">
        <v>7021.400611</v>
      </c>
      <c r="BU186" s="366">
        <v>7316.9926210000003</v>
      </c>
      <c r="BV186" s="366">
        <v>6161.1889030000002</v>
      </c>
      <c r="BW186" s="366">
        <v>7335.6725820000001</v>
      </c>
      <c r="BX186" s="366">
        <v>7828.2793320000001</v>
      </c>
      <c r="BY186" s="366">
        <v>7646.7148070000003</v>
      </c>
      <c r="BZ186" s="366">
        <v>188.7808</v>
      </c>
      <c r="CA186" s="366">
        <v>184.633399</v>
      </c>
      <c r="CB186" s="366">
        <v>63.396299999999997</v>
      </c>
      <c r="CC186" s="366">
        <v>94.420717999999994</v>
      </c>
      <c r="CD186" s="366">
        <v>98.238866999999999</v>
      </c>
      <c r="CE186" s="366">
        <v>83.2</v>
      </c>
      <c r="CF186" s="366">
        <v>100.036224</v>
      </c>
      <c r="CG186" s="366">
        <v>105.21411000000001</v>
      </c>
      <c r="CH186" s="367">
        <v>102.03279999999999</v>
      </c>
      <c r="CI186" s="75"/>
      <c r="CJ186" s="423"/>
      <c r="CK186" s="423"/>
      <c r="CL186" s="423"/>
      <c r="CM186" s="423"/>
      <c r="CN186" s="423"/>
      <c r="CO186" s="423"/>
      <c r="CP186" s="423"/>
      <c r="CQ186" s="423"/>
      <c r="CR186" s="423"/>
      <c r="CS186" s="75"/>
      <c r="CT186" s="75"/>
    </row>
    <row r="187" spans="2:98" ht="24.95" customHeight="1">
      <c r="B187" s="168"/>
      <c r="C187" s="169"/>
      <c r="D187" s="169"/>
      <c r="E187" s="170"/>
      <c r="F187" s="170"/>
      <c r="G187" s="170"/>
      <c r="H187" s="170"/>
      <c r="I187" s="170"/>
      <c r="J187" s="170"/>
      <c r="K187" s="170"/>
      <c r="L187" s="170"/>
      <c r="M187" s="170"/>
      <c r="N187" s="168"/>
      <c r="O187" s="169"/>
      <c r="P187" s="169"/>
      <c r="Q187" s="170"/>
      <c r="R187" s="170"/>
      <c r="S187" s="170"/>
      <c r="T187" s="170"/>
      <c r="U187" s="170"/>
      <c r="V187" s="170"/>
      <c r="W187" s="170"/>
      <c r="X187" s="170"/>
      <c r="Y187" s="170"/>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4"/>
      <c r="AY187" s="144"/>
      <c r="AZ187" s="144"/>
      <c r="BA187" s="75"/>
      <c r="BB187" s="75"/>
      <c r="BC187" s="75"/>
      <c r="BD187" s="75"/>
      <c r="BE187" s="75"/>
      <c r="BF187" s="75"/>
      <c r="BG187" s="75"/>
      <c r="BH187" s="75"/>
      <c r="BI187" s="75"/>
      <c r="CJ187" s="146"/>
      <c r="CK187" s="146"/>
      <c r="CL187" s="146"/>
      <c r="CM187" s="146"/>
      <c r="CN187" s="146"/>
      <c r="CO187" s="146"/>
      <c r="CP187" s="146"/>
      <c r="CQ187" s="146"/>
      <c r="CR187" s="146"/>
    </row>
    <row r="188" spans="2:98" ht="24.95" customHeight="1">
      <c r="B188" s="156" t="s">
        <v>316</v>
      </c>
      <c r="C188" s="144"/>
      <c r="D188" s="145"/>
      <c r="E188" s="144"/>
      <c r="F188" s="146"/>
      <c r="G188" s="144"/>
      <c r="H188" s="144"/>
      <c r="AZ188" s="75"/>
      <c r="BA188" s="75"/>
      <c r="BB188" s="75"/>
      <c r="BC188" s="75"/>
      <c r="BD188" s="75"/>
      <c r="BE188" s="75"/>
      <c r="BF188" s="75"/>
      <c r="BG188" s="75"/>
      <c r="BH188" s="75"/>
      <c r="BI188" s="75"/>
      <c r="CJ188" s="144"/>
      <c r="CK188" s="145"/>
      <c r="CL188" s="145"/>
      <c r="CM188" s="145"/>
      <c r="CN188" s="145"/>
      <c r="CO188" s="145"/>
      <c r="CP188" s="145"/>
      <c r="CQ188" s="145"/>
      <c r="CR188" s="145"/>
    </row>
    <row r="189" spans="2:98" ht="24.95" customHeight="1" thickBot="1">
      <c r="B189" s="144" t="s">
        <v>246</v>
      </c>
      <c r="C189" s="168"/>
      <c r="D189" s="168"/>
      <c r="E189" s="168"/>
      <c r="F189" s="168"/>
      <c r="G189" s="168"/>
      <c r="H189" s="168"/>
      <c r="I189" s="168"/>
      <c r="J189" s="168"/>
      <c r="K189" s="168"/>
      <c r="L189" s="168"/>
      <c r="N189" s="144" t="s">
        <v>247</v>
      </c>
      <c r="O189" s="168"/>
      <c r="P189" s="168"/>
      <c r="Q189" s="168"/>
      <c r="R189" s="168"/>
      <c r="S189" s="168"/>
      <c r="T189" s="168"/>
      <c r="U189" s="168"/>
      <c r="V189" s="168"/>
      <c r="W189" s="168"/>
      <c r="X189" s="168"/>
      <c r="Y189" s="168"/>
      <c r="BL189" s="69" t="s">
        <v>317</v>
      </c>
      <c r="CH189" s="75"/>
      <c r="CI189" s="69" t="s">
        <v>339</v>
      </c>
      <c r="CJ189" s="75"/>
      <c r="CK189" s="75"/>
      <c r="CL189" s="75"/>
      <c r="CM189" s="75"/>
      <c r="CN189" s="75"/>
      <c r="CO189" s="75"/>
      <c r="CP189" s="75"/>
      <c r="CQ189" s="75"/>
    </row>
    <row r="190" spans="2:98" ht="24.95" customHeight="1">
      <c r="B190" s="186" t="s">
        <v>241</v>
      </c>
      <c r="C190" s="186" t="s">
        <v>244</v>
      </c>
      <c r="D190" s="186" t="s">
        <v>245</v>
      </c>
      <c r="E190" s="186" t="str">
        <f t="shared" ref="E190:E205" si="35">BQ190</f>
        <v>HS20</v>
      </c>
      <c r="F190" s="186" t="str">
        <f t="shared" ref="F190:F205" si="36">BR190</f>
        <v>SU2</v>
      </c>
      <c r="G190" s="186" t="str">
        <f t="shared" ref="G190:G205" si="37">BS190</f>
        <v>SU3</v>
      </c>
      <c r="H190" s="186" t="str">
        <f t="shared" ref="H190:H205" si="38">BT190</f>
        <v>SU4</v>
      </c>
      <c r="I190" s="186" t="str">
        <f t="shared" ref="I190:I205" si="39">BU190</f>
        <v>C3</v>
      </c>
      <c r="J190" s="186" t="str">
        <f t="shared" ref="J190:J205" si="40">BV190</f>
        <v>C4</v>
      </c>
      <c r="K190" s="186" t="str">
        <f t="shared" ref="K190:K205" si="41">BW190</f>
        <v>C5</v>
      </c>
      <c r="L190" s="186" t="str">
        <f t="shared" ref="L190:L205" si="42">BX190</f>
        <v>ST5</v>
      </c>
      <c r="N190" s="186" t="s">
        <v>241</v>
      </c>
      <c r="O190" s="186" t="s">
        <v>244</v>
      </c>
      <c r="P190" s="186" t="s">
        <v>245</v>
      </c>
      <c r="Q190" s="186" t="str">
        <f t="shared" ref="Q190:Q205" si="43">BY190</f>
        <v>HS20</v>
      </c>
      <c r="R190" s="186" t="str">
        <f t="shared" ref="R190:R205" si="44">BZ190</f>
        <v>SU2</v>
      </c>
      <c r="S190" s="186" t="str">
        <f t="shared" ref="S190:S205" si="45">CA190</f>
        <v>SU3</v>
      </c>
      <c r="T190" s="186" t="str">
        <f t="shared" ref="T190:T205" si="46">CB190</f>
        <v>SU4</v>
      </c>
      <c r="U190" s="186" t="str">
        <f t="shared" ref="U190:U205" si="47">CC190</f>
        <v>C3</v>
      </c>
      <c r="V190" s="186" t="str">
        <f t="shared" ref="V190:V205" si="48">CD190</f>
        <v>C4</v>
      </c>
      <c r="W190" s="186" t="str">
        <f t="shared" ref="W190:W205" si="49">CE190</f>
        <v>C5</v>
      </c>
      <c r="X190" s="186" t="str">
        <f t="shared" ref="X190:X205" si="50">CF190</f>
        <v>ST5</v>
      </c>
      <c r="Y190" s="168"/>
      <c r="BL190" s="368" t="s">
        <v>241</v>
      </c>
      <c r="BM190" s="369" t="s">
        <v>310</v>
      </c>
      <c r="BN190" s="369" t="s">
        <v>315</v>
      </c>
      <c r="BO190" s="369" t="s">
        <v>310</v>
      </c>
      <c r="BP190" s="369" t="s">
        <v>311</v>
      </c>
      <c r="BQ190" s="369" t="s">
        <v>133</v>
      </c>
      <c r="BR190" s="369" t="s">
        <v>1</v>
      </c>
      <c r="BS190" s="369" t="s">
        <v>2</v>
      </c>
      <c r="BT190" s="369" t="s">
        <v>3</v>
      </c>
      <c r="BU190" s="369" t="s">
        <v>4</v>
      </c>
      <c r="BV190" s="369" t="s">
        <v>5</v>
      </c>
      <c r="BW190" s="369" t="s">
        <v>6</v>
      </c>
      <c r="BX190" s="369" t="s">
        <v>7</v>
      </c>
      <c r="BY190" s="369" t="s">
        <v>133</v>
      </c>
      <c r="BZ190" s="369" t="s">
        <v>1</v>
      </c>
      <c r="CA190" s="369" t="s">
        <v>2</v>
      </c>
      <c r="CB190" s="369" t="s">
        <v>3</v>
      </c>
      <c r="CC190" s="369" t="s">
        <v>4</v>
      </c>
      <c r="CD190" s="369" t="s">
        <v>5</v>
      </c>
      <c r="CE190" s="369" t="s">
        <v>6</v>
      </c>
      <c r="CF190" s="370" t="s">
        <v>7</v>
      </c>
      <c r="CH190" s="75"/>
      <c r="CI190" s="380" t="s">
        <v>230</v>
      </c>
      <c r="CJ190" s="372">
        <v>1</v>
      </c>
      <c r="CK190" s="372">
        <v>2</v>
      </c>
      <c r="CL190" s="372">
        <v>3</v>
      </c>
      <c r="CM190" s="372">
        <v>4</v>
      </c>
      <c r="CN190" s="372">
        <v>5</v>
      </c>
      <c r="CO190" s="372">
        <v>6</v>
      </c>
      <c r="CP190" s="372">
        <v>7</v>
      </c>
      <c r="CQ190" s="372">
        <v>8</v>
      </c>
      <c r="CR190" s="361" t="s">
        <v>223</v>
      </c>
      <c r="CS190" s="362" t="s">
        <v>223</v>
      </c>
    </row>
    <row r="191" spans="2:98" ht="24.95" customHeight="1">
      <c r="B191" s="186" t="s">
        <v>221</v>
      </c>
      <c r="C191" s="186" t="s">
        <v>242</v>
      </c>
      <c r="D191" s="186" t="s">
        <v>242</v>
      </c>
      <c r="E191" s="186" t="str">
        <f t="shared" si="35"/>
        <v>(k-ft)</v>
      </c>
      <c r="F191" s="186" t="str">
        <f t="shared" si="36"/>
        <v>(k-ft)</v>
      </c>
      <c r="G191" s="186" t="str">
        <f t="shared" si="37"/>
        <v>(k-ft)</v>
      </c>
      <c r="H191" s="186" t="str">
        <f t="shared" si="38"/>
        <v>(k-ft)</v>
      </c>
      <c r="I191" s="186" t="str">
        <f t="shared" si="39"/>
        <v>(k-ft)</v>
      </c>
      <c r="J191" s="186" t="str">
        <f t="shared" si="40"/>
        <v>(k-ft)</v>
      </c>
      <c r="K191" s="186" t="str">
        <f t="shared" si="41"/>
        <v>(k-ft)</v>
      </c>
      <c r="L191" s="186" t="str">
        <f t="shared" si="42"/>
        <v>(k-ft)</v>
      </c>
      <c r="N191" s="186" t="s">
        <v>221</v>
      </c>
      <c r="O191" s="186" t="s">
        <v>242</v>
      </c>
      <c r="P191" s="186" t="s">
        <v>242</v>
      </c>
      <c r="Q191" s="186" t="str">
        <f t="shared" si="43"/>
        <v>(kip)</v>
      </c>
      <c r="R191" s="186" t="str">
        <f t="shared" si="44"/>
        <v>(kip)</v>
      </c>
      <c r="S191" s="186" t="str">
        <f t="shared" si="45"/>
        <v>(kip)</v>
      </c>
      <c r="T191" s="186" t="str">
        <f t="shared" si="46"/>
        <v>(kip)</v>
      </c>
      <c r="U191" s="186" t="str">
        <f t="shared" si="47"/>
        <v>(kip)</v>
      </c>
      <c r="V191" s="186" t="str">
        <f t="shared" si="48"/>
        <v>(kip)</v>
      </c>
      <c r="W191" s="186" t="str">
        <f t="shared" si="49"/>
        <v>(kip)</v>
      </c>
      <c r="X191" s="186" t="str">
        <f t="shared" si="50"/>
        <v>(kip)</v>
      </c>
      <c r="Y191" s="168"/>
      <c r="BL191" s="373" t="s">
        <v>221</v>
      </c>
      <c r="BM191" s="69" t="s">
        <v>312</v>
      </c>
      <c r="BN191" s="69" t="s">
        <v>312</v>
      </c>
      <c r="BO191" s="69" t="s">
        <v>229</v>
      </c>
      <c r="BP191" s="69" t="s">
        <v>229</v>
      </c>
      <c r="BQ191" s="69" t="s">
        <v>132</v>
      </c>
      <c r="BR191" s="69" t="s">
        <v>132</v>
      </c>
      <c r="BS191" s="69" t="s">
        <v>132</v>
      </c>
      <c r="BT191" s="69" t="s">
        <v>132</v>
      </c>
      <c r="BU191" s="69" t="s">
        <v>132</v>
      </c>
      <c r="BV191" s="69" t="s">
        <v>132</v>
      </c>
      <c r="BW191" s="69" t="s">
        <v>132</v>
      </c>
      <c r="BX191" s="69" t="s">
        <v>132</v>
      </c>
      <c r="BY191" s="69" t="s">
        <v>243</v>
      </c>
      <c r="BZ191" s="69" t="s">
        <v>243</v>
      </c>
      <c r="CA191" s="69" t="s">
        <v>243</v>
      </c>
      <c r="CB191" s="69" t="s">
        <v>243</v>
      </c>
      <c r="CC191" s="69" t="s">
        <v>243</v>
      </c>
      <c r="CD191" s="69" t="s">
        <v>243</v>
      </c>
      <c r="CE191" s="69" t="s">
        <v>243</v>
      </c>
      <c r="CF191" s="374" t="s">
        <v>243</v>
      </c>
      <c r="CH191" s="75"/>
      <c r="CI191" s="375" t="s">
        <v>224</v>
      </c>
      <c r="CJ191" s="154" t="s">
        <v>133</v>
      </c>
      <c r="CK191" s="154" t="s">
        <v>1</v>
      </c>
      <c r="CL191" s="154" t="s">
        <v>2</v>
      </c>
      <c r="CM191" s="154" t="s">
        <v>3</v>
      </c>
      <c r="CN191" s="154" t="s">
        <v>4</v>
      </c>
      <c r="CO191" s="154" t="s">
        <v>5</v>
      </c>
      <c r="CP191" s="154" t="s">
        <v>6</v>
      </c>
      <c r="CQ191" s="154" t="s">
        <v>7</v>
      </c>
      <c r="CR191" s="144" t="s">
        <v>228</v>
      </c>
      <c r="CS191" s="364" t="s">
        <v>229</v>
      </c>
    </row>
    <row r="192" spans="2:98" ht="24.95" customHeight="1">
      <c r="B192" s="186">
        <f t="shared" ref="B192:B205" si="51">BL192</f>
        <v>5</v>
      </c>
      <c r="C192" s="166">
        <f t="shared" ref="C192:C205" si="52">BM192-1</f>
        <v>0</v>
      </c>
      <c r="D192" s="166">
        <f t="shared" ref="D192:D205" si="53">BO192-1</f>
        <v>0</v>
      </c>
      <c r="E192" s="167">
        <f t="shared" si="35"/>
        <v>40</v>
      </c>
      <c r="F192" s="167">
        <f t="shared" si="36"/>
        <v>27.5</v>
      </c>
      <c r="G192" s="167">
        <f t="shared" si="37"/>
        <v>27.5</v>
      </c>
      <c r="H192" s="167">
        <f t="shared" si="38"/>
        <v>23.375</v>
      </c>
      <c r="I192" s="167">
        <f t="shared" si="39"/>
        <v>27.5</v>
      </c>
      <c r="J192" s="167">
        <f t="shared" si="40"/>
        <v>27.5</v>
      </c>
      <c r="K192" s="167">
        <f t="shared" si="41"/>
        <v>25</v>
      </c>
      <c r="L192" s="167">
        <f t="shared" si="42"/>
        <v>22.5</v>
      </c>
      <c r="N192" s="186">
        <f t="shared" ref="N192:N205" si="54">BL192</f>
        <v>5</v>
      </c>
      <c r="O192" s="166">
        <f t="shared" ref="O192:O205" si="55">BN192-1</f>
        <v>0</v>
      </c>
      <c r="P192" s="166">
        <f t="shared" ref="P192:P205" si="56">BP192-1</f>
        <v>0</v>
      </c>
      <c r="Q192" s="167">
        <f t="shared" si="43"/>
        <v>32</v>
      </c>
      <c r="R192" s="167">
        <f t="shared" si="44"/>
        <v>22</v>
      </c>
      <c r="S192" s="167">
        <f t="shared" si="45"/>
        <v>25.665199999999999</v>
      </c>
      <c r="T192" s="167">
        <f t="shared" si="46"/>
        <v>21.81542</v>
      </c>
      <c r="U192" s="167">
        <f t="shared" si="47"/>
        <v>22</v>
      </c>
      <c r="V192" s="167">
        <f t="shared" si="48"/>
        <v>25.665199999999999</v>
      </c>
      <c r="W192" s="167">
        <f t="shared" si="49"/>
        <v>23.332000000000001</v>
      </c>
      <c r="X192" s="167">
        <f t="shared" si="50"/>
        <v>21.6</v>
      </c>
      <c r="Y192" s="170"/>
      <c r="BL192" s="373">
        <v>5</v>
      </c>
      <c r="BM192" s="69">
        <v>1</v>
      </c>
      <c r="BN192" s="69">
        <v>1</v>
      </c>
      <c r="BO192" s="69">
        <v>1</v>
      </c>
      <c r="BP192" s="69">
        <v>1</v>
      </c>
      <c r="BQ192" s="69">
        <v>40</v>
      </c>
      <c r="BR192" s="69">
        <v>27.5</v>
      </c>
      <c r="BS192" s="69">
        <v>27.5</v>
      </c>
      <c r="BT192" s="69">
        <v>23.375</v>
      </c>
      <c r="BU192" s="69">
        <v>27.5</v>
      </c>
      <c r="BV192" s="69">
        <v>27.5</v>
      </c>
      <c r="BW192" s="69">
        <v>25</v>
      </c>
      <c r="BX192" s="69">
        <v>22.5</v>
      </c>
      <c r="BY192" s="69">
        <v>32</v>
      </c>
      <c r="BZ192" s="69">
        <v>22</v>
      </c>
      <c r="CA192" s="69">
        <v>25.665199999999999</v>
      </c>
      <c r="CB192" s="69">
        <v>21.81542</v>
      </c>
      <c r="CC192" s="69">
        <v>22</v>
      </c>
      <c r="CD192" s="69">
        <v>25.665199999999999</v>
      </c>
      <c r="CE192" s="69">
        <v>23.332000000000001</v>
      </c>
      <c r="CF192" s="374">
        <v>21.6</v>
      </c>
      <c r="CH192" s="75"/>
      <c r="CI192" s="375">
        <v>5</v>
      </c>
      <c r="CJ192" s="423">
        <v>16</v>
      </c>
      <c r="CK192" s="423">
        <v>11</v>
      </c>
      <c r="CL192" s="423">
        <v>12.833</v>
      </c>
      <c r="CM192" s="423">
        <v>12.465</v>
      </c>
      <c r="CN192" s="423">
        <v>11</v>
      </c>
      <c r="CO192" s="423">
        <v>12.833</v>
      </c>
      <c r="CP192" s="423">
        <v>11.666</v>
      </c>
      <c r="CQ192" s="423">
        <v>10.8</v>
      </c>
      <c r="CR192" s="145">
        <v>1</v>
      </c>
      <c r="CS192" s="441">
        <v>1</v>
      </c>
    </row>
    <row r="193" spans="2:97" ht="24.95" customHeight="1">
      <c r="B193" s="186">
        <f t="shared" si="51"/>
        <v>10</v>
      </c>
      <c r="C193" s="166">
        <f t="shared" si="52"/>
        <v>0</v>
      </c>
      <c r="D193" s="166">
        <f t="shared" si="53"/>
        <v>0</v>
      </c>
      <c r="E193" s="167">
        <f t="shared" si="35"/>
        <v>80</v>
      </c>
      <c r="F193" s="167">
        <f t="shared" si="36"/>
        <v>55</v>
      </c>
      <c r="G193" s="167">
        <f t="shared" si="37"/>
        <v>68.938068999999999</v>
      </c>
      <c r="H193" s="167">
        <f t="shared" si="38"/>
        <v>62.327100000000002</v>
      </c>
      <c r="I193" s="167">
        <f t="shared" si="39"/>
        <v>55</v>
      </c>
      <c r="J193" s="167">
        <f t="shared" si="40"/>
        <v>68.938068999999999</v>
      </c>
      <c r="K193" s="167">
        <f t="shared" si="41"/>
        <v>62.670971999999999</v>
      </c>
      <c r="L193" s="167">
        <f t="shared" si="42"/>
        <v>57.6</v>
      </c>
      <c r="N193" s="186">
        <f t="shared" si="54"/>
        <v>10</v>
      </c>
      <c r="O193" s="166">
        <f t="shared" si="55"/>
        <v>0</v>
      </c>
      <c r="P193" s="166">
        <f t="shared" si="56"/>
        <v>0</v>
      </c>
      <c r="Q193" s="167">
        <f t="shared" si="43"/>
        <v>32</v>
      </c>
      <c r="R193" s="167">
        <f t="shared" si="44"/>
        <v>22</v>
      </c>
      <c r="S193" s="167">
        <f t="shared" si="45"/>
        <v>34.832599999999999</v>
      </c>
      <c r="T193" s="167">
        <f t="shared" si="46"/>
        <v>32.723129999999998</v>
      </c>
      <c r="U193" s="167">
        <f t="shared" si="47"/>
        <v>22</v>
      </c>
      <c r="V193" s="167">
        <f t="shared" si="48"/>
        <v>34.832599999999999</v>
      </c>
      <c r="W193" s="167">
        <f t="shared" si="49"/>
        <v>31.666</v>
      </c>
      <c r="X193" s="167">
        <f t="shared" si="50"/>
        <v>28.8</v>
      </c>
      <c r="Y193" s="170"/>
      <c r="BL193" s="373">
        <v>10</v>
      </c>
      <c r="BM193" s="69">
        <v>1</v>
      </c>
      <c r="BN193" s="69">
        <v>1</v>
      </c>
      <c r="BO193" s="69">
        <v>1</v>
      </c>
      <c r="BP193" s="69">
        <v>1</v>
      </c>
      <c r="BQ193" s="69">
        <v>80</v>
      </c>
      <c r="BR193" s="69">
        <v>55</v>
      </c>
      <c r="BS193" s="69">
        <v>68.938068999999999</v>
      </c>
      <c r="BT193" s="69">
        <v>62.327100000000002</v>
      </c>
      <c r="BU193" s="69">
        <v>55</v>
      </c>
      <c r="BV193" s="69">
        <v>68.938068999999999</v>
      </c>
      <c r="BW193" s="69">
        <v>62.670971999999999</v>
      </c>
      <c r="BX193" s="69">
        <v>57.6</v>
      </c>
      <c r="BY193" s="69">
        <v>32</v>
      </c>
      <c r="BZ193" s="69">
        <v>22</v>
      </c>
      <c r="CA193" s="69">
        <v>34.832599999999999</v>
      </c>
      <c r="CB193" s="69">
        <v>32.723129999999998</v>
      </c>
      <c r="CC193" s="69">
        <v>22</v>
      </c>
      <c r="CD193" s="69">
        <v>34.832599999999999</v>
      </c>
      <c r="CE193" s="69">
        <v>31.666</v>
      </c>
      <c r="CF193" s="374">
        <v>28.8</v>
      </c>
      <c r="CH193" s="75"/>
      <c r="CI193" s="375">
        <v>10</v>
      </c>
      <c r="CJ193" s="423">
        <v>16.2</v>
      </c>
      <c r="CK193" s="423">
        <v>11</v>
      </c>
      <c r="CL193" s="423">
        <v>17.416</v>
      </c>
      <c r="CM193" s="423">
        <v>20.257999999999999</v>
      </c>
      <c r="CN193" s="423">
        <v>11</v>
      </c>
      <c r="CO193" s="423">
        <v>17.416</v>
      </c>
      <c r="CP193" s="423">
        <v>15.833</v>
      </c>
      <c r="CQ193" s="423">
        <v>14.4</v>
      </c>
      <c r="CR193" s="145">
        <v>1</v>
      </c>
      <c r="CS193" s="441">
        <v>1</v>
      </c>
    </row>
    <row r="194" spans="2:97" ht="24.95" customHeight="1">
      <c r="B194" s="186">
        <f t="shared" si="51"/>
        <v>15</v>
      </c>
      <c r="C194" s="166">
        <f t="shared" si="52"/>
        <v>0</v>
      </c>
      <c r="D194" s="166">
        <f t="shared" si="53"/>
        <v>0</v>
      </c>
      <c r="E194" s="167">
        <f t="shared" si="35"/>
        <v>120</v>
      </c>
      <c r="F194" s="167">
        <f t="shared" si="36"/>
        <v>82.5</v>
      </c>
      <c r="G194" s="167">
        <f t="shared" si="37"/>
        <v>122.34638</v>
      </c>
      <c r="H194" s="167">
        <f t="shared" si="38"/>
        <v>132.4521</v>
      </c>
      <c r="I194" s="167">
        <f t="shared" si="39"/>
        <v>82.5</v>
      </c>
      <c r="J194" s="167">
        <f t="shared" si="40"/>
        <v>122.34638</v>
      </c>
      <c r="K194" s="167">
        <f t="shared" si="41"/>
        <v>111.22398200000001</v>
      </c>
      <c r="L194" s="167">
        <f t="shared" si="42"/>
        <v>101.4</v>
      </c>
      <c r="N194" s="186">
        <f t="shared" si="54"/>
        <v>15</v>
      </c>
      <c r="O194" s="166">
        <f t="shared" si="55"/>
        <v>0</v>
      </c>
      <c r="P194" s="166">
        <f t="shared" si="56"/>
        <v>0</v>
      </c>
      <c r="Q194" s="167">
        <f t="shared" si="43"/>
        <v>34.133333</v>
      </c>
      <c r="R194" s="167">
        <f t="shared" si="44"/>
        <v>23.6</v>
      </c>
      <c r="S194" s="167">
        <f t="shared" si="45"/>
        <v>37.888399999999997</v>
      </c>
      <c r="T194" s="167">
        <f t="shared" si="46"/>
        <v>40.515419999999999</v>
      </c>
      <c r="U194" s="167">
        <f t="shared" si="47"/>
        <v>26</v>
      </c>
      <c r="V194" s="167">
        <f t="shared" si="48"/>
        <v>37.888399999999997</v>
      </c>
      <c r="W194" s="167">
        <f t="shared" si="49"/>
        <v>34.999333</v>
      </c>
      <c r="X194" s="167">
        <f t="shared" si="50"/>
        <v>31.2</v>
      </c>
      <c r="Y194" s="170"/>
      <c r="BL194" s="373">
        <v>15</v>
      </c>
      <c r="BM194" s="69">
        <v>1</v>
      </c>
      <c r="BN194" s="69">
        <v>1</v>
      </c>
      <c r="BO194" s="69">
        <v>1</v>
      </c>
      <c r="BP194" s="69">
        <v>1</v>
      </c>
      <c r="BQ194" s="69">
        <v>120</v>
      </c>
      <c r="BR194" s="69">
        <v>82.5</v>
      </c>
      <c r="BS194" s="69">
        <v>122.34638</v>
      </c>
      <c r="BT194" s="69">
        <v>132.4521</v>
      </c>
      <c r="BU194" s="69">
        <v>82.5</v>
      </c>
      <c r="BV194" s="69">
        <v>122.34638</v>
      </c>
      <c r="BW194" s="69">
        <v>111.22398200000001</v>
      </c>
      <c r="BX194" s="69">
        <v>101.4</v>
      </c>
      <c r="BY194" s="69">
        <v>34.133333</v>
      </c>
      <c r="BZ194" s="69">
        <v>23.6</v>
      </c>
      <c r="CA194" s="69">
        <v>37.888399999999997</v>
      </c>
      <c r="CB194" s="69">
        <v>40.515419999999999</v>
      </c>
      <c r="CC194" s="69">
        <v>26</v>
      </c>
      <c r="CD194" s="69">
        <v>37.888399999999997</v>
      </c>
      <c r="CE194" s="69">
        <v>34.999333</v>
      </c>
      <c r="CF194" s="374">
        <v>31.2</v>
      </c>
      <c r="CH194" s="75"/>
      <c r="CI194" s="375">
        <v>15</v>
      </c>
      <c r="CJ194" s="423">
        <v>17.8</v>
      </c>
      <c r="CK194" s="423">
        <v>11.8</v>
      </c>
      <c r="CL194" s="423">
        <v>21.878</v>
      </c>
      <c r="CM194" s="423">
        <v>23.626999999999999</v>
      </c>
      <c r="CN194" s="423">
        <v>13</v>
      </c>
      <c r="CO194" s="423">
        <v>18.943999999999999</v>
      </c>
      <c r="CP194" s="423">
        <v>18.888999999999999</v>
      </c>
      <c r="CQ194" s="423">
        <v>17.399999999999999</v>
      </c>
      <c r="CR194" s="145">
        <v>1</v>
      </c>
      <c r="CS194" s="441">
        <v>1</v>
      </c>
    </row>
    <row r="195" spans="2:97" ht="24.95" customHeight="1">
      <c r="B195" s="186">
        <f t="shared" si="51"/>
        <v>20</v>
      </c>
      <c r="C195" s="166">
        <f t="shared" si="52"/>
        <v>0</v>
      </c>
      <c r="D195" s="166">
        <f t="shared" si="53"/>
        <v>0</v>
      </c>
      <c r="E195" s="167">
        <f t="shared" si="35"/>
        <v>160</v>
      </c>
      <c r="F195" s="167">
        <f t="shared" si="36"/>
        <v>110</v>
      </c>
      <c r="G195" s="167">
        <f t="shared" si="37"/>
        <v>176.550535</v>
      </c>
      <c r="H195" s="167">
        <f t="shared" si="38"/>
        <v>202.5771</v>
      </c>
      <c r="I195" s="167">
        <f t="shared" si="39"/>
        <v>115.294118</v>
      </c>
      <c r="J195" s="167">
        <f t="shared" si="40"/>
        <v>176.550535</v>
      </c>
      <c r="K195" s="167">
        <f t="shared" si="41"/>
        <v>160.500486</v>
      </c>
      <c r="L195" s="167">
        <f t="shared" si="42"/>
        <v>145.80000000000001</v>
      </c>
      <c r="N195" s="186">
        <f t="shared" si="54"/>
        <v>20</v>
      </c>
      <c r="O195" s="166">
        <f t="shared" si="55"/>
        <v>0</v>
      </c>
      <c r="P195" s="166">
        <f t="shared" si="56"/>
        <v>0</v>
      </c>
      <c r="Q195" s="167">
        <f t="shared" si="43"/>
        <v>41.6</v>
      </c>
      <c r="R195" s="167">
        <f t="shared" si="44"/>
        <v>26.2</v>
      </c>
      <c r="S195" s="167">
        <f t="shared" si="45"/>
        <v>44.732599999999998</v>
      </c>
      <c r="T195" s="167">
        <f t="shared" si="46"/>
        <v>46.14837</v>
      </c>
      <c r="U195" s="167">
        <f t="shared" si="47"/>
        <v>28</v>
      </c>
      <c r="V195" s="167">
        <f t="shared" si="48"/>
        <v>39.4163</v>
      </c>
      <c r="W195" s="167">
        <f t="shared" si="49"/>
        <v>38.749499999999998</v>
      </c>
      <c r="X195" s="167">
        <f t="shared" si="50"/>
        <v>36</v>
      </c>
      <c r="Y195" s="170"/>
      <c r="BL195" s="373">
        <v>20</v>
      </c>
      <c r="BM195" s="69">
        <v>1</v>
      </c>
      <c r="BN195" s="69">
        <v>1</v>
      </c>
      <c r="BO195" s="69">
        <v>1</v>
      </c>
      <c r="BP195" s="69">
        <v>1</v>
      </c>
      <c r="BQ195" s="69">
        <v>160</v>
      </c>
      <c r="BR195" s="69">
        <v>110</v>
      </c>
      <c r="BS195" s="69">
        <v>176.550535</v>
      </c>
      <c r="BT195" s="69">
        <v>202.5771</v>
      </c>
      <c r="BU195" s="69">
        <v>115.294118</v>
      </c>
      <c r="BV195" s="69">
        <v>176.550535</v>
      </c>
      <c r="BW195" s="69">
        <v>160.500486</v>
      </c>
      <c r="BX195" s="69">
        <v>145.80000000000001</v>
      </c>
      <c r="BY195" s="69">
        <v>41.6</v>
      </c>
      <c r="BZ195" s="69">
        <v>26.2</v>
      </c>
      <c r="CA195" s="69">
        <v>44.732599999999998</v>
      </c>
      <c r="CB195" s="69">
        <v>46.14837</v>
      </c>
      <c r="CC195" s="69">
        <v>28</v>
      </c>
      <c r="CD195" s="69">
        <v>39.4163</v>
      </c>
      <c r="CE195" s="69">
        <v>38.749499999999998</v>
      </c>
      <c r="CF195" s="374">
        <v>36</v>
      </c>
      <c r="CH195" s="75"/>
      <c r="CI195" s="375">
        <v>20</v>
      </c>
      <c r="CJ195" s="423">
        <v>22</v>
      </c>
      <c r="CK195" s="423">
        <v>13.1</v>
      </c>
      <c r="CL195" s="423">
        <v>24.658000000000001</v>
      </c>
      <c r="CM195" s="423">
        <v>26.47</v>
      </c>
      <c r="CN195" s="423">
        <v>14</v>
      </c>
      <c r="CO195" s="423">
        <v>19.707999999999998</v>
      </c>
      <c r="CP195" s="423">
        <v>20.416</v>
      </c>
      <c r="CQ195" s="423">
        <v>19.8</v>
      </c>
      <c r="CR195" s="145">
        <v>1</v>
      </c>
      <c r="CS195" s="441">
        <v>1</v>
      </c>
    </row>
    <row r="196" spans="2:97" ht="24.95" customHeight="1">
      <c r="B196" s="186">
        <f t="shared" si="51"/>
        <v>30</v>
      </c>
      <c r="C196" s="166">
        <f t="shared" si="52"/>
        <v>0</v>
      </c>
      <c r="D196" s="166">
        <f t="shared" si="53"/>
        <v>0</v>
      </c>
      <c r="E196" s="167">
        <f t="shared" si="35"/>
        <v>282.13333299999999</v>
      </c>
      <c r="F196" s="167">
        <f t="shared" si="36"/>
        <v>182.96470600000001</v>
      </c>
      <c r="G196" s="167">
        <f t="shared" si="37"/>
        <v>331.01627100000002</v>
      </c>
      <c r="H196" s="167">
        <f t="shared" si="38"/>
        <v>358.49530900000002</v>
      </c>
      <c r="I196" s="167">
        <f t="shared" si="39"/>
        <v>198.52941200000001</v>
      </c>
      <c r="J196" s="167">
        <f t="shared" si="40"/>
        <v>285.75468999999998</v>
      </c>
      <c r="K196" s="167">
        <f t="shared" si="41"/>
        <v>283.376259</v>
      </c>
      <c r="L196" s="167">
        <f t="shared" si="42"/>
        <v>264.2</v>
      </c>
      <c r="N196" s="186">
        <f t="shared" si="54"/>
        <v>30</v>
      </c>
      <c r="O196" s="166">
        <f t="shared" si="55"/>
        <v>0</v>
      </c>
      <c r="P196" s="166">
        <f t="shared" si="56"/>
        <v>0</v>
      </c>
      <c r="Q196" s="167">
        <f t="shared" si="43"/>
        <v>49.6</v>
      </c>
      <c r="R196" s="167">
        <f t="shared" si="44"/>
        <v>28.8</v>
      </c>
      <c r="S196" s="167">
        <f t="shared" si="45"/>
        <v>51.821733000000002</v>
      </c>
      <c r="T196" s="167">
        <f t="shared" si="46"/>
        <v>54.098913000000003</v>
      </c>
      <c r="U196" s="167">
        <f t="shared" si="47"/>
        <v>30</v>
      </c>
      <c r="V196" s="167">
        <f t="shared" si="48"/>
        <v>43.877533</v>
      </c>
      <c r="W196" s="167">
        <f t="shared" si="49"/>
        <v>43.304499999999997</v>
      </c>
      <c r="X196" s="167">
        <f t="shared" si="50"/>
        <v>42</v>
      </c>
      <c r="Y196" s="170"/>
      <c r="BL196" s="373">
        <v>30</v>
      </c>
      <c r="BM196" s="69">
        <v>1</v>
      </c>
      <c r="BN196" s="69">
        <v>1</v>
      </c>
      <c r="BO196" s="69">
        <v>1</v>
      </c>
      <c r="BP196" s="69">
        <v>1</v>
      </c>
      <c r="BQ196" s="69">
        <v>282.13333299999999</v>
      </c>
      <c r="BR196" s="69">
        <v>182.96470600000001</v>
      </c>
      <c r="BS196" s="69">
        <v>331.01627100000002</v>
      </c>
      <c r="BT196" s="69">
        <v>358.49530900000002</v>
      </c>
      <c r="BU196" s="69">
        <v>198.52941200000001</v>
      </c>
      <c r="BV196" s="69">
        <v>285.75468999999998</v>
      </c>
      <c r="BW196" s="69">
        <v>283.376259</v>
      </c>
      <c r="BX196" s="69">
        <v>264.2</v>
      </c>
      <c r="BY196" s="69">
        <v>49.6</v>
      </c>
      <c r="BZ196" s="69">
        <v>28.8</v>
      </c>
      <c r="CA196" s="69">
        <v>51.821733000000002</v>
      </c>
      <c r="CB196" s="69">
        <v>54.098913000000003</v>
      </c>
      <c r="CC196" s="69">
        <v>30</v>
      </c>
      <c r="CD196" s="69">
        <v>43.877533</v>
      </c>
      <c r="CE196" s="69">
        <v>43.304499999999997</v>
      </c>
      <c r="CF196" s="374">
        <v>42</v>
      </c>
      <c r="CH196" s="75"/>
      <c r="CI196" s="375">
        <v>25</v>
      </c>
      <c r="CJ196" s="423">
        <v>24.8</v>
      </c>
      <c r="CK196" s="423">
        <v>13.88</v>
      </c>
      <c r="CL196" s="423">
        <v>26.327000000000002</v>
      </c>
      <c r="CM196" s="423">
        <v>28.175999999999998</v>
      </c>
      <c r="CN196" s="423">
        <v>16.8</v>
      </c>
      <c r="CO196" s="423">
        <v>21.56</v>
      </c>
      <c r="CP196" s="423">
        <v>23.649000000000001</v>
      </c>
      <c r="CQ196" s="423">
        <v>21.24</v>
      </c>
      <c r="CR196" s="145">
        <v>1</v>
      </c>
      <c r="CS196" s="441">
        <v>1</v>
      </c>
    </row>
    <row r="197" spans="2:97" ht="24.95" customHeight="1">
      <c r="B197" s="186">
        <f t="shared" si="51"/>
        <v>40</v>
      </c>
      <c r="C197" s="166">
        <f t="shared" si="52"/>
        <v>0</v>
      </c>
      <c r="D197" s="166">
        <f t="shared" si="53"/>
        <v>0</v>
      </c>
      <c r="E197" s="167">
        <f t="shared" si="35"/>
        <v>449.8</v>
      </c>
      <c r="F197" s="167">
        <f t="shared" si="36"/>
        <v>266.47352899999998</v>
      </c>
      <c r="G197" s="167">
        <f t="shared" si="37"/>
        <v>495.302953</v>
      </c>
      <c r="H197" s="167">
        <f t="shared" si="38"/>
        <v>532.47293200000001</v>
      </c>
      <c r="I197" s="167">
        <f t="shared" si="39"/>
        <v>291.42857099999998</v>
      </c>
      <c r="J197" s="167">
        <f t="shared" si="40"/>
        <v>395.35676699999999</v>
      </c>
      <c r="K197" s="167">
        <f t="shared" si="41"/>
        <v>408.36469399999999</v>
      </c>
      <c r="L197" s="167">
        <f t="shared" si="42"/>
        <v>398.4</v>
      </c>
      <c r="N197" s="186">
        <f t="shared" si="54"/>
        <v>40</v>
      </c>
      <c r="O197" s="166">
        <f t="shared" si="55"/>
        <v>0</v>
      </c>
      <c r="P197" s="166">
        <f t="shared" si="56"/>
        <v>0</v>
      </c>
      <c r="Q197" s="167">
        <f t="shared" si="43"/>
        <v>55.2</v>
      </c>
      <c r="R197" s="167">
        <f t="shared" si="44"/>
        <v>30.1</v>
      </c>
      <c r="S197" s="167">
        <f t="shared" si="45"/>
        <v>55.366300000000003</v>
      </c>
      <c r="T197" s="167">
        <f t="shared" si="46"/>
        <v>58.074185</v>
      </c>
      <c r="U197" s="167">
        <f t="shared" si="47"/>
        <v>36</v>
      </c>
      <c r="V197" s="167">
        <f t="shared" si="48"/>
        <v>50.138150000000003</v>
      </c>
      <c r="W197" s="167">
        <f t="shared" si="49"/>
        <v>49.978375</v>
      </c>
      <c r="X197" s="167">
        <f t="shared" si="50"/>
        <v>45</v>
      </c>
      <c r="Y197" s="170"/>
      <c r="BL197" s="373">
        <v>40</v>
      </c>
      <c r="BM197" s="69">
        <v>1</v>
      </c>
      <c r="BN197" s="69">
        <v>1</v>
      </c>
      <c r="BO197" s="69">
        <v>1</v>
      </c>
      <c r="BP197" s="69">
        <v>1</v>
      </c>
      <c r="BQ197" s="69">
        <v>449.8</v>
      </c>
      <c r="BR197" s="69">
        <v>266.47352899999998</v>
      </c>
      <c r="BS197" s="69">
        <v>495.302953</v>
      </c>
      <c r="BT197" s="69">
        <v>532.47293200000001</v>
      </c>
      <c r="BU197" s="69">
        <v>291.42857099999998</v>
      </c>
      <c r="BV197" s="69">
        <v>395.35676699999999</v>
      </c>
      <c r="BW197" s="69">
        <v>408.36469399999999</v>
      </c>
      <c r="BX197" s="69">
        <v>398.4</v>
      </c>
      <c r="BY197" s="69">
        <v>55.2</v>
      </c>
      <c r="BZ197" s="69">
        <v>30.1</v>
      </c>
      <c r="CA197" s="69">
        <v>55.366300000000003</v>
      </c>
      <c r="CB197" s="69">
        <v>58.074185</v>
      </c>
      <c r="CC197" s="69">
        <v>36</v>
      </c>
      <c r="CD197" s="69">
        <v>50.138150000000003</v>
      </c>
      <c r="CE197" s="69">
        <v>49.978375</v>
      </c>
      <c r="CF197" s="374">
        <v>45</v>
      </c>
      <c r="CH197" s="75"/>
      <c r="CI197" s="375">
        <v>30</v>
      </c>
      <c r="CJ197" s="423">
        <v>26.667000000000002</v>
      </c>
      <c r="CK197" s="423">
        <v>14.4</v>
      </c>
      <c r="CL197" s="423">
        <v>27.439</v>
      </c>
      <c r="CM197" s="423">
        <v>29.314</v>
      </c>
      <c r="CN197" s="423">
        <v>18.667000000000002</v>
      </c>
      <c r="CO197" s="423">
        <v>23.466999999999999</v>
      </c>
      <c r="CP197" s="423">
        <v>26.375</v>
      </c>
      <c r="CQ197" s="423">
        <v>22.2</v>
      </c>
      <c r="CR197" s="145">
        <v>1</v>
      </c>
      <c r="CS197" s="441">
        <v>1</v>
      </c>
    </row>
    <row r="198" spans="2:97" ht="24.95" customHeight="1">
      <c r="B198" s="186">
        <f t="shared" si="51"/>
        <v>60</v>
      </c>
      <c r="C198" s="166">
        <f t="shared" si="52"/>
        <v>0</v>
      </c>
      <c r="D198" s="166">
        <f t="shared" si="53"/>
        <v>0</v>
      </c>
      <c r="E198" s="167">
        <f t="shared" si="35"/>
        <v>806.53333299999997</v>
      </c>
      <c r="F198" s="167">
        <f t="shared" si="36"/>
        <v>434.98235299999999</v>
      </c>
      <c r="G198" s="167">
        <f t="shared" si="37"/>
        <v>824.58963500000004</v>
      </c>
      <c r="H198" s="167">
        <f t="shared" si="38"/>
        <v>881.45055500000001</v>
      </c>
      <c r="I198" s="167">
        <f t="shared" si="39"/>
        <v>567.61904800000002</v>
      </c>
      <c r="J198" s="167">
        <f t="shared" si="40"/>
        <v>719.23325799999998</v>
      </c>
      <c r="K198" s="167">
        <f t="shared" si="41"/>
        <v>798.27187100000003</v>
      </c>
      <c r="L198" s="167">
        <f t="shared" si="42"/>
        <v>667.6</v>
      </c>
      <c r="N198" s="186">
        <f t="shared" si="54"/>
        <v>60</v>
      </c>
      <c r="O198" s="166">
        <f t="shared" si="55"/>
        <v>0</v>
      </c>
      <c r="P198" s="166">
        <f t="shared" si="56"/>
        <v>0</v>
      </c>
      <c r="Q198" s="167">
        <f t="shared" si="43"/>
        <v>60.8</v>
      </c>
      <c r="R198" s="167">
        <f t="shared" si="44"/>
        <v>31.4</v>
      </c>
      <c r="S198" s="167">
        <f t="shared" si="45"/>
        <v>58.910867000000003</v>
      </c>
      <c r="T198" s="167">
        <f t="shared" si="46"/>
        <v>62.049456999999997</v>
      </c>
      <c r="U198" s="167">
        <f t="shared" si="47"/>
        <v>42.666666999999997</v>
      </c>
      <c r="V198" s="167">
        <f t="shared" si="48"/>
        <v>57.858767</v>
      </c>
      <c r="W198" s="167">
        <f t="shared" si="49"/>
        <v>57.013083000000002</v>
      </c>
      <c r="X198" s="167">
        <f t="shared" si="50"/>
        <v>54</v>
      </c>
      <c r="Y198" s="170"/>
      <c r="BL198" s="373">
        <v>60</v>
      </c>
      <c r="BM198" s="69">
        <v>1</v>
      </c>
      <c r="BN198" s="69">
        <v>1</v>
      </c>
      <c r="BO198" s="69">
        <v>1</v>
      </c>
      <c r="BP198" s="69">
        <v>1</v>
      </c>
      <c r="BQ198" s="69">
        <v>806.53333299999997</v>
      </c>
      <c r="BR198" s="69">
        <v>434.98235299999999</v>
      </c>
      <c r="BS198" s="69">
        <v>824.58963500000004</v>
      </c>
      <c r="BT198" s="69">
        <v>881.45055500000001</v>
      </c>
      <c r="BU198" s="69">
        <v>567.61904800000002</v>
      </c>
      <c r="BV198" s="69">
        <v>719.23325799999998</v>
      </c>
      <c r="BW198" s="69">
        <v>798.27187100000003</v>
      </c>
      <c r="BX198" s="69">
        <v>667.6</v>
      </c>
      <c r="BY198" s="69">
        <v>60.8</v>
      </c>
      <c r="BZ198" s="69">
        <v>31.4</v>
      </c>
      <c r="CA198" s="69">
        <v>58.910867000000003</v>
      </c>
      <c r="CB198" s="69">
        <v>62.049456999999997</v>
      </c>
      <c r="CC198" s="69">
        <v>42.666666999999997</v>
      </c>
      <c r="CD198" s="69">
        <v>57.858767</v>
      </c>
      <c r="CE198" s="69">
        <v>57.013083000000002</v>
      </c>
      <c r="CF198" s="374">
        <v>54</v>
      </c>
      <c r="CH198" s="75"/>
      <c r="CI198" s="375">
        <v>35</v>
      </c>
      <c r="CJ198" s="423">
        <v>28</v>
      </c>
      <c r="CK198" s="423">
        <v>14.771000000000001</v>
      </c>
      <c r="CL198" s="423">
        <v>28.233000000000001</v>
      </c>
      <c r="CM198" s="423">
        <v>30.126000000000001</v>
      </c>
      <c r="CN198" s="423">
        <v>20</v>
      </c>
      <c r="CO198" s="423">
        <v>25.158999999999999</v>
      </c>
      <c r="CP198" s="423">
        <v>28.321000000000002</v>
      </c>
      <c r="CQ198" s="423">
        <v>23.343</v>
      </c>
      <c r="CR198" s="145">
        <v>1</v>
      </c>
      <c r="CS198" s="441">
        <v>1</v>
      </c>
    </row>
    <row r="199" spans="2:97" ht="24.95" customHeight="1">
      <c r="B199" s="186">
        <f t="shared" si="51"/>
        <v>80</v>
      </c>
      <c r="C199" s="166">
        <f t="shared" si="52"/>
        <v>0</v>
      </c>
      <c r="D199" s="166">
        <f t="shared" si="53"/>
        <v>0</v>
      </c>
      <c r="E199" s="167">
        <f t="shared" si="35"/>
        <v>1164.9000000000001</v>
      </c>
      <c r="F199" s="167">
        <f t="shared" si="36"/>
        <v>604.23676499999999</v>
      </c>
      <c r="G199" s="167">
        <f t="shared" si="37"/>
        <v>1154.2329769999999</v>
      </c>
      <c r="H199" s="167">
        <f t="shared" si="38"/>
        <v>1230.9393660000001</v>
      </c>
      <c r="I199" s="167">
        <f t="shared" si="39"/>
        <v>845.71428600000002</v>
      </c>
      <c r="J199" s="167">
        <f t="shared" si="40"/>
        <v>1080.2523309999999</v>
      </c>
      <c r="K199" s="167">
        <f t="shared" si="41"/>
        <v>1196.5132779999999</v>
      </c>
      <c r="L199" s="167">
        <f t="shared" si="42"/>
        <v>1019.56</v>
      </c>
      <c r="N199" s="186">
        <f t="shared" si="54"/>
        <v>80</v>
      </c>
      <c r="O199" s="166">
        <f t="shared" si="55"/>
        <v>0</v>
      </c>
      <c r="P199" s="166">
        <f t="shared" si="56"/>
        <v>0</v>
      </c>
      <c r="Q199" s="167">
        <f t="shared" si="43"/>
        <v>63.6</v>
      </c>
      <c r="R199" s="167">
        <f t="shared" si="44"/>
        <v>32.049999999999997</v>
      </c>
      <c r="S199" s="167">
        <f t="shared" si="45"/>
        <v>60.683149999999998</v>
      </c>
      <c r="T199" s="167">
        <f t="shared" si="46"/>
        <v>64.037092000000001</v>
      </c>
      <c r="U199" s="167">
        <f t="shared" si="47"/>
        <v>46</v>
      </c>
      <c r="V199" s="167">
        <f t="shared" si="48"/>
        <v>61.719074999999997</v>
      </c>
      <c r="W199" s="167">
        <f t="shared" si="49"/>
        <v>62.759811999999997</v>
      </c>
      <c r="X199" s="167">
        <f t="shared" si="50"/>
        <v>58.5</v>
      </c>
      <c r="Y199" s="170"/>
      <c r="BL199" s="373">
        <v>80</v>
      </c>
      <c r="BM199" s="69">
        <v>1</v>
      </c>
      <c r="BN199" s="69">
        <v>1</v>
      </c>
      <c r="BO199" s="69">
        <v>1</v>
      </c>
      <c r="BP199" s="69">
        <v>1</v>
      </c>
      <c r="BQ199" s="69">
        <v>1164.9000000000001</v>
      </c>
      <c r="BR199" s="69">
        <v>604.23676499999999</v>
      </c>
      <c r="BS199" s="69">
        <v>1154.2329769999999</v>
      </c>
      <c r="BT199" s="69">
        <v>1230.9393660000001</v>
      </c>
      <c r="BU199" s="69">
        <v>845.71428600000002</v>
      </c>
      <c r="BV199" s="69">
        <v>1080.2523309999999</v>
      </c>
      <c r="BW199" s="69">
        <v>1196.5132779999999</v>
      </c>
      <c r="BX199" s="69">
        <v>1019.56</v>
      </c>
      <c r="BY199" s="69">
        <v>63.6</v>
      </c>
      <c r="BZ199" s="69">
        <v>32.049999999999997</v>
      </c>
      <c r="CA199" s="69">
        <v>60.683149999999998</v>
      </c>
      <c r="CB199" s="69">
        <v>64.037092000000001</v>
      </c>
      <c r="CC199" s="69">
        <v>46</v>
      </c>
      <c r="CD199" s="69">
        <v>61.719074999999997</v>
      </c>
      <c r="CE199" s="69">
        <v>62.759811999999997</v>
      </c>
      <c r="CF199" s="374">
        <v>58.5</v>
      </c>
      <c r="CH199" s="75"/>
      <c r="CI199" s="375">
        <v>40</v>
      </c>
      <c r="CJ199" s="423">
        <v>29</v>
      </c>
      <c r="CK199" s="423">
        <v>15.05</v>
      </c>
      <c r="CL199" s="423">
        <v>28.829000000000001</v>
      </c>
      <c r="CM199" s="423">
        <v>30.734999999999999</v>
      </c>
      <c r="CN199" s="423">
        <v>21</v>
      </c>
      <c r="CO199" s="423">
        <v>26.594999999999999</v>
      </c>
      <c r="CP199" s="423">
        <v>29.780999999999999</v>
      </c>
      <c r="CQ199" s="423">
        <v>25.2</v>
      </c>
      <c r="CR199" s="145">
        <v>1</v>
      </c>
      <c r="CS199" s="441">
        <v>1</v>
      </c>
    </row>
    <row r="200" spans="2:97" ht="24.95" customHeight="1">
      <c r="B200" s="186">
        <f t="shared" si="51"/>
        <v>100</v>
      </c>
      <c r="C200" s="166">
        <f t="shared" si="52"/>
        <v>0</v>
      </c>
      <c r="D200" s="166">
        <f t="shared" si="53"/>
        <v>0</v>
      </c>
      <c r="E200" s="167">
        <f t="shared" si="35"/>
        <v>1523.92</v>
      </c>
      <c r="F200" s="167">
        <f t="shared" si="36"/>
        <v>773.78941199999997</v>
      </c>
      <c r="G200" s="167">
        <f t="shared" si="37"/>
        <v>1484.0189809999999</v>
      </c>
      <c r="H200" s="167">
        <f t="shared" si="38"/>
        <v>1580.6326529999999</v>
      </c>
      <c r="I200" s="167">
        <f t="shared" si="39"/>
        <v>1124.5714290000001</v>
      </c>
      <c r="J200" s="167">
        <f t="shared" si="40"/>
        <v>1443.4637749999999</v>
      </c>
      <c r="K200" s="167">
        <f t="shared" si="41"/>
        <v>1595.4581229999999</v>
      </c>
      <c r="L200" s="167">
        <f t="shared" si="42"/>
        <v>1417.248</v>
      </c>
      <c r="N200" s="186">
        <f t="shared" si="54"/>
        <v>100</v>
      </c>
      <c r="O200" s="166">
        <f t="shared" si="55"/>
        <v>0</v>
      </c>
      <c r="P200" s="166">
        <f t="shared" si="56"/>
        <v>0</v>
      </c>
      <c r="Q200" s="167">
        <f t="shared" si="43"/>
        <v>65.28</v>
      </c>
      <c r="R200" s="167">
        <f t="shared" si="44"/>
        <v>32.44</v>
      </c>
      <c r="S200" s="167">
        <f t="shared" si="45"/>
        <v>61.746519999999997</v>
      </c>
      <c r="T200" s="167">
        <f t="shared" si="46"/>
        <v>65.229674000000003</v>
      </c>
      <c r="U200" s="167">
        <f t="shared" si="47"/>
        <v>48</v>
      </c>
      <c r="V200" s="167">
        <f t="shared" si="48"/>
        <v>64.035259999999994</v>
      </c>
      <c r="W200" s="167">
        <f t="shared" si="49"/>
        <v>66.207849999999993</v>
      </c>
      <c r="X200" s="167">
        <f t="shared" si="50"/>
        <v>61.2</v>
      </c>
      <c r="Y200" s="170"/>
      <c r="BL200" s="373">
        <v>100</v>
      </c>
      <c r="BM200" s="69">
        <v>1</v>
      </c>
      <c r="BN200" s="69">
        <v>1</v>
      </c>
      <c r="BO200" s="69">
        <v>1</v>
      </c>
      <c r="BP200" s="69">
        <v>1</v>
      </c>
      <c r="BQ200" s="69">
        <v>1523.92</v>
      </c>
      <c r="BR200" s="69">
        <v>773.78941199999997</v>
      </c>
      <c r="BS200" s="69">
        <v>1484.0189809999999</v>
      </c>
      <c r="BT200" s="69">
        <v>1580.6326529999999</v>
      </c>
      <c r="BU200" s="69">
        <v>1124.5714290000001</v>
      </c>
      <c r="BV200" s="69">
        <v>1443.4637749999999</v>
      </c>
      <c r="BW200" s="69">
        <v>1595.4581229999999</v>
      </c>
      <c r="BX200" s="69">
        <v>1417.248</v>
      </c>
      <c r="BY200" s="69">
        <v>65.28</v>
      </c>
      <c r="BZ200" s="69">
        <v>32.44</v>
      </c>
      <c r="CA200" s="69">
        <v>61.746519999999997</v>
      </c>
      <c r="CB200" s="69">
        <v>65.229674000000003</v>
      </c>
      <c r="CC200" s="69">
        <v>48</v>
      </c>
      <c r="CD200" s="69">
        <v>64.035259999999994</v>
      </c>
      <c r="CE200" s="69">
        <v>66.207849999999993</v>
      </c>
      <c r="CF200" s="374">
        <v>61.2</v>
      </c>
      <c r="CH200" s="75"/>
      <c r="CI200" s="375">
        <v>45</v>
      </c>
      <c r="CJ200" s="423">
        <v>29.777999999999999</v>
      </c>
      <c r="CK200" s="423">
        <v>15.266999999999999</v>
      </c>
      <c r="CL200" s="423">
        <v>29.292999999999999</v>
      </c>
      <c r="CM200" s="423">
        <v>31.209</v>
      </c>
      <c r="CN200" s="423">
        <v>21.777999999999999</v>
      </c>
      <c r="CO200" s="423">
        <v>27.712</v>
      </c>
      <c r="CP200" s="423">
        <v>30.916</v>
      </c>
      <c r="CQ200" s="423">
        <v>26.844000000000001</v>
      </c>
      <c r="CR200" s="145">
        <v>1</v>
      </c>
      <c r="CS200" s="441">
        <v>1</v>
      </c>
    </row>
    <row r="201" spans="2:97" ht="24.95" customHeight="1">
      <c r="B201" s="186">
        <f t="shared" si="51"/>
        <v>150</v>
      </c>
      <c r="C201" s="166">
        <f t="shared" si="52"/>
        <v>0</v>
      </c>
      <c r="D201" s="166">
        <f t="shared" si="53"/>
        <v>0</v>
      </c>
      <c r="E201" s="167">
        <f t="shared" si="35"/>
        <v>2475</v>
      </c>
      <c r="F201" s="167">
        <f t="shared" si="36"/>
        <v>1198.192941</v>
      </c>
      <c r="G201" s="167">
        <f t="shared" si="37"/>
        <v>2308.7336540000001</v>
      </c>
      <c r="H201" s="167">
        <f t="shared" si="38"/>
        <v>2455.2237019999998</v>
      </c>
      <c r="I201" s="167">
        <f t="shared" si="39"/>
        <v>1823.0476189999999</v>
      </c>
      <c r="J201" s="167">
        <f t="shared" si="40"/>
        <v>2355.329033</v>
      </c>
      <c r="K201" s="167">
        <f t="shared" si="41"/>
        <v>2594.0512480000002</v>
      </c>
      <c r="L201" s="167">
        <f t="shared" si="42"/>
        <v>2414.1653329999999</v>
      </c>
      <c r="N201" s="186">
        <f t="shared" si="54"/>
        <v>150</v>
      </c>
      <c r="O201" s="166">
        <f t="shared" si="55"/>
        <v>0</v>
      </c>
      <c r="P201" s="166">
        <f t="shared" si="56"/>
        <v>0</v>
      </c>
      <c r="Q201" s="167">
        <f t="shared" si="43"/>
        <v>74</v>
      </c>
      <c r="R201" s="167">
        <f t="shared" si="44"/>
        <v>32.96</v>
      </c>
      <c r="S201" s="167">
        <f t="shared" si="45"/>
        <v>63.164346999999999</v>
      </c>
      <c r="T201" s="167">
        <f t="shared" si="46"/>
        <v>66.819783000000001</v>
      </c>
      <c r="U201" s="167">
        <f t="shared" si="47"/>
        <v>50.666666999999997</v>
      </c>
      <c r="V201" s="167">
        <f t="shared" si="48"/>
        <v>67.123507000000004</v>
      </c>
      <c r="W201" s="167">
        <f t="shared" si="49"/>
        <v>70.805233000000001</v>
      </c>
      <c r="X201" s="167">
        <f t="shared" si="50"/>
        <v>64.8</v>
      </c>
      <c r="Y201" s="170"/>
      <c r="BL201" s="373">
        <v>150</v>
      </c>
      <c r="BM201" s="69">
        <v>1</v>
      </c>
      <c r="BN201" s="69">
        <v>1</v>
      </c>
      <c r="BO201" s="69">
        <v>1</v>
      </c>
      <c r="BP201" s="69">
        <v>1</v>
      </c>
      <c r="BQ201" s="69">
        <v>2475</v>
      </c>
      <c r="BR201" s="69">
        <v>1198.192941</v>
      </c>
      <c r="BS201" s="69">
        <v>2308.7336540000001</v>
      </c>
      <c r="BT201" s="69">
        <v>2455.2237019999998</v>
      </c>
      <c r="BU201" s="69">
        <v>1823.0476189999999</v>
      </c>
      <c r="BV201" s="69">
        <v>2355.329033</v>
      </c>
      <c r="BW201" s="69">
        <v>2594.0512480000002</v>
      </c>
      <c r="BX201" s="69">
        <v>2414.1653329999999</v>
      </c>
      <c r="BY201" s="69">
        <v>74</v>
      </c>
      <c r="BZ201" s="69">
        <v>32.96</v>
      </c>
      <c r="CA201" s="69">
        <v>63.164346999999999</v>
      </c>
      <c r="CB201" s="69">
        <v>66.819783000000001</v>
      </c>
      <c r="CC201" s="69">
        <v>50.666666999999997</v>
      </c>
      <c r="CD201" s="69">
        <v>67.123507000000004</v>
      </c>
      <c r="CE201" s="69">
        <v>70.805233000000001</v>
      </c>
      <c r="CF201" s="374">
        <v>64.8</v>
      </c>
      <c r="CH201" s="75"/>
      <c r="CI201" s="375">
        <v>50</v>
      </c>
      <c r="CJ201" s="423">
        <v>30.4</v>
      </c>
      <c r="CK201" s="423">
        <v>15.44</v>
      </c>
      <c r="CL201" s="423">
        <v>29.663</v>
      </c>
      <c r="CM201" s="423">
        <v>31.588000000000001</v>
      </c>
      <c r="CN201" s="423">
        <v>22.4</v>
      </c>
      <c r="CO201" s="423">
        <v>28.606000000000002</v>
      </c>
      <c r="CP201" s="423">
        <v>31.824999999999999</v>
      </c>
      <c r="CQ201" s="423">
        <v>28.16</v>
      </c>
      <c r="CR201" s="145">
        <v>1</v>
      </c>
      <c r="CS201" s="441">
        <v>1</v>
      </c>
    </row>
    <row r="202" spans="2:97" ht="24.95" customHeight="1">
      <c r="B202" s="186">
        <f t="shared" si="51"/>
        <v>200</v>
      </c>
      <c r="C202" s="166">
        <f t="shared" si="52"/>
        <v>0</v>
      </c>
      <c r="D202" s="166">
        <f t="shared" si="53"/>
        <v>0</v>
      </c>
      <c r="E202" s="171">
        <f t="shared" si="35"/>
        <v>4100</v>
      </c>
      <c r="F202" s="171">
        <f t="shared" si="36"/>
        <v>1622.894706</v>
      </c>
      <c r="G202" s="171">
        <f t="shared" si="37"/>
        <v>3133.590991</v>
      </c>
      <c r="H202" s="171">
        <f t="shared" si="38"/>
        <v>3330.0192259999999</v>
      </c>
      <c r="I202" s="171">
        <f t="shared" si="39"/>
        <v>2522.2857140000001</v>
      </c>
      <c r="J202" s="171">
        <f t="shared" si="40"/>
        <v>3269.3866619999999</v>
      </c>
      <c r="K202" s="171">
        <f t="shared" si="41"/>
        <v>3593.3478110000001</v>
      </c>
      <c r="L202" s="171">
        <f t="shared" si="42"/>
        <v>3412.6239999999998</v>
      </c>
      <c r="N202" s="186">
        <f t="shared" si="54"/>
        <v>200</v>
      </c>
      <c r="O202" s="166">
        <f t="shared" si="55"/>
        <v>0</v>
      </c>
      <c r="P202" s="166">
        <f t="shared" si="56"/>
        <v>0</v>
      </c>
      <c r="Q202" s="167">
        <f t="shared" si="43"/>
        <v>90</v>
      </c>
      <c r="R202" s="167">
        <f t="shared" si="44"/>
        <v>33.22</v>
      </c>
      <c r="S202" s="167">
        <f t="shared" si="45"/>
        <v>63.873260000000002</v>
      </c>
      <c r="T202" s="167">
        <f t="shared" si="46"/>
        <v>67.614836999999994</v>
      </c>
      <c r="U202" s="167">
        <f t="shared" si="47"/>
        <v>52</v>
      </c>
      <c r="V202" s="167">
        <f t="shared" si="48"/>
        <v>68.667630000000003</v>
      </c>
      <c r="W202" s="167">
        <f t="shared" si="49"/>
        <v>73.103925000000004</v>
      </c>
      <c r="X202" s="167">
        <f t="shared" si="50"/>
        <v>68.319999999999993</v>
      </c>
      <c r="Y202" s="170"/>
      <c r="BL202" s="373">
        <v>200</v>
      </c>
      <c r="BM202" s="69">
        <v>1</v>
      </c>
      <c r="BN202" s="69">
        <v>1</v>
      </c>
      <c r="BO202" s="69">
        <v>1</v>
      </c>
      <c r="BP202" s="69">
        <v>1</v>
      </c>
      <c r="BQ202" s="69">
        <v>4100</v>
      </c>
      <c r="BR202" s="69">
        <v>1622.894706</v>
      </c>
      <c r="BS202" s="69">
        <v>3133.590991</v>
      </c>
      <c r="BT202" s="69">
        <v>3330.0192259999999</v>
      </c>
      <c r="BU202" s="69">
        <v>2522.2857140000001</v>
      </c>
      <c r="BV202" s="69">
        <v>3269.3866619999999</v>
      </c>
      <c r="BW202" s="69">
        <v>3593.3478110000001</v>
      </c>
      <c r="BX202" s="69">
        <v>3412.6239999999998</v>
      </c>
      <c r="BY202" s="69">
        <v>90</v>
      </c>
      <c r="BZ202" s="69">
        <v>33.22</v>
      </c>
      <c r="CA202" s="69">
        <v>63.873260000000002</v>
      </c>
      <c r="CB202" s="69">
        <v>67.614836999999994</v>
      </c>
      <c r="CC202" s="69">
        <v>52</v>
      </c>
      <c r="CD202" s="69">
        <v>68.667630000000003</v>
      </c>
      <c r="CE202" s="69">
        <v>73.103925000000004</v>
      </c>
      <c r="CF202" s="374">
        <v>68.319999999999993</v>
      </c>
      <c r="CH202" s="75"/>
      <c r="CI202" s="375">
        <v>60</v>
      </c>
      <c r="CJ202" s="423">
        <v>32.200000000000003</v>
      </c>
      <c r="CK202" s="423">
        <v>15.7</v>
      </c>
      <c r="CL202" s="423">
        <v>30.219000000000001</v>
      </c>
      <c r="CM202" s="423">
        <v>32.156999999999996</v>
      </c>
      <c r="CN202" s="423">
        <v>23.332999999999998</v>
      </c>
      <c r="CO202" s="423">
        <v>29.946999999999999</v>
      </c>
      <c r="CP202" s="423">
        <v>33.186999999999998</v>
      </c>
      <c r="CQ202" s="423">
        <v>30.132999999999999</v>
      </c>
      <c r="CR202" s="145">
        <v>1</v>
      </c>
      <c r="CS202" s="441">
        <v>1</v>
      </c>
    </row>
    <row r="203" spans="2:97" ht="24.95" customHeight="1" thickBot="1">
      <c r="B203" s="186">
        <f t="shared" si="51"/>
        <v>200.1</v>
      </c>
      <c r="C203" s="166">
        <f t="shared" si="52"/>
        <v>0</v>
      </c>
      <c r="D203" s="166">
        <f t="shared" si="53"/>
        <v>0</v>
      </c>
      <c r="E203" s="171">
        <f t="shared" si="35"/>
        <v>4103.6508000000003</v>
      </c>
      <c r="F203" s="171">
        <f t="shared" si="36"/>
        <v>4044.7212939999999</v>
      </c>
      <c r="G203" s="171">
        <f t="shared" si="37"/>
        <v>7421.3287890000001</v>
      </c>
      <c r="H203" s="171">
        <f t="shared" si="38"/>
        <v>7457.1966849999999</v>
      </c>
      <c r="I203" s="171">
        <f t="shared" si="39"/>
        <v>4774.8607339999999</v>
      </c>
      <c r="J203" s="171">
        <f t="shared" si="40"/>
        <v>5780.2285259999999</v>
      </c>
      <c r="K203" s="171">
        <f t="shared" si="41"/>
        <v>6323.4852700000001</v>
      </c>
      <c r="L203" s="171">
        <f t="shared" si="42"/>
        <v>4280.7216390000003</v>
      </c>
      <c r="N203" s="186">
        <f t="shared" si="54"/>
        <v>200.1</v>
      </c>
      <c r="O203" s="166">
        <f t="shared" si="55"/>
        <v>0</v>
      </c>
      <c r="P203" s="166">
        <f t="shared" si="56"/>
        <v>0</v>
      </c>
      <c r="Q203" s="167">
        <f t="shared" si="43"/>
        <v>90.031999999999996</v>
      </c>
      <c r="R203" s="167">
        <f t="shared" si="44"/>
        <v>93.038481000000004</v>
      </c>
      <c r="S203" s="167">
        <f t="shared" si="45"/>
        <v>170.39500200000001</v>
      </c>
      <c r="T203" s="167">
        <f t="shared" si="46"/>
        <v>172.42411999999999</v>
      </c>
      <c r="U203" s="167">
        <f t="shared" si="47"/>
        <v>107.852074</v>
      </c>
      <c r="V203" s="167">
        <f t="shared" si="48"/>
        <v>133.70998499999999</v>
      </c>
      <c r="W203" s="167">
        <f t="shared" si="49"/>
        <v>140.64505199999999</v>
      </c>
      <c r="X203" s="167">
        <f t="shared" si="50"/>
        <v>105.565217</v>
      </c>
      <c r="Y203" s="170"/>
      <c r="BL203" s="373">
        <v>200.1</v>
      </c>
      <c r="BM203" s="69">
        <v>1</v>
      </c>
      <c r="BN203" s="69">
        <v>1</v>
      </c>
      <c r="BO203" s="69">
        <v>1</v>
      </c>
      <c r="BP203" s="69">
        <v>1</v>
      </c>
      <c r="BQ203" s="69">
        <v>4103.6508000000003</v>
      </c>
      <c r="BR203" s="69">
        <v>4044.7212939999999</v>
      </c>
      <c r="BS203" s="69">
        <v>7421.3287890000001</v>
      </c>
      <c r="BT203" s="69">
        <v>7457.1966849999999</v>
      </c>
      <c r="BU203" s="69">
        <v>4774.8607339999999</v>
      </c>
      <c r="BV203" s="69">
        <v>5780.2285259999999</v>
      </c>
      <c r="BW203" s="69">
        <v>6323.4852700000001</v>
      </c>
      <c r="BX203" s="69">
        <v>4280.7216390000003</v>
      </c>
      <c r="BY203" s="69">
        <v>90.031999999999996</v>
      </c>
      <c r="BZ203" s="69">
        <v>93.038481000000004</v>
      </c>
      <c r="CA203" s="69">
        <v>170.39500200000001</v>
      </c>
      <c r="CB203" s="69">
        <v>172.42411999999999</v>
      </c>
      <c r="CC203" s="69">
        <v>107.852074</v>
      </c>
      <c r="CD203" s="69">
        <v>133.70998499999999</v>
      </c>
      <c r="CE203" s="69">
        <v>140.64505199999999</v>
      </c>
      <c r="CF203" s="374">
        <v>105.565217</v>
      </c>
      <c r="CH203" s="75"/>
      <c r="CI203" s="376">
        <v>70</v>
      </c>
      <c r="CJ203" s="439">
        <v>35.4</v>
      </c>
      <c r="CK203" s="439">
        <v>15.885999999999999</v>
      </c>
      <c r="CL203" s="439">
        <v>30.617000000000001</v>
      </c>
      <c r="CM203" s="439">
        <v>32.563000000000002</v>
      </c>
      <c r="CN203" s="439">
        <v>24</v>
      </c>
      <c r="CO203" s="439">
        <v>30.904</v>
      </c>
      <c r="CP203" s="439">
        <v>34.161000000000001</v>
      </c>
      <c r="CQ203" s="439">
        <v>31.542999999999999</v>
      </c>
      <c r="CR203" s="442">
        <v>1</v>
      </c>
      <c r="CS203" s="443">
        <v>1</v>
      </c>
    </row>
    <row r="204" spans="2:97" ht="24.95" customHeight="1">
      <c r="B204" s="186">
        <f t="shared" si="51"/>
        <v>250</v>
      </c>
      <c r="C204" s="166">
        <f t="shared" si="52"/>
        <v>0</v>
      </c>
      <c r="D204" s="166">
        <f t="shared" si="53"/>
        <v>0</v>
      </c>
      <c r="E204" s="171">
        <f t="shared" si="35"/>
        <v>6125</v>
      </c>
      <c r="F204" s="171">
        <f t="shared" si="36"/>
        <v>6229.3455880000001</v>
      </c>
      <c r="G204" s="171">
        <f t="shared" si="37"/>
        <v>11531.806815</v>
      </c>
      <c r="H204" s="171">
        <f t="shared" si="38"/>
        <v>11731.649506</v>
      </c>
      <c r="I204" s="171">
        <f t="shared" si="39"/>
        <v>7338.1479669999999</v>
      </c>
      <c r="J204" s="171">
        <f t="shared" si="40"/>
        <v>8770.9462679999997</v>
      </c>
      <c r="K204" s="171">
        <f t="shared" si="41"/>
        <v>9554.3774630000007</v>
      </c>
      <c r="L204" s="171">
        <f t="shared" si="42"/>
        <v>6732.3207659999998</v>
      </c>
      <c r="N204" s="186">
        <f t="shared" si="54"/>
        <v>250</v>
      </c>
      <c r="O204" s="166">
        <f t="shared" si="55"/>
        <v>0</v>
      </c>
      <c r="P204" s="166">
        <f t="shared" si="56"/>
        <v>0</v>
      </c>
      <c r="Q204" s="167">
        <f t="shared" si="43"/>
        <v>106</v>
      </c>
      <c r="R204" s="167">
        <f t="shared" si="44"/>
        <v>112.536</v>
      </c>
      <c r="S204" s="167">
        <f t="shared" si="45"/>
        <v>206.930328</v>
      </c>
      <c r="T204" s="167">
        <f t="shared" si="46"/>
        <v>209.32535100000001</v>
      </c>
      <c r="U204" s="167">
        <f t="shared" si="47"/>
        <v>131.44</v>
      </c>
      <c r="V204" s="167">
        <f t="shared" si="48"/>
        <v>162.269216</v>
      </c>
      <c r="W204" s="167">
        <f t="shared" si="49"/>
        <v>171.66424000000001</v>
      </c>
      <c r="X204" s="167">
        <f t="shared" si="50"/>
        <v>127.648</v>
      </c>
      <c r="Y204" s="170"/>
      <c r="BL204" s="373">
        <v>250</v>
      </c>
      <c r="BM204" s="69">
        <v>1</v>
      </c>
      <c r="BN204" s="69">
        <v>1</v>
      </c>
      <c r="BO204" s="69">
        <v>1</v>
      </c>
      <c r="BP204" s="69">
        <v>1</v>
      </c>
      <c r="BQ204" s="69">
        <v>6125</v>
      </c>
      <c r="BR204" s="69">
        <v>6229.3455880000001</v>
      </c>
      <c r="BS204" s="69">
        <v>11531.806815</v>
      </c>
      <c r="BT204" s="69">
        <v>11731.649506</v>
      </c>
      <c r="BU204" s="69">
        <v>7338.1479669999999</v>
      </c>
      <c r="BV204" s="69">
        <v>8770.9462679999997</v>
      </c>
      <c r="BW204" s="69">
        <v>9554.3774630000007</v>
      </c>
      <c r="BX204" s="69">
        <v>6732.3207659999998</v>
      </c>
      <c r="BY204" s="69">
        <v>106</v>
      </c>
      <c r="BZ204" s="69">
        <v>112.536</v>
      </c>
      <c r="CA204" s="69">
        <v>206.930328</v>
      </c>
      <c r="CB204" s="69">
        <v>209.32535100000001</v>
      </c>
      <c r="CC204" s="69">
        <v>131.44</v>
      </c>
      <c r="CD204" s="69">
        <v>162.269216</v>
      </c>
      <c r="CE204" s="69">
        <v>171.66424000000001</v>
      </c>
      <c r="CF204" s="374">
        <v>127.648</v>
      </c>
      <c r="CH204" s="75"/>
      <c r="CI204" s="75"/>
      <c r="CJ204" s="75"/>
      <c r="CK204" s="75"/>
      <c r="CL204" s="75"/>
      <c r="CM204" s="75"/>
      <c r="CN204" s="75"/>
      <c r="CO204" s="75"/>
      <c r="CP204" s="75"/>
      <c r="CQ204" s="75"/>
    </row>
    <row r="205" spans="2:97" ht="24.95" customHeight="1" thickBot="1">
      <c r="B205" s="186">
        <f t="shared" si="51"/>
        <v>300</v>
      </c>
      <c r="C205" s="166">
        <f t="shared" si="52"/>
        <v>0</v>
      </c>
      <c r="D205" s="166">
        <f t="shared" si="53"/>
        <v>0</v>
      </c>
      <c r="E205" s="171">
        <f t="shared" si="35"/>
        <v>8550</v>
      </c>
      <c r="F205" s="171">
        <f t="shared" si="36"/>
        <v>9004.1752940000006</v>
      </c>
      <c r="G205" s="171">
        <f t="shared" si="37"/>
        <v>16599.028289999998</v>
      </c>
      <c r="H205" s="171">
        <f t="shared" si="38"/>
        <v>16670.873930000002</v>
      </c>
      <c r="I205" s="171">
        <f t="shared" si="39"/>
        <v>10647.619048</v>
      </c>
      <c r="J205" s="171">
        <f t="shared" si="40"/>
        <v>12669.940731000001</v>
      </c>
      <c r="K205" s="171">
        <f t="shared" si="41"/>
        <v>13801.220313</v>
      </c>
      <c r="L205" s="171">
        <f t="shared" si="42"/>
        <v>9657.2479999999996</v>
      </c>
      <c r="N205" s="186">
        <f t="shared" si="54"/>
        <v>300</v>
      </c>
      <c r="O205" s="166">
        <f t="shared" si="55"/>
        <v>0</v>
      </c>
      <c r="P205" s="166">
        <f t="shared" si="56"/>
        <v>0</v>
      </c>
      <c r="Q205" s="167">
        <f t="shared" si="43"/>
        <v>122</v>
      </c>
      <c r="R205" s="167">
        <f t="shared" si="44"/>
        <v>132.02000000000001</v>
      </c>
      <c r="S205" s="167">
        <f t="shared" si="45"/>
        <v>243.403673</v>
      </c>
      <c r="T205" s="167">
        <f t="shared" si="46"/>
        <v>246.23049700000001</v>
      </c>
      <c r="U205" s="167">
        <f t="shared" si="47"/>
        <v>154.66666699999999</v>
      </c>
      <c r="V205" s="167">
        <f t="shared" si="48"/>
        <v>189.798767</v>
      </c>
      <c r="W205" s="167">
        <f t="shared" si="49"/>
        <v>201.98291699999999</v>
      </c>
      <c r="X205" s="167">
        <f t="shared" si="50"/>
        <v>146.84</v>
      </c>
      <c r="Y205" s="170"/>
      <c r="BL205" s="377">
        <v>300</v>
      </c>
      <c r="BM205" s="378">
        <v>1</v>
      </c>
      <c r="BN205" s="378">
        <v>1</v>
      </c>
      <c r="BO205" s="378">
        <v>1</v>
      </c>
      <c r="BP205" s="378">
        <v>1</v>
      </c>
      <c r="BQ205" s="378">
        <v>8550</v>
      </c>
      <c r="BR205" s="378">
        <v>9004.1752940000006</v>
      </c>
      <c r="BS205" s="378">
        <v>16599.028289999998</v>
      </c>
      <c r="BT205" s="378">
        <v>16670.873930000002</v>
      </c>
      <c r="BU205" s="378">
        <v>10647.619048</v>
      </c>
      <c r="BV205" s="378">
        <v>12669.940731000001</v>
      </c>
      <c r="BW205" s="378">
        <v>13801.220313</v>
      </c>
      <c r="BX205" s="378">
        <v>9657.2479999999996</v>
      </c>
      <c r="BY205" s="378">
        <v>122</v>
      </c>
      <c r="BZ205" s="378">
        <v>132.02000000000001</v>
      </c>
      <c r="CA205" s="378">
        <v>243.403673</v>
      </c>
      <c r="CB205" s="378">
        <v>246.23049700000001</v>
      </c>
      <c r="CC205" s="378">
        <v>154.66666699999999</v>
      </c>
      <c r="CD205" s="378">
        <v>189.798767</v>
      </c>
      <c r="CE205" s="378">
        <v>201.98291699999999</v>
      </c>
      <c r="CF205" s="379">
        <v>146.84</v>
      </c>
      <c r="CH205" s="75"/>
      <c r="CI205" s="75"/>
      <c r="CJ205" s="75"/>
      <c r="CK205" s="75"/>
      <c r="CL205" s="75"/>
      <c r="CM205" s="75"/>
      <c r="CN205" s="75"/>
      <c r="CO205" s="75"/>
      <c r="CP205" s="75"/>
      <c r="CQ205" s="75"/>
    </row>
    <row r="206" spans="2:97" ht="24.95" customHeight="1">
      <c r="B206" s="144"/>
      <c r="C206" s="144"/>
      <c r="D206" s="145"/>
      <c r="E206" s="144"/>
      <c r="F206" s="146"/>
      <c r="G206" s="144"/>
      <c r="H206" s="144"/>
      <c r="AZ206" s="75"/>
      <c r="BA206" s="75"/>
      <c r="BB206" s="75"/>
      <c r="BC206" s="75"/>
      <c r="BD206" s="75"/>
      <c r="BE206" s="75"/>
      <c r="BF206" s="75"/>
      <c r="BG206" s="75"/>
      <c r="BH206" s="75"/>
      <c r="BI206" s="75"/>
    </row>
    <row r="207" spans="2:97" ht="24.95" customHeight="1">
      <c r="B207" s="144"/>
      <c r="C207" s="144"/>
      <c r="D207" s="145"/>
      <c r="E207" s="144"/>
      <c r="F207" s="146"/>
      <c r="G207" s="144"/>
      <c r="H207" s="144"/>
      <c r="AZ207" s="75"/>
      <c r="BA207" s="75"/>
      <c r="BB207" s="75"/>
      <c r="BC207" s="75"/>
      <c r="BD207" s="75"/>
      <c r="BE207" s="75"/>
      <c r="BF207" s="75"/>
      <c r="BG207" s="75"/>
      <c r="BH207" s="75"/>
      <c r="BI207" s="75"/>
    </row>
    <row r="208" spans="2:97" ht="24.95" customHeight="1">
      <c r="B208" s="156" t="s">
        <v>276</v>
      </c>
      <c r="C208" s="156"/>
      <c r="D208" s="156"/>
      <c r="E208" s="156"/>
      <c r="F208" s="156"/>
      <c r="V208" s="455" t="s">
        <v>344</v>
      </c>
      <c r="AZ208" s="75"/>
      <c r="BA208" s="75"/>
      <c r="BB208" s="75"/>
      <c r="BC208" s="75"/>
      <c r="BD208" s="75"/>
      <c r="BE208" s="75"/>
      <c r="BF208" s="75"/>
      <c r="BG208" s="75"/>
      <c r="BH208" s="75"/>
      <c r="BI208" s="75"/>
    </row>
    <row r="209" spans="2:259" ht="2.1" customHeight="1" thickBot="1">
      <c r="B209" s="142"/>
      <c r="C209" s="142"/>
      <c r="D209" s="142"/>
      <c r="E209" s="142"/>
      <c r="F209" s="142"/>
      <c r="AZ209" s="75"/>
      <c r="BA209" s="75"/>
      <c r="BB209" s="75"/>
      <c r="BC209" s="75"/>
      <c r="BD209" s="75"/>
      <c r="BE209" s="75"/>
      <c r="BF209" s="75"/>
      <c r="BG209" s="75"/>
      <c r="BH209" s="75"/>
      <c r="BI209" s="75"/>
    </row>
    <row r="210" spans="2:259" ht="24.95" customHeight="1" thickBot="1">
      <c r="B210" s="150" t="s">
        <v>222</v>
      </c>
      <c r="C210" s="161" t="s">
        <v>231</v>
      </c>
      <c r="D210" s="161" t="s">
        <v>231</v>
      </c>
      <c r="E210" s="162" t="s">
        <v>232</v>
      </c>
      <c r="F210" s="154"/>
      <c r="G210" s="843" t="s">
        <v>337</v>
      </c>
      <c r="H210" s="843"/>
      <c r="I210" s="843"/>
      <c r="J210" s="843"/>
      <c r="K210" s="843"/>
      <c r="L210" s="843"/>
      <c r="N210" s="408" t="s">
        <v>332</v>
      </c>
      <c r="O210" s="409"/>
      <c r="P210" s="409"/>
      <c r="Q210" s="409"/>
      <c r="R210" s="409"/>
      <c r="S210" s="409"/>
      <c r="T210" s="409"/>
      <c r="U210" s="409"/>
      <c r="V210" s="409"/>
      <c r="W210" s="409"/>
      <c r="X210" s="409"/>
      <c r="Y210" s="409"/>
      <c r="Z210" s="409"/>
      <c r="AA210" s="409"/>
      <c r="AB210" s="409"/>
      <c r="AC210" s="409"/>
      <c r="AD210" s="409"/>
      <c r="AE210" s="409"/>
      <c r="AF210" s="409"/>
      <c r="AG210" s="409"/>
      <c r="AH210" s="409"/>
      <c r="AI210" s="409"/>
      <c r="AJ210" s="409"/>
      <c r="AK210" s="409"/>
      <c r="AL210" s="409"/>
      <c r="AM210" s="409"/>
      <c r="AN210" s="409"/>
      <c r="AO210" s="410" t="s">
        <v>335</v>
      </c>
      <c r="AP210" s="411"/>
      <c r="AQ210" s="411"/>
      <c r="AR210" s="411"/>
      <c r="AS210" s="411"/>
      <c r="AT210" s="411"/>
      <c r="AU210" s="411"/>
      <c r="AV210" s="411"/>
      <c r="AW210" s="411"/>
      <c r="AX210" s="411"/>
      <c r="AY210" s="411"/>
      <c r="AZ210" s="411"/>
      <c r="BA210" s="411"/>
      <c r="BB210" s="411"/>
      <c r="BC210" s="411"/>
      <c r="BD210" s="411"/>
      <c r="BE210" s="411"/>
      <c r="BF210" s="411"/>
      <c r="BG210" s="411"/>
      <c r="BH210" s="411"/>
      <c r="BI210" s="411"/>
      <c r="BJ210" s="411"/>
      <c r="BK210" s="411"/>
      <c r="BL210" s="411"/>
      <c r="BM210" s="411"/>
      <c r="BN210" s="411"/>
      <c r="BO210" s="411"/>
      <c r="BP210" s="406" t="s">
        <v>336</v>
      </c>
      <c r="BQ210" s="407"/>
      <c r="BR210" s="407"/>
      <c r="BS210" s="407"/>
      <c r="BT210" s="407"/>
      <c r="BU210" s="407"/>
      <c r="BV210" s="407"/>
      <c r="BW210" s="407"/>
      <c r="BX210" s="407"/>
      <c r="BY210" s="407"/>
      <c r="BZ210" s="407"/>
      <c r="CA210" s="407"/>
      <c r="CB210" s="407"/>
      <c r="CC210" s="407"/>
      <c r="CD210" s="407"/>
      <c r="CE210" s="407"/>
      <c r="CF210" s="407"/>
      <c r="CG210" s="407"/>
      <c r="CH210" s="407"/>
      <c r="CI210" s="407"/>
      <c r="CJ210" s="407"/>
      <c r="CK210" s="407"/>
      <c r="CL210" s="407"/>
      <c r="CM210" s="407"/>
      <c r="CN210" s="407"/>
      <c r="CO210" s="407"/>
      <c r="CP210" s="407"/>
    </row>
    <row r="211" spans="2:259" ht="24.95" customHeight="1">
      <c r="B211" s="151" t="s">
        <v>233</v>
      </c>
      <c r="C211" s="152" t="str">
        <f>G211</f>
        <v>HL93</v>
      </c>
      <c r="D211" s="152" t="str">
        <f>I211</f>
        <v>FL120</v>
      </c>
      <c r="E211" s="153" t="str">
        <f>K211</f>
        <v>HS20</v>
      </c>
      <c r="F211" s="141"/>
      <c r="G211" s="838" t="s">
        <v>8</v>
      </c>
      <c r="H211" s="839"/>
      <c r="I211" s="840" t="s">
        <v>110</v>
      </c>
      <c r="J211" s="841"/>
      <c r="K211" s="839" t="s">
        <v>133</v>
      </c>
      <c r="L211" s="842"/>
      <c r="N211" s="397" t="s">
        <v>241</v>
      </c>
      <c r="O211" s="398" t="s">
        <v>310</v>
      </c>
      <c r="P211" s="398" t="s">
        <v>315</v>
      </c>
      <c r="Q211" s="398" t="s">
        <v>310</v>
      </c>
      <c r="R211" s="399" t="s">
        <v>311</v>
      </c>
      <c r="S211" s="400" t="s">
        <v>8</v>
      </c>
      <c r="T211" s="398" t="s">
        <v>319</v>
      </c>
      <c r="U211" s="398" t="s">
        <v>320</v>
      </c>
      <c r="V211" s="454" t="s">
        <v>321</v>
      </c>
      <c r="W211" s="398" t="s">
        <v>225</v>
      </c>
      <c r="X211" s="398" t="s">
        <v>226</v>
      </c>
      <c r="Y211" s="398" t="s">
        <v>227</v>
      </c>
      <c r="Z211" s="398" t="s">
        <v>331</v>
      </c>
      <c r="AA211" s="398" t="s">
        <v>322</v>
      </c>
      <c r="AB211" s="398" t="s">
        <v>323</v>
      </c>
      <c r="AC211" s="399" t="s">
        <v>324</v>
      </c>
      <c r="AD211" s="400" t="s">
        <v>8</v>
      </c>
      <c r="AE211" s="398" t="s">
        <v>319</v>
      </c>
      <c r="AF211" s="398" t="s">
        <v>320</v>
      </c>
      <c r="AG211" s="398" t="s">
        <v>321</v>
      </c>
      <c r="AH211" s="398" t="s">
        <v>225</v>
      </c>
      <c r="AI211" s="398" t="s">
        <v>226</v>
      </c>
      <c r="AJ211" s="398" t="s">
        <v>227</v>
      </c>
      <c r="AK211" s="398" t="s">
        <v>331</v>
      </c>
      <c r="AL211" s="398" t="s">
        <v>322</v>
      </c>
      <c r="AM211" s="398" t="s">
        <v>323</v>
      </c>
      <c r="AN211" s="401" t="s">
        <v>324</v>
      </c>
      <c r="AO211" s="397" t="s">
        <v>241</v>
      </c>
      <c r="AP211" s="398" t="s">
        <v>310</v>
      </c>
      <c r="AQ211" s="398" t="s">
        <v>315</v>
      </c>
      <c r="AR211" s="398" t="s">
        <v>310</v>
      </c>
      <c r="AS211" s="399" t="s">
        <v>311</v>
      </c>
      <c r="AT211" s="400" t="s">
        <v>110</v>
      </c>
      <c r="AU211" s="398" t="s">
        <v>319</v>
      </c>
      <c r="AV211" s="398" t="s">
        <v>320</v>
      </c>
      <c r="AW211" s="398" t="s">
        <v>321</v>
      </c>
      <c r="AX211" s="398" t="s">
        <v>225</v>
      </c>
      <c r="AY211" s="398" t="s">
        <v>226</v>
      </c>
      <c r="AZ211" s="398" t="s">
        <v>227</v>
      </c>
      <c r="BA211" s="398" t="s">
        <v>331</v>
      </c>
      <c r="BB211" s="398" t="s">
        <v>322</v>
      </c>
      <c r="BC211" s="398" t="s">
        <v>323</v>
      </c>
      <c r="BD211" s="399" t="s">
        <v>324</v>
      </c>
      <c r="BE211" s="400" t="s">
        <v>110</v>
      </c>
      <c r="BF211" s="398" t="s">
        <v>319</v>
      </c>
      <c r="BG211" s="398" t="s">
        <v>320</v>
      </c>
      <c r="BH211" s="398" t="s">
        <v>321</v>
      </c>
      <c r="BI211" s="398" t="s">
        <v>225</v>
      </c>
      <c r="BJ211" s="398" t="s">
        <v>226</v>
      </c>
      <c r="BK211" s="398" t="s">
        <v>227</v>
      </c>
      <c r="BL211" s="398" t="s">
        <v>331</v>
      </c>
      <c r="BM211" s="398" t="s">
        <v>322</v>
      </c>
      <c r="BN211" s="398" t="s">
        <v>323</v>
      </c>
      <c r="BO211" s="401" t="s">
        <v>324</v>
      </c>
      <c r="BP211" s="397" t="s">
        <v>241</v>
      </c>
      <c r="BQ211" s="398" t="s">
        <v>310</v>
      </c>
      <c r="BR211" s="398" t="s">
        <v>315</v>
      </c>
      <c r="BS211" s="398" t="s">
        <v>310</v>
      </c>
      <c r="BT211" s="399" t="s">
        <v>311</v>
      </c>
      <c r="BU211" s="400" t="s">
        <v>133</v>
      </c>
      <c r="BV211" s="398" t="s">
        <v>319</v>
      </c>
      <c r="BW211" s="398" t="s">
        <v>320</v>
      </c>
      <c r="BX211" s="398" t="s">
        <v>321</v>
      </c>
      <c r="BY211" s="398" t="s">
        <v>225</v>
      </c>
      <c r="BZ211" s="398" t="s">
        <v>226</v>
      </c>
      <c r="CA211" s="398" t="s">
        <v>227</v>
      </c>
      <c r="CB211" s="398" t="s">
        <v>331</v>
      </c>
      <c r="CC211" s="398" t="s">
        <v>322</v>
      </c>
      <c r="CD211" s="398" t="s">
        <v>323</v>
      </c>
      <c r="CE211" s="399" t="s">
        <v>324</v>
      </c>
      <c r="CF211" s="400" t="s">
        <v>133</v>
      </c>
      <c r="CG211" s="398" t="s">
        <v>319</v>
      </c>
      <c r="CH211" s="398" t="s">
        <v>320</v>
      </c>
      <c r="CI211" s="398" t="s">
        <v>321</v>
      </c>
      <c r="CJ211" s="398" t="s">
        <v>225</v>
      </c>
      <c r="CK211" s="398" t="s">
        <v>226</v>
      </c>
      <c r="CL211" s="398" t="s">
        <v>227</v>
      </c>
      <c r="CM211" s="398" t="s">
        <v>331</v>
      </c>
      <c r="CN211" s="398" t="s">
        <v>322</v>
      </c>
      <c r="CO211" s="398" t="s">
        <v>323</v>
      </c>
      <c r="CP211" s="401" t="s">
        <v>324</v>
      </c>
      <c r="CR211" s="75"/>
      <c r="CS211" s="75"/>
      <c r="CT211" s="75"/>
      <c r="CU211" s="75"/>
      <c r="CV211" s="75"/>
      <c r="CW211" s="75"/>
      <c r="CX211" s="75"/>
      <c r="CY211" s="75"/>
      <c r="CZ211" s="75"/>
      <c r="DA211" s="75"/>
      <c r="DB211" s="75"/>
      <c r="DC211" s="75"/>
      <c r="DD211" s="75"/>
      <c r="DE211" s="75"/>
      <c r="DF211" s="75"/>
      <c r="DG211" s="75"/>
      <c r="DH211" s="75"/>
      <c r="DI211" s="75"/>
      <c r="DJ211" s="75"/>
      <c r="DK211" s="75"/>
      <c r="DL211" s="75"/>
      <c r="DM211" s="75"/>
      <c r="DN211" s="75"/>
      <c r="DO211" s="75"/>
      <c r="DP211" s="75"/>
      <c r="DQ211" s="75"/>
      <c r="DR211" s="75"/>
      <c r="DS211" s="75"/>
      <c r="DT211" s="75"/>
      <c r="DU211" s="75"/>
      <c r="DV211" s="75"/>
      <c r="DW211" s="75"/>
      <c r="DX211" s="75"/>
      <c r="DY211" s="75"/>
      <c r="DZ211" s="75"/>
      <c r="EA211" s="75"/>
      <c r="EB211" s="75"/>
      <c r="EC211" s="75"/>
      <c r="ED211" s="75"/>
      <c r="EE211" s="75"/>
      <c r="EF211" s="75"/>
      <c r="EG211" s="75"/>
      <c r="EH211" s="75"/>
      <c r="EI211" s="75"/>
      <c r="EJ211" s="75"/>
      <c r="EK211" s="75"/>
      <c r="EL211" s="75"/>
      <c r="EM211" s="75"/>
      <c r="EN211" s="75"/>
      <c r="EO211" s="75"/>
      <c r="EP211" s="75"/>
      <c r="EQ211" s="75"/>
      <c r="ER211" s="75"/>
      <c r="ES211" s="75"/>
      <c r="ET211" s="75"/>
      <c r="EU211" s="75"/>
      <c r="EV211" s="75"/>
      <c r="EW211" s="75"/>
      <c r="EX211" s="75"/>
      <c r="EY211" s="75"/>
      <c r="EZ211" s="75"/>
      <c r="FA211" s="75"/>
      <c r="FB211" s="75"/>
      <c r="FC211" s="75"/>
      <c r="FD211" s="75"/>
      <c r="FE211" s="75"/>
      <c r="FF211" s="75"/>
      <c r="FG211" s="75"/>
      <c r="FH211" s="75"/>
      <c r="FI211" s="75"/>
      <c r="FJ211" s="75"/>
      <c r="FK211" s="75"/>
      <c r="FL211" s="75"/>
      <c r="FM211" s="75"/>
      <c r="FN211" s="75"/>
      <c r="FO211" s="75"/>
      <c r="FP211" s="75"/>
      <c r="FQ211" s="75"/>
      <c r="FR211" s="75"/>
      <c r="FS211" s="75"/>
      <c r="FT211" s="75"/>
      <c r="FU211" s="75"/>
      <c r="FV211" s="75"/>
      <c r="FW211" s="75"/>
      <c r="FX211" s="75"/>
      <c r="FY211" s="75"/>
      <c r="FZ211" s="75"/>
      <c r="GA211" s="75"/>
      <c r="GB211" s="75"/>
      <c r="GC211" s="75"/>
      <c r="GD211" s="75"/>
      <c r="GE211" s="75"/>
      <c r="GF211" s="75"/>
      <c r="GG211" s="75"/>
      <c r="GH211" s="75"/>
      <c r="GI211" s="75"/>
      <c r="GJ211" s="75"/>
      <c r="GK211" s="75"/>
      <c r="GL211" s="75"/>
      <c r="GM211" s="75"/>
      <c r="GN211" s="75"/>
      <c r="GO211" s="75"/>
      <c r="GP211" s="75"/>
      <c r="GQ211" s="75"/>
      <c r="GR211" s="75"/>
      <c r="GS211" s="75"/>
      <c r="GT211" s="75"/>
      <c r="GU211" s="75"/>
      <c r="GV211" s="75"/>
      <c r="GW211" s="75"/>
      <c r="GX211" s="75"/>
      <c r="GY211" s="75"/>
      <c r="GZ211" s="75"/>
      <c r="HA211" s="75"/>
      <c r="HB211" s="75"/>
      <c r="HC211" s="75"/>
      <c r="HD211" s="75"/>
      <c r="HE211" s="75"/>
      <c r="HF211" s="75"/>
      <c r="HG211" s="75"/>
      <c r="HH211" s="75"/>
      <c r="HI211" s="75"/>
      <c r="HJ211" s="75"/>
      <c r="HK211" s="75"/>
      <c r="HL211" s="75"/>
      <c r="HM211" s="75"/>
      <c r="HN211" s="75"/>
      <c r="HO211" s="75"/>
      <c r="HP211" s="75"/>
      <c r="HQ211" s="75"/>
      <c r="HR211" s="75"/>
      <c r="HS211" s="75"/>
      <c r="HT211" s="75"/>
      <c r="HU211" s="75"/>
      <c r="HV211" s="75"/>
      <c r="HW211" s="75"/>
      <c r="HX211" s="75"/>
      <c r="HY211" s="75"/>
      <c r="HZ211" s="75"/>
      <c r="IA211" s="75"/>
      <c r="IB211" s="75"/>
      <c r="IC211" s="75"/>
      <c r="ID211" s="75"/>
      <c r="IE211" s="75"/>
      <c r="IF211" s="75"/>
      <c r="IG211" s="75"/>
      <c r="IH211" s="75"/>
      <c r="II211" s="75"/>
      <c r="IJ211" s="75"/>
      <c r="IK211" s="75"/>
      <c r="IL211" s="75"/>
      <c r="IM211" s="75"/>
      <c r="IN211" s="75"/>
      <c r="IO211" s="75"/>
      <c r="IP211" s="75"/>
      <c r="IQ211" s="75"/>
      <c r="IR211" s="75"/>
      <c r="IS211" s="75"/>
      <c r="IT211" s="75"/>
      <c r="IU211" s="75"/>
      <c r="IV211" s="75"/>
      <c r="IW211" s="75"/>
      <c r="IX211" s="75"/>
      <c r="IY211" s="75"/>
    </row>
    <row r="212" spans="2:259" ht="24.95" customHeight="1">
      <c r="B212" s="148" t="s">
        <v>221</v>
      </c>
      <c r="C212" s="147" t="s">
        <v>234</v>
      </c>
      <c r="D212" s="147" t="s">
        <v>234</v>
      </c>
      <c r="E212" s="149" t="s">
        <v>234</v>
      </c>
      <c r="F212" s="141"/>
      <c r="G212" s="363" t="s">
        <v>333</v>
      </c>
      <c r="H212" s="144" t="s">
        <v>334</v>
      </c>
      <c r="I212" s="417" t="s">
        <v>333</v>
      </c>
      <c r="J212" s="418" t="s">
        <v>334</v>
      </c>
      <c r="K212" s="144" t="s">
        <v>333</v>
      </c>
      <c r="L212" s="364" t="s">
        <v>334</v>
      </c>
      <c r="N212" s="389" t="s">
        <v>221</v>
      </c>
      <c r="O212" s="143" t="s">
        <v>312</v>
      </c>
      <c r="P212" s="143" t="s">
        <v>312</v>
      </c>
      <c r="Q212" s="143" t="s">
        <v>229</v>
      </c>
      <c r="R212" s="392" t="s">
        <v>229</v>
      </c>
      <c r="S212" s="395" t="s">
        <v>132</v>
      </c>
      <c r="T212" s="143" t="s">
        <v>132</v>
      </c>
      <c r="U212" s="143" t="s">
        <v>132</v>
      </c>
      <c r="V212" s="143" t="s">
        <v>132</v>
      </c>
      <c r="W212" s="143" t="s">
        <v>132</v>
      </c>
      <c r="X212" s="143" t="s">
        <v>132</v>
      </c>
      <c r="Y212" s="143" t="s">
        <v>132</v>
      </c>
      <c r="Z212" s="143" t="s">
        <v>132</v>
      </c>
      <c r="AA212" s="143" t="s">
        <v>132</v>
      </c>
      <c r="AB212" s="143" t="s">
        <v>132</v>
      </c>
      <c r="AC212" s="392" t="s">
        <v>132</v>
      </c>
      <c r="AD212" s="395" t="s">
        <v>243</v>
      </c>
      <c r="AE212" s="143" t="s">
        <v>243</v>
      </c>
      <c r="AF212" s="143" t="s">
        <v>243</v>
      </c>
      <c r="AG212" s="385" t="s">
        <v>243</v>
      </c>
      <c r="AH212" s="385" t="s">
        <v>243</v>
      </c>
      <c r="AI212" s="143" t="s">
        <v>243</v>
      </c>
      <c r="AJ212" s="143" t="s">
        <v>243</v>
      </c>
      <c r="AK212" s="143" t="s">
        <v>243</v>
      </c>
      <c r="AL212" s="143" t="s">
        <v>243</v>
      </c>
      <c r="AM212" s="143" t="s">
        <v>243</v>
      </c>
      <c r="AN212" s="402" t="s">
        <v>243</v>
      </c>
      <c r="AO212" s="389" t="s">
        <v>221</v>
      </c>
      <c r="AP212" s="143" t="s">
        <v>312</v>
      </c>
      <c r="AQ212" s="143" t="s">
        <v>312</v>
      </c>
      <c r="AR212" s="143" t="s">
        <v>229</v>
      </c>
      <c r="AS212" s="392" t="s">
        <v>229</v>
      </c>
      <c r="AT212" s="395" t="s">
        <v>132</v>
      </c>
      <c r="AU212" s="143" t="s">
        <v>132</v>
      </c>
      <c r="AV212" s="143" t="s">
        <v>132</v>
      </c>
      <c r="AW212" s="143" t="s">
        <v>132</v>
      </c>
      <c r="AX212" s="143" t="s">
        <v>132</v>
      </c>
      <c r="AY212" s="143" t="s">
        <v>132</v>
      </c>
      <c r="AZ212" s="143" t="s">
        <v>132</v>
      </c>
      <c r="BA212" s="143" t="s">
        <v>132</v>
      </c>
      <c r="BB212" s="143" t="s">
        <v>132</v>
      </c>
      <c r="BC212" s="143" t="s">
        <v>132</v>
      </c>
      <c r="BD212" s="392" t="s">
        <v>132</v>
      </c>
      <c r="BE212" s="395" t="s">
        <v>243</v>
      </c>
      <c r="BF212" s="143" t="s">
        <v>243</v>
      </c>
      <c r="BG212" s="143" t="s">
        <v>243</v>
      </c>
      <c r="BH212" s="385" t="s">
        <v>243</v>
      </c>
      <c r="BI212" s="385" t="s">
        <v>243</v>
      </c>
      <c r="BJ212" s="143" t="s">
        <v>243</v>
      </c>
      <c r="BK212" s="143" t="s">
        <v>243</v>
      </c>
      <c r="BL212" s="143" t="s">
        <v>243</v>
      </c>
      <c r="BM212" s="143" t="s">
        <v>243</v>
      </c>
      <c r="BN212" s="143" t="s">
        <v>243</v>
      </c>
      <c r="BO212" s="402" t="s">
        <v>243</v>
      </c>
      <c r="BP212" s="389" t="s">
        <v>221</v>
      </c>
      <c r="BQ212" s="143" t="s">
        <v>312</v>
      </c>
      <c r="BR212" s="143" t="s">
        <v>312</v>
      </c>
      <c r="BS212" s="143" t="s">
        <v>229</v>
      </c>
      <c r="BT212" s="392" t="s">
        <v>229</v>
      </c>
      <c r="BU212" s="395" t="s">
        <v>132</v>
      </c>
      <c r="BV212" s="143" t="s">
        <v>132</v>
      </c>
      <c r="BW212" s="143" t="s">
        <v>132</v>
      </c>
      <c r="BX212" s="143" t="s">
        <v>132</v>
      </c>
      <c r="BY212" s="143" t="s">
        <v>132</v>
      </c>
      <c r="BZ212" s="143" t="s">
        <v>132</v>
      </c>
      <c r="CA212" s="143" t="s">
        <v>132</v>
      </c>
      <c r="CB212" s="143" t="s">
        <v>132</v>
      </c>
      <c r="CC212" s="143" t="s">
        <v>132</v>
      </c>
      <c r="CD212" s="143" t="s">
        <v>132</v>
      </c>
      <c r="CE212" s="392" t="s">
        <v>132</v>
      </c>
      <c r="CF212" s="395" t="s">
        <v>243</v>
      </c>
      <c r="CG212" s="143" t="s">
        <v>243</v>
      </c>
      <c r="CH212" s="143" t="s">
        <v>243</v>
      </c>
      <c r="CI212" s="385" t="s">
        <v>243</v>
      </c>
      <c r="CJ212" s="385" t="s">
        <v>243</v>
      </c>
      <c r="CK212" s="143" t="s">
        <v>243</v>
      </c>
      <c r="CL212" s="143" t="s">
        <v>243</v>
      </c>
      <c r="CM212" s="143" t="s">
        <v>243</v>
      </c>
      <c r="CN212" s="143" t="s">
        <v>243</v>
      </c>
      <c r="CO212" s="143" t="s">
        <v>243</v>
      </c>
      <c r="CP212" s="402" t="s">
        <v>243</v>
      </c>
      <c r="CR212" s="75"/>
      <c r="CS212" s="75"/>
      <c r="CT212" s="75"/>
      <c r="CU212" s="75"/>
      <c r="CV212" s="75"/>
      <c r="CW212" s="75"/>
      <c r="CX212" s="75"/>
      <c r="CY212" s="75"/>
      <c r="CZ212" s="75"/>
      <c r="DA212" s="75"/>
      <c r="DB212" s="75"/>
      <c r="DC212" s="75"/>
      <c r="DD212" s="75"/>
      <c r="DE212" s="75"/>
      <c r="DF212" s="75"/>
      <c r="DG212" s="75"/>
      <c r="DH212" s="75"/>
      <c r="DI212" s="75"/>
      <c r="DJ212" s="75"/>
      <c r="DK212" s="75"/>
      <c r="DL212" s="75"/>
      <c r="DM212" s="75"/>
      <c r="DN212" s="75"/>
      <c r="DO212" s="75"/>
      <c r="DP212" s="75"/>
      <c r="DQ212" s="75"/>
      <c r="DR212" s="75"/>
      <c r="DS212" s="75"/>
      <c r="DT212" s="75"/>
      <c r="DU212" s="75"/>
      <c r="DV212" s="75"/>
      <c r="DW212" s="75"/>
      <c r="DX212" s="75"/>
      <c r="DY212" s="75"/>
      <c r="DZ212" s="75"/>
      <c r="EA212" s="75"/>
      <c r="EB212" s="75"/>
      <c r="EC212" s="75"/>
      <c r="ED212" s="75"/>
      <c r="EE212" s="75"/>
      <c r="EF212" s="75"/>
      <c r="EG212" s="75"/>
      <c r="EH212" s="75"/>
      <c r="EI212" s="75"/>
      <c r="EJ212" s="75"/>
      <c r="EK212" s="75"/>
      <c r="EL212" s="75"/>
      <c r="EM212" s="75"/>
      <c r="EN212" s="75"/>
      <c r="EO212" s="75"/>
      <c r="EP212" s="75"/>
      <c r="EQ212" s="75"/>
      <c r="ER212" s="75"/>
      <c r="ES212" s="75"/>
      <c r="ET212" s="75"/>
      <c r="EU212" s="75"/>
      <c r="EV212" s="75"/>
      <c r="EW212" s="75"/>
      <c r="EX212" s="75"/>
      <c r="EY212" s="75"/>
      <c r="EZ212" s="75"/>
      <c r="FA212" s="75"/>
      <c r="FB212" s="75"/>
      <c r="FC212" s="75"/>
      <c r="FD212" s="75"/>
      <c r="FE212" s="75"/>
      <c r="FF212" s="75"/>
      <c r="FG212" s="75"/>
      <c r="FH212" s="75"/>
      <c r="FI212" s="75"/>
      <c r="FJ212" s="75"/>
      <c r="FK212" s="75"/>
      <c r="FL212" s="75"/>
      <c r="FM212" s="75"/>
      <c r="FN212" s="75"/>
      <c r="FO212" s="75"/>
      <c r="FP212" s="75"/>
      <c r="FQ212" s="75"/>
      <c r="FR212" s="75"/>
      <c r="FS212" s="75"/>
      <c r="FT212" s="75"/>
      <c r="FU212" s="75"/>
      <c r="FV212" s="75"/>
      <c r="FW212" s="75"/>
      <c r="FX212" s="75"/>
      <c r="FY212" s="75"/>
      <c r="FZ212" s="75"/>
      <c r="GA212" s="75"/>
      <c r="GB212" s="75"/>
      <c r="GC212" s="75"/>
      <c r="GD212" s="75"/>
      <c r="GE212" s="75"/>
      <c r="GF212" s="75"/>
      <c r="GG212" s="75"/>
      <c r="GH212" s="75"/>
      <c r="GI212" s="75"/>
      <c r="GJ212" s="75"/>
      <c r="GK212" s="75"/>
      <c r="GL212" s="75"/>
      <c r="GM212" s="75"/>
      <c r="GN212" s="75"/>
      <c r="GO212" s="75"/>
      <c r="GP212" s="75"/>
      <c r="GQ212" s="75"/>
      <c r="GR212" s="75"/>
      <c r="GS212" s="75"/>
      <c r="GT212" s="75"/>
      <c r="GU212" s="75"/>
      <c r="GV212" s="75"/>
      <c r="GW212" s="75"/>
      <c r="GX212" s="75"/>
      <c r="GY212" s="75"/>
      <c r="GZ212" s="75"/>
      <c r="HA212" s="75"/>
      <c r="HB212" s="75"/>
      <c r="HC212" s="75"/>
      <c r="HD212" s="75"/>
      <c r="HE212" s="75"/>
      <c r="HF212" s="75"/>
      <c r="HG212" s="75"/>
      <c r="HH212" s="75"/>
      <c r="HI212" s="75"/>
      <c r="HJ212" s="75"/>
      <c r="HK212" s="75"/>
      <c r="HL212" s="75"/>
      <c r="HM212" s="75"/>
      <c r="HN212" s="75"/>
      <c r="HO212" s="75"/>
      <c r="HP212" s="75"/>
      <c r="HQ212" s="75"/>
      <c r="HR212" s="75"/>
      <c r="HS212" s="75"/>
      <c r="HT212" s="75"/>
      <c r="HU212" s="75"/>
      <c r="HV212" s="75"/>
      <c r="HW212" s="75"/>
      <c r="HX212" s="75"/>
      <c r="HY212" s="75"/>
      <c r="HZ212" s="75"/>
      <c r="IA212" s="75"/>
      <c r="IB212" s="75"/>
      <c r="IC212" s="75"/>
      <c r="ID212" s="75"/>
      <c r="IE212" s="75"/>
      <c r="IF212" s="75"/>
      <c r="IG212" s="75"/>
      <c r="IH212" s="75"/>
      <c r="II212" s="75"/>
      <c r="IJ212" s="75"/>
      <c r="IK212" s="75"/>
      <c r="IL212" s="75"/>
      <c r="IM212" s="75"/>
      <c r="IN212" s="75"/>
      <c r="IO212" s="75"/>
      <c r="IP212" s="75"/>
      <c r="IQ212" s="75"/>
      <c r="IR212" s="75"/>
      <c r="IS212" s="75"/>
      <c r="IT212" s="75"/>
      <c r="IU212" s="75"/>
      <c r="IV212" s="75"/>
      <c r="IW212" s="75"/>
      <c r="IX212" s="75"/>
      <c r="IY212" s="75"/>
    </row>
    <row r="213" spans="2:259" ht="24.95" customHeight="1">
      <c r="B213" s="151">
        <f>N213</f>
        <v>5</v>
      </c>
      <c r="C213" s="483">
        <f>MAX(G213,H213)</f>
        <v>1.0932744565217389</v>
      </c>
      <c r="D213" s="483">
        <f>MAX(I213,J213)</f>
        <v>0.68062925393283702</v>
      </c>
      <c r="E213" s="484">
        <f>MAX(K213,L213)</f>
        <v>1.1343749999999999</v>
      </c>
      <c r="F213" s="140"/>
      <c r="G213" s="412">
        <f>MAX(T213:AC213)/S213</f>
        <v>0.99388586956521741</v>
      </c>
      <c r="H213" s="158">
        <f>MAX(AE213:AN213)/AD213</f>
        <v>1.0932744565217389</v>
      </c>
      <c r="I213" s="419">
        <f>MAX(AU213:BD213)/AT213</f>
        <v>0.61875386721167014</v>
      </c>
      <c r="J213" s="420">
        <f>MAX(BF213:BO213)/BE213</f>
        <v>0.68062925393283702</v>
      </c>
      <c r="K213" s="158">
        <f>MAX(BV213:CE213)/BU213</f>
        <v>1.03125</v>
      </c>
      <c r="L213" s="413">
        <f>MAX(CG213:CP213)/CF213</f>
        <v>1.1343749999999999</v>
      </c>
      <c r="N213" s="389">
        <v>5</v>
      </c>
      <c r="O213" s="159">
        <v>1.33</v>
      </c>
      <c r="P213" s="159">
        <v>1.33</v>
      </c>
      <c r="Q213" s="159">
        <v>1</v>
      </c>
      <c r="R213" s="394">
        <v>1</v>
      </c>
      <c r="S213" s="396">
        <v>55.2</v>
      </c>
      <c r="T213" s="160">
        <v>45.71875</v>
      </c>
      <c r="U213" s="160">
        <v>54.862500000000004</v>
      </c>
      <c r="V213" s="160">
        <v>38.403750000000002</v>
      </c>
      <c r="W213" s="160">
        <v>33.25</v>
      </c>
      <c r="X213" s="160">
        <v>36.575000000000003</v>
      </c>
      <c r="Y213" s="160">
        <v>36.575000000000003</v>
      </c>
      <c r="Z213" s="160">
        <v>28.262500000000003</v>
      </c>
      <c r="AA213" s="160">
        <v>36.575000000000003</v>
      </c>
      <c r="AB213" s="160">
        <v>21.945</v>
      </c>
      <c r="AC213" s="393">
        <v>45.286499999999997</v>
      </c>
      <c r="AD213" s="396">
        <v>44.160000000000004</v>
      </c>
      <c r="AE213" s="160">
        <v>40.232500000000002</v>
      </c>
      <c r="AF213" s="160">
        <v>48.278999999999996</v>
      </c>
      <c r="AG213" s="160">
        <v>36.867600000000003</v>
      </c>
      <c r="AH213" s="160">
        <v>31.92</v>
      </c>
      <c r="AI213" s="160">
        <v>35.112000000000002</v>
      </c>
      <c r="AJ213" s="160">
        <v>35.112000000000002</v>
      </c>
      <c r="AK213" s="160">
        <v>27.131999999999998</v>
      </c>
      <c r="AL213" s="160">
        <v>35.112000000000002</v>
      </c>
      <c r="AM213" s="160">
        <v>19.311600000000002</v>
      </c>
      <c r="AN213" s="386">
        <v>39.852119999999999</v>
      </c>
      <c r="AO213" s="389">
        <v>5</v>
      </c>
      <c r="AP213" s="159">
        <v>1.33</v>
      </c>
      <c r="AQ213" s="159">
        <v>1.33</v>
      </c>
      <c r="AR213" s="159">
        <v>1</v>
      </c>
      <c r="AS213" s="394">
        <v>1</v>
      </c>
      <c r="AT213" s="396">
        <v>88.666112499999997</v>
      </c>
      <c r="AU213" s="160">
        <v>45.71875</v>
      </c>
      <c r="AV213" s="160">
        <v>54.862500000000004</v>
      </c>
      <c r="AW213" s="160">
        <v>38.403750000000002</v>
      </c>
      <c r="AX213" s="160">
        <v>33.25</v>
      </c>
      <c r="AY213" s="160">
        <v>36.575000000000003</v>
      </c>
      <c r="AZ213" s="160">
        <v>36.575000000000003</v>
      </c>
      <c r="BA213" s="160">
        <v>28.262500000000003</v>
      </c>
      <c r="BB213" s="160">
        <v>36.575000000000003</v>
      </c>
      <c r="BC213" s="160">
        <v>21.945</v>
      </c>
      <c r="BD213" s="393">
        <v>45.286499999999997</v>
      </c>
      <c r="BE213" s="396">
        <v>70.93289</v>
      </c>
      <c r="BF213" s="160">
        <v>40.232500000000002</v>
      </c>
      <c r="BG213" s="160">
        <v>48.278999999999996</v>
      </c>
      <c r="BH213" s="160">
        <v>36.867600000000003</v>
      </c>
      <c r="BI213" s="160">
        <v>31.92</v>
      </c>
      <c r="BJ213" s="160">
        <v>35.112000000000002</v>
      </c>
      <c r="BK213" s="160">
        <v>35.112000000000002</v>
      </c>
      <c r="BL213" s="160">
        <v>27.131999999999998</v>
      </c>
      <c r="BM213" s="160">
        <v>35.112000000000002</v>
      </c>
      <c r="BN213" s="160">
        <v>19.311600000000002</v>
      </c>
      <c r="BO213" s="386">
        <v>39.852119999999999</v>
      </c>
      <c r="BP213" s="389">
        <v>5</v>
      </c>
      <c r="BQ213" s="159">
        <v>1</v>
      </c>
      <c r="BR213" s="159">
        <v>1</v>
      </c>
      <c r="BS213" s="159">
        <v>1</v>
      </c>
      <c r="BT213" s="394">
        <v>1</v>
      </c>
      <c r="BU213" s="396">
        <v>40</v>
      </c>
      <c r="BV213" s="160">
        <v>34.375</v>
      </c>
      <c r="BW213" s="160">
        <v>41.25</v>
      </c>
      <c r="BX213" s="160">
        <v>28.875</v>
      </c>
      <c r="BY213" s="160">
        <v>25</v>
      </c>
      <c r="BZ213" s="160">
        <v>27.5</v>
      </c>
      <c r="CA213" s="160">
        <v>27.5</v>
      </c>
      <c r="CB213" s="160">
        <v>21.25</v>
      </c>
      <c r="CC213" s="160">
        <v>27.5</v>
      </c>
      <c r="CD213" s="160">
        <v>16.5</v>
      </c>
      <c r="CE213" s="393">
        <v>34.049999999999997</v>
      </c>
      <c r="CF213" s="396">
        <v>32</v>
      </c>
      <c r="CG213" s="160">
        <v>30.25</v>
      </c>
      <c r="CH213" s="160">
        <v>36.299999999999997</v>
      </c>
      <c r="CI213" s="160">
        <v>27.720000000000002</v>
      </c>
      <c r="CJ213" s="160">
        <v>24</v>
      </c>
      <c r="CK213" s="160">
        <v>26.4</v>
      </c>
      <c r="CL213" s="160">
        <v>26.4</v>
      </c>
      <c r="CM213" s="160">
        <v>20.399999999999999</v>
      </c>
      <c r="CN213" s="160">
        <v>26.4</v>
      </c>
      <c r="CO213" s="160">
        <v>14.52</v>
      </c>
      <c r="CP213" s="386">
        <v>29.963999999999999</v>
      </c>
      <c r="CR213" s="75"/>
      <c r="CS213" s="75"/>
      <c r="CT213" s="75"/>
      <c r="CU213" s="75"/>
      <c r="CV213" s="75"/>
      <c r="CW213" s="75"/>
      <c r="CX213" s="75"/>
      <c r="CY213" s="75"/>
      <c r="CZ213" s="75"/>
      <c r="DA213" s="75"/>
      <c r="DB213" s="75"/>
      <c r="DC213" s="75"/>
      <c r="DD213" s="75"/>
      <c r="DE213" s="75"/>
      <c r="DF213" s="75"/>
      <c r="DG213" s="75"/>
      <c r="DH213" s="75"/>
      <c r="DI213" s="75"/>
      <c r="DJ213" s="75"/>
      <c r="DK213" s="75"/>
      <c r="DL213" s="75"/>
      <c r="DM213" s="75"/>
      <c r="DN213" s="75"/>
      <c r="DO213" s="75"/>
      <c r="DP213" s="75"/>
      <c r="DQ213" s="75"/>
      <c r="DR213" s="75"/>
      <c r="DS213" s="75"/>
      <c r="DT213" s="75"/>
      <c r="DU213" s="75"/>
      <c r="DV213" s="75"/>
      <c r="DW213" s="75"/>
      <c r="DX213" s="75"/>
      <c r="DY213" s="75"/>
      <c r="DZ213" s="75"/>
      <c r="EA213" s="75"/>
      <c r="EB213" s="75"/>
      <c r="EC213" s="75"/>
      <c r="ED213" s="75"/>
      <c r="EE213" s="75"/>
      <c r="EF213" s="75"/>
      <c r="EG213" s="75"/>
      <c r="EH213" s="75"/>
      <c r="EI213" s="75"/>
      <c r="EJ213" s="75"/>
      <c r="EK213" s="75"/>
      <c r="EL213" s="75"/>
      <c r="EM213" s="75"/>
      <c r="EN213" s="75"/>
      <c r="EO213" s="75"/>
      <c r="EP213" s="75"/>
      <c r="EQ213" s="75"/>
      <c r="ER213" s="75"/>
      <c r="ES213" s="75"/>
      <c r="ET213" s="75"/>
      <c r="EU213" s="75"/>
      <c r="EV213" s="75"/>
      <c r="EW213" s="75"/>
      <c r="EX213" s="75"/>
      <c r="EY213" s="75"/>
      <c r="EZ213" s="75"/>
      <c r="FA213" s="75"/>
      <c r="FB213" s="75"/>
      <c r="FC213" s="75"/>
      <c r="FD213" s="75"/>
      <c r="FE213" s="75"/>
      <c r="FF213" s="75"/>
      <c r="FG213" s="75"/>
      <c r="FH213" s="75"/>
      <c r="FI213" s="75"/>
      <c r="FJ213" s="75"/>
      <c r="FK213" s="75"/>
      <c r="FL213" s="75"/>
      <c r="FM213" s="75"/>
      <c r="FN213" s="75"/>
      <c r="FO213" s="75"/>
      <c r="FP213" s="75"/>
      <c r="FQ213" s="75"/>
      <c r="FR213" s="75"/>
      <c r="FS213" s="75"/>
      <c r="FT213" s="75"/>
      <c r="FU213" s="75"/>
      <c r="FV213" s="75"/>
      <c r="FW213" s="75"/>
      <c r="FX213" s="75"/>
      <c r="FY213" s="75"/>
      <c r="FZ213" s="75"/>
      <c r="GA213" s="75"/>
      <c r="GB213" s="75"/>
      <c r="GC213" s="75"/>
      <c r="GD213" s="75"/>
      <c r="GE213" s="75"/>
      <c r="GF213" s="75"/>
      <c r="GG213" s="75"/>
      <c r="GH213" s="75"/>
      <c r="GI213" s="75"/>
      <c r="GJ213" s="75"/>
      <c r="GK213" s="75"/>
      <c r="GL213" s="75"/>
      <c r="GM213" s="75"/>
      <c r="GN213" s="75"/>
      <c r="GO213" s="75"/>
      <c r="GP213" s="75"/>
      <c r="GQ213" s="75"/>
      <c r="GR213" s="75"/>
      <c r="GS213" s="75"/>
      <c r="GT213" s="75"/>
      <c r="GU213" s="75"/>
      <c r="GV213" s="75"/>
      <c r="GW213" s="75"/>
      <c r="GX213" s="75"/>
      <c r="GY213" s="75"/>
      <c r="GZ213" s="75"/>
      <c r="HA213" s="75"/>
      <c r="HB213" s="75"/>
      <c r="HC213" s="75"/>
      <c r="HD213" s="75"/>
      <c r="HE213" s="75"/>
      <c r="HF213" s="75"/>
      <c r="HG213" s="75"/>
      <c r="HH213" s="75"/>
      <c r="HI213" s="75"/>
      <c r="HJ213" s="75"/>
      <c r="HK213" s="75"/>
      <c r="HL213" s="75"/>
      <c r="HM213" s="75"/>
      <c r="HN213" s="75"/>
      <c r="HO213" s="75"/>
      <c r="HP213" s="75"/>
      <c r="HQ213" s="75"/>
      <c r="HR213" s="75"/>
      <c r="HS213" s="75"/>
      <c r="HT213" s="75"/>
      <c r="HU213" s="75"/>
      <c r="HV213" s="75"/>
      <c r="HW213" s="75"/>
      <c r="HX213" s="75"/>
      <c r="HY213" s="75"/>
      <c r="HZ213" s="75"/>
      <c r="IA213" s="75"/>
      <c r="IB213" s="75"/>
      <c r="IC213" s="75"/>
      <c r="ID213" s="75"/>
      <c r="IE213" s="75"/>
      <c r="IF213" s="75"/>
      <c r="IG213" s="75"/>
      <c r="IH213" s="75"/>
      <c r="II213" s="75"/>
      <c r="IJ213" s="75"/>
      <c r="IK213" s="75"/>
      <c r="IL213" s="75"/>
      <c r="IM213" s="75"/>
      <c r="IN213" s="75"/>
      <c r="IO213" s="75"/>
      <c r="IP213" s="75"/>
      <c r="IQ213" s="75"/>
      <c r="IR213" s="75"/>
      <c r="IS213" s="75"/>
      <c r="IT213" s="75"/>
      <c r="IU213" s="75"/>
      <c r="IV213" s="75"/>
      <c r="IW213" s="75"/>
      <c r="IX213" s="75"/>
      <c r="IY213" s="75"/>
    </row>
    <row r="214" spans="2:259" ht="24.95" customHeight="1">
      <c r="B214" s="151">
        <f t="shared" ref="B214:B226" si="57">N214</f>
        <v>10</v>
      </c>
      <c r="C214" s="483">
        <f t="shared" ref="C214:C226" si="58">MAX(G214,H214)</f>
        <v>1.2061968085106385</v>
      </c>
      <c r="D214" s="483">
        <f t="shared" ref="D214:D226" si="59">MAX(I214,J214)</f>
        <v>0.95906849417808882</v>
      </c>
      <c r="E214" s="484">
        <f t="shared" ref="E214:E226" si="60">MAX(K214,L214)</f>
        <v>1.5984375000000002</v>
      </c>
      <c r="F214" s="140"/>
      <c r="G214" s="412">
        <f t="shared" ref="G214:G226" si="61">MAX(T214:AC214)/S214</f>
        <v>1.1521604567307693</v>
      </c>
      <c r="H214" s="158">
        <f t="shared" ref="H214:H226" si="62">MAX(AE214:AN214)/AD214</f>
        <v>1.2061968085106385</v>
      </c>
      <c r="I214" s="419">
        <f t="shared" ref="I214:I226" si="63">MAX(AU214:BD214)/AT214</f>
        <v>0.74327808298801878</v>
      </c>
      <c r="J214" s="420">
        <f t="shared" ref="J214:J226" si="64">MAX(BF214:BO214)/BE214</f>
        <v>0.95906849417808882</v>
      </c>
      <c r="K214" s="158">
        <f t="shared" ref="K214:K226" si="65">MAX(BV214:CE214)/BU214</f>
        <v>1.2387890625</v>
      </c>
      <c r="L214" s="413">
        <f t="shared" ref="L214:L226" si="66">MAX(CG214:CP214)/CF214</f>
        <v>1.5984375000000002</v>
      </c>
      <c r="N214" s="389">
        <v>10</v>
      </c>
      <c r="O214" s="159">
        <v>1.33</v>
      </c>
      <c r="P214" s="159">
        <v>1.33</v>
      </c>
      <c r="Q214" s="159">
        <v>1</v>
      </c>
      <c r="R214" s="394">
        <v>1</v>
      </c>
      <c r="S214" s="396">
        <v>114.4</v>
      </c>
      <c r="T214" s="160">
        <v>109.839296875</v>
      </c>
      <c r="U214" s="160">
        <v>131.80715625000002</v>
      </c>
      <c r="V214" s="160">
        <v>107.5305</v>
      </c>
      <c r="W214" s="160">
        <v>93.100000000000009</v>
      </c>
      <c r="X214" s="160">
        <v>102.41000000000001</v>
      </c>
      <c r="Y214" s="160">
        <v>93.632000000000019</v>
      </c>
      <c r="Z214" s="160">
        <v>72.352000000000018</v>
      </c>
      <c r="AA214" s="160">
        <v>93.632000000000019</v>
      </c>
      <c r="AB214" s="160">
        <v>52.722862500000012</v>
      </c>
      <c r="AC214" s="393">
        <v>108.80081625000001</v>
      </c>
      <c r="AD214" s="396">
        <v>56.400000000000006</v>
      </c>
      <c r="AE214" s="160">
        <v>56.691250000000004</v>
      </c>
      <c r="AF214" s="160">
        <v>68.029500000000013</v>
      </c>
      <c r="AG214" s="160">
        <v>55.301400000000001</v>
      </c>
      <c r="AH214" s="160">
        <v>47.88</v>
      </c>
      <c r="AI214" s="160">
        <v>52.668000000000006</v>
      </c>
      <c r="AJ214" s="160">
        <v>46.81600000000001</v>
      </c>
      <c r="AK214" s="160">
        <v>36.176000000000002</v>
      </c>
      <c r="AL214" s="160">
        <v>46.81600000000001</v>
      </c>
      <c r="AM214" s="160">
        <v>28.967400000000001</v>
      </c>
      <c r="AN214" s="386">
        <v>56.155260000000006</v>
      </c>
      <c r="AO214" s="389">
        <v>10</v>
      </c>
      <c r="AP214" s="159">
        <v>1.33</v>
      </c>
      <c r="AQ214" s="159">
        <v>1.33</v>
      </c>
      <c r="AR214" s="159">
        <v>1</v>
      </c>
      <c r="AS214" s="394">
        <v>1</v>
      </c>
      <c r="AT214" s="396">
        <v>177.33222499999999</v>
      </c>
      <c r="AU214" s="160">
        <v>109.839296875</v>
      </c>
      <c r="AV214" s="160">
        <v>131.80715625000002</v>
      </c>
      <c r="AW214" s="160">
        <v>107.5305</v>
      </c>
      <c r="AX214" s="160">
        <v>93.100000000000009</v>
      </c>
      <c r="AY214" s="160">
        <v>102.41000000000001</v>
      </c>
      <c r="AZ214" s="160">
        <v>93.632000000000019</v>
      </c>
      <c r="BA214" s="160">
        <v>72.352000000000018</v>
      </c>
      <c r="BB214" s="160">
        <v>93.632000000000019</v>
      </c>
      <c r="BC214" s="160">
        <v>52.722862500000012</v>
      </c>
      <c r="BD214" s="393">
        <v>108.80081625000001</v>
      </c>
      <c r="BE214" s="396">
        <v>70.93289</v>
      </c>
      <c r="BF214" s="160">
        <v>56.691250000000004</v>
      </c>
      <c r="BG214" s="160">
        <v>68.029500000000013</v>
      </c>
      <c r="BH214" s="160">
        <v>55.301400000000001</v>
      </c>
      <c r="BI214" s="160">
        <v>47.88</v>
      </c>
      <c r="BJ214" s="160">
        <v>52.668000000000006</v>
      </c>
      <c r="BK214" s="160">
        <v>46.81600000000001</v>
      </c>
      <c r="BL214" s="160">
        <v>36.176000000000002</v>
      </c>
      <c r="BM214" s="160">
        <v>46.81600000000001</v>
      </c>
      <c r="BN214" s="160">
        <v>28.967400000000001</v>
      </c>
      <c r="BO214" s="386">
        <v>56.155260000000006</v>
      </c>
      <c r="BP214" s="389">
        <v>10</v>
      </c>
      <c r="BQ214" s="159">
        <v>1</v>
      </c>
      <c r="BR214" s="159">
        <v>1</v>
      </c>
      <c r="BS214" s="159">
        <v>1</v>
      </c>
      <c r="BT214" s="394">
        <v>1</v>
      </c>
      <c r="BU214" s="396">
        <v>80</v>
      </c>
      <c r="BV214" s="160">
        <v>82.5859375</v>
      </c>
      <c r="BW214" s="160">
        <v>99.103125000000006</v>
      </c>
      <c r="BX214" s="160">
        <v>80.849999999999994</v>
      </c>
      <c r="BY214" s="160">
        <v>70</v>
      </c>
      <c r="BZ214" s="160">
        <v>77</v>
      </c>
      <c r="CA214" s="160">
        <v>70.400000000000006</v>
      </c>
      <c r="CB214" s="160">
        <v>54.400000000000006</v>
      </c>
      <c r="CC214" s="160">
        <v>70.400000000000006</v>
      </c>
      <c r="CD214" s="160">
        <v>39.641250000000007</v>
      </c>
      <c r="CE214" s="393">
        <v>81.805125000000004</v>
      </c>
      <c r="CF214" s="396">
        <v>32</v>
      </c>
      <c r="CG214" s="160">
        <v>42.625</v>
      </c>
      <c r="CH214" s="160">
        <v>51.150000000000006</v>
      </c>
      <c r="CI214" s="160">
        <v>41.58</v>
      </c>
      <c r="CJ214" s="160">
        <v>36</v>
      </c>
      <c r="CK214" s="160">
        <v>39.6</v>
      </c>
      <c r="CL214" s="160">
        <v>35.200000000000003</v>
      </c>
      <c r="CM214" s="160">
        <v>27.2</v>
      </c>
      <c r="CN214" s="160">
        <v>35.200000000000003</v>
      </c>
      <c r="CO214" s="160">
        <v>21.78</v>
      </c>
      <c r="CP214" s="386">
        <v>42.222000000000001</v>
      </c>
      <c r="CR214" s="75"/>
      <c r="CS214" s="75"/>
      <c r="CT214" s="75"/>
      <c r="CU214" s="75"/>
      <c r="CV214" s="75"/>
      <c r="CW214" s="75"/>
      <c r="CX214" s="75"/>
      <c r="CY214" s="75"/>
      <c r="CZ214" s="75"/>
      <c r="DA214" s="75"/>
      <c r="DB214" s="75"/>
      <c r="DC214" s="75"/>
      <c r="DD214" s="75"/>
      <c r="DE214" s="75"/>
      <c r="DF214" s="75"/>
      <c r="DG214" s="75"/>
      <c r="DH214" s="75"/>
      <c r="DI214" s="75"/>
      <c r="DJ214" s="75"/>
      <c r="DK214" s="75"/>
      <c r="DL214" s="75"/>
      <c r="DM214" s="75"/>
      <c r="DN214" s="75"/>
      <c r="DO214" s="75"/>
      <c r="DP214" s="75"/>
      <c r="DQ214" s="75"/>
      <c r="DR214" s="75"/>
      <c r="DS214" s="75"/>
      <c r="DT214" s="75"/>
      <c r="DU214" s="75"/>
      <c r="DV214" s="75"/>
      <c r="DW214" s="75"/>
      <c r="DX214" s="75"/>
      <c r="DY214" s="75"/>
      <c r="DZ214" s="75"/>
      <c r="EA214" s="75"/>
      <c r="EB214" s="75"/>
      <c r="EC214" s="75"/>
      <c r="ED214" s="75"/>
      <c r="EE214" s="75"/>
      <c r="EF214" s="75"/>
      <c r="EG214" s="75"/>
      <c r="EH214" s="75"/>
      <c r="EI214" s="75"/>
      <c r="EJ214" s="75"/>
      <c r="EK214" s="75"/>
      <c r="EL214" s="75"/>
      <c r="EM214" s="75"/>
      <c r="EN214" s="75"/>
      <c r="EO214" s="75"/>
      <c r="EP214" s="75"/>
      <c r="EQ214" s="75"/>
      <c r="ER214" s="75"/>
      <c r="ES214" s="75"/>
      <c r="ET214" s="75"/>
      <c r="EU214" s="75"/>
      <c r="EV214" s="75"/>
      <c r="EW214" s="75"/>
      <c r="EX214" s="75"/>
      <c r="EY214" s="75"/>
      <c r="EZ214" s="75"/>
      <c r="FA214" s="75"/>
      <c r="FB214" s="75"/>
      <c r="FC214" s="75"/>
      <c r="FD214" s="75"/>
      <c r="FE214" s="75"/>
      <c r="FF214" s="75"/>
      <c r="FG214" s="75"/>
      <c r="FH214" s="75"/>
      <c r="FI214" s="75"/>
      <c r="FJ214" s="75"/>
      <c r="FK214" s="75"/>
      <c r="FL214" s="75"/>
      <c r="FM214" s="75"/>
      <c r="FN214" s="75"/>
      <c r="FO214" s="75"/>
      <c r="FP214" s="75"/>
      <c r="FQ214" s="75"/>
      <c r="FR214" s="75"/>
      <c r="FS214" s="75"/>
      <c r="FT214" s="75"/>
      <c r="FU214" s="75"/>
      <c r="FV214" s="75"/>
      <c r="FW214" s="75"/>
      <c r="FX214" s="75"/>
      <c r="FY214" s="75"/>
      <c r="FZ214" s="75"/>
      <c r="GA214" s="75"/>
      <c r="GB214" s="75"/>
      <c r="GC214" s="75"/>
      <c r="GD214" s="75"/>
      <c r="GE214" s="75"/>
      <c r="GF214" s="75"/>
      <c r="GG214" s="75"/>
      <c r="GH214" s="75"/>
      <c r="GI214" s="75"/>
      <c r="GJ214" s="75"/>
      <c r="GK214" s="75"/>
      <c r="GL214" s="75"/>
      <c r="GM214" s="75"/>
      <c r="GN214" s="75"/>
      <c r="GO214" s="75"/>
      <c r="GP214" s="75"/>
      <c r="GQ214" s="75"/>
      <c r="GR214" s="75"/>
      <c r="GS214" s="75"/>
      <c r="GT214" s="75"/>
      <c r="GU214" s="75"/>
      <c r="GV214" s="75"/>
      <c r="GW214" s="75"/>
      <c r="GX214" s="75"/>
      <c r="GY214" s="75"/>
      <c r="GZ214" s="75"/>
      <c r="HA214" s="75"/>
      <c r="HB214" s="75"/>
      <c r="HC214" s="75"/>
      <c r="HD214" s="75"/>
      <c r="HE214" s="75"/>
      <c r="HF214" s="75"/>
      <c r="HG214" s="75"/>
      <c r="HH214" s="75"/>
      <c r="HI214" s="75"/>
      <c r="HJ214" s="75"/>
      <c r="HK214" s="75"/>
      <c r="HL214" s="75"/>
      <c r="HM214" s="75"/>
      <c r="HN214" s="75"/>
      <c r="HO214" s="75"/>
      <c r="HP214" s="75"/>
      <c r="HQ214" s="75"/>
      <c r="HR214" s="75"/>
      <c r="HS214" s="75"/>
      <c r="HT214" s="75"/>
      <c r="HU214" s="75"/>
      <c r="HV214" s="75"/>
      <c r="HW214" s="75"/>
      <c r="HX214" s="75"/>
      <c r="HY214" s="75"/>
      <c r="HZ214" s="75"/>
      <c r="IA214" s="75"/>
      <c r="IB214" s="75"/>
      <c r="IC214" s="75"/>
      <c r="ID214" s="75"/>
      <c r="IE214" s="75"/>
      <c r="IF214" s="75"/>
      <c r="IG214" s="75"/>
      <c r="IH214" s="75"/>
      <c r="II214" s="75"/>
      <c r="IJ214" s="75"/>
      <c r="IK214" s="75"/>
      <c r="IL214" s="75"/>
      <c r="IM214" s="75"/>
      <c r="IN214" s="75"/>
      <c r="IO214" s="75"/>
      <c r="IP214" s="75"/>
      <c r="IQ214" s="75"/>
      <c r="IR214" s="75"/>
      <c r="IS214" s="75"/>
      <c r="IT214" s="75"/>
      <c r="IU214" s="75"/>
      <c r="IV214" s="75"/>
      <c r="IW214" s="75"/>
      <c r="IX214" s="75"/>
      <c r="IY214" s="75"/>
    </row>
    <row r="215" spans="2:259" ht="24.95" customHeight="1">
      <c r="B215" s="151">
        <f t="shared" si="57"/>
        <v>15</v>
      </c>
      <c r="C215" s="483">
        <f t="shared" si="58"/>
        <v>1.1950827549386012</v>
      </c>
      <c r="D215" s="483">
        <f t="shared" si="59"/>
        <v>0.98613897586859922</v>
      </c>
      <c r="E215" s="484">
        <f t="shared" si="60"/>
        <v>1.6435546874999998</v>
      </c>
      <c r="F215" s="140"/>
      <c r="G215" s="412">
        <f t="shared" si="61"/>
        <v>1.1600852700969664</v>
      </c>
      <c r="H215" s="158">
        <f t="shared" si="62"/>
        <v>1.1950827549386012</v>
      </c>
      <c r="I215" s="419">
        <f t="shared" si="63"/>
        <v>0.89409933812086351</v>
      </c>
      <c r="J215" s="420">
        <f t="shared" si="64"/>
        <v>0.98613897586859922</v>
      </c>
      <c r="K215" s="158">
        <f t="shared" si="65"/>
        <v>1.4901562499999998</v>
      </c>
      <c r="L215" s="413">
        <f t="shared" si="66"/>
        <v>1.6435546874999998</v>
      </c>
      <c r="N215" s="389">
        <v>15</v>
      </c>
      <c r="O215" s="159">
        <v>1.33</v>
      </c>
      <c r="P215" s="159">
        <v>1.33</v>
      </c>
      <c r="Q215" s="159">
        <v>1</v>
      </c>
      <c r="R215" s="394">
        <v>1</v>
      </c>
      <c r="S215" s="396">
        <v>205.00987611033193</v>
      </c>
      <c r="T215" s="160">
        <v>198.19078125000001</v>
      </c>
      <c r="U215" s="160">
        <v>237.82893750000005</v>
      </c>
      <c r="V215" s="160">
        <v>222.74175000000005</v>
      </c>
      <c r="W215" s="160">
        <v>192.84999999999997</v>
      </c>
      <c r="X215" s="160">
        <v>212.13500000000002</v>
      </c>
      <c r="Y215" s="160">
        <v>173.565</v>
      </c>
      <c r="Z215" s="160">
        <v>127.36966666666669</v>
      </c>
      <c r="AA215" s="160">
        <v>164.83133333333333</v>
      </c>
      <c r="AB215" s="160">
        <v>118.503</v>
      </c>
      <c r="AC215" s="393">
        <v>196.31697750000001</v>
      </c>
      <c r="AD215" s="396">
        <v>62.43333333333333</v>
      </c>
      <c r="AE215" s="160">
        <v>62.177500000000002</v>
      </c>
      <c r="AF215" s="160">
        <v>74.613</v>
      </c>
      <c r="AG215" s="160">
        <v>67.590600000000009</v>
      </c>
      <c r="AH215" s="160">
        <v>58.52</v>
      </c>
      <c r="AI215" s="160">
        <v>64.372</v>
      </c>
      <c r="AJ215" s="160">
        <v>52.668000000000006</v>
      </c>
      <c r="AK215" s="160">
        <v>40.698</v>
      </c>
      <c r="AL215" s="160">
        <v>52.667999999999992</v>
      </c>
      <c r="AM215" s="160">
        <v>36.867600000000003</v>
      </c>
      <c r="AN215" s="386">
        <v>61.589639999999996</v>
      </c>
      <c r="AO215" s="389">
        <v>15</v>
      </c>
      <c r="AP215" s="159">
        <v>1.33</v>
      </c>
      <c r="AQ215" s="159">
        <v>1.33</v>
      </c>
      <c r="AR215" s="159">
        <v>1</v>
      </c>
      <c r="AS215" s="394">
        <v>1</v>
      </c>
      <c r="AT215" s="396">
        <v>265.99833749999999</v>
      </c>
      <c r="AU215" s="160">
        <v>198.19078125000001</v>
      </c>
      <c r="AV215" s="160">
        <v>237.82893750000005</v>
      </c>
      <c r="AW215" s="160">
        <v>222.74175000000005</v>
      </c>
      <c r="AX215" s="160">
        <v>192.84999999999997</v>
      </c>
      <c r="AY215" s="160">
        <v>212.13500000000002</v>
      </c>
      <c r="AZ215" s="160">
        <v>173.565</v>
      </c>
      <c r="BA215" s="160">
        <v>127.36966666666669</v>
      </c>
      <c r="BB215" s="160">
        <v>164.83133333333333</v>
      </c>
      <c r="BC215" s="160">
        <v>118.503</v>
      </c>
      <c r="BD215" s="393">
        <v>196.31697750000001</v>
      </c>
      <c r="BE215" s="396">
        <v>75.661749333333333</v>
      </c>
      <c r="BF215" s="160">
        <v>62.177500000000002</v>
      </c>
      <c r="BG215" s="160">
        <v>74.613</v>
      </c>
      <c r="BH215" s="160">
        <v>67.590600000000009</v>
      </c>
      <c r="BI215" s="160">
        <v>58.52</v>
      </c>
      <c r="BJ215" s="160">
        <v>64.372</v>
      </c>
      <c r="BK215" s="160">
        <v>52.668000000000006</v>
      </c>
      <c r="BL215" s="160">
        <v>40.698</v>
      </c>
      <c r="BM215" s="160">
        <v>52.667999999999992</v>
      </c>
      <c r="BN215" s="160">
        <v>36.867600000000003</v>
      </c>
      <c r="BO215" s="386">
        <v>61.589639999999996</v>
      </c>
      <c r="BP215" s="389">
        <v>15</v>
      </c>
      <c r="BQ215" s="159">
        <v>1</v>
      </c>
      <c r="BR215" s="159">
        <v>1</v>
      </c>
      <c r="BS215" s="159">
        <v>1</v>
      </c>
      <c r="BT215" s="394">
        <v>1</v>
      </c>
      <c r="BU215" s="396">
        <v>120</v>
      </c>
      <c r="BV215" s="160">
        <v>149.015625</v>
      </c>
      <c r="BW215" s="160">
        <v>178.81874999999999</v>
      </c>
      <c r="BX215" s="160">
        <v>167.47500000000002</v>
      </c>
      <c r="BY215" s="160">
        <v>145</v>
      </c>
      <c r="BZ215" s="160">
        <v>159.5</v>
      </c>
      <c r="CA215" s="160">
        <v>130.5</v>
      </c>
      <c r="CB215" s="160">
        <v>95.76666666666668</v>
      </c>
      <c r="CC215" s="160">
        <v>123.93333333333334</v>
      </c>
      <c r="CD215" s="160">
        <v>89.1</v>
      </c>
      <c r="CE215" s="393">
        <v>147.60675000000001</v>
      </c>
      <c r="CF215" s="396">
        <v>34.133333333333333</v>
      </c>
      <c r="CG215" s="160">
        <v>46.75</v>
      </c>
      <c r="CH215" s="160">
        <v>56.099999999999994</v>
      </c>
      <c r="CI215" s="160">
        <v>50.820000000000007</v>
      </c>
      <c r="CJ215" s="160">
        <v>44</v>
      </c>
      <c r="CK215" s="160">
        <v>48.4</v>
      </c>
      <c r="CL215" s="160">
        <v>39.6</v>
      </c>
      <c r="CM215" s="160">
        <v>30.599999999999998</v>
      </c>
      <c r="CN215" s="160">
        <v>39.599999999999994</v>
      </c>
      <c r="CO215" s="160">
        <v>27.72</v>
      </c>
      <c r="CP215" s="386">
        <v>46.307999999999993</v>
      </c>
      <c r="CR215" s="75"/>
      <c r="CS215" s="75"/>
      <c r="CT215" s="75"/>
      <c r="CU215" s="75"/>
      <c r="CV215" s="75"/>
      <c r="CW215" s="75"/>
      <c r="CX215" s="75"/>
      <c r="CY215" s="75"/>
      <c r="CZ215" s="75"/>
      <c r="DA215" s="75"/>
      <c r="DB215" s="75"/>
      <c r="DC215" s="75"/>
      <c r="DD215" s="75"/>
      <c r="DE215" s="75"/>
      <c r="DF215" s="75"/>
      <c r="DG215" s="75"/>
      <c r="DH215" s="75"/>
      <c r="DI215" s="75"/>
      <c r="DJ215" s="75"/>
      <c r="DK215" s="75"/>
      <c r="DL215" s="75"/>
      <c r="DM215" s="75"/>
      <c r="DN215" s="75"/>
      <c r="DO215" s="75"/>
      <c r="DP215" s="75"/>
      <c r="DQ215" s="75"/>
      <c r="DR215" s="75"/>
      <c r="DS215" s="75"/>
      <c r="DT215" s="75"/>
      <c r="DU215" s="75"/>
      <c r="DV215" s="75"/>
      <c r="DW215" s="75"/>
      <c r="DX215" s="75"/>
      <c r="DY215" s="75"/>
      <c r="DZ215" s="75"/>
      <c r="EA215" s="75"/>
      <c r="EB215" s="75"/>
      <c r="EC215" s="75"/>
      <c r="ED215" s="75"/>
      <c r="EE215" s="75"/>
      <c r="EF215" s="75"/>
      <c r="EG215" s="75"/>
      <c r="EH215" s="75"/>
      <c r="EI215" s="75"/>
      <c r="EJ215" s="75"/>
      <c r="EK215" s="75"/>
      <c r="EL215" s="75"/>
      <c r="EM215" s="75"/>
      <c r="EN215" s="75"/>
      <c r="EO215" s="75"/>
      <c r="EP215" s="75"/>
      <c r="EQ215" s="75"/>
      <c r="ER215" s="75"/>
      <c r="ES215" s="75"/>
      <c r="ET215" s="75"/>
      <c r="EU215" s="75"/>
      <c r="EV215" s="75"/>
      <c r="EW215" s="75"/>
      <c r="EX215" s="75"/>
      <c r="EY215" s="75"/>
      <c r="EZ215" s="75"/>
      <c r="FA215" s="75"/>
      <c r="FB215" s="75"/>
      <c r="FC215" s="75"/>
      <c r="FD215" s="75"/>
      <c r="FE215" s="75"/>
      <c r="FF215" s="75"/>
      <c r="FG215" s="75"/>
      <c r="FH215" s="75"/>
      <c r="FI215" s="75"/>
      <c r="FJ215" s="75"/>
      <c r="FK215" s="75"/>
      <c r="FL215" s="75"/>
      <c r="FM215" s="75"/>
      <c r="FN215" s="75"/>
      <c r="FO215" s="75"/>
      <c r="FP215" s="75"/>
      <c r="FQ215" s="75"/>
      <c r="FR215" s="75"/>
      <c r="FS215" s="75"/>
      <c r="FT215" s="75"/>
      <c r="FU215" s="75"/>
      <c r="FV215" s="75"/>
      <c r="FW215" s="75"/>
      <c r="FX215" s="75"/>
      <c r="FY215" s="75"/>
      <c r="FZ215" s="75"/>
      <c r="GA215" s="75"/>
      <c r="GB215" s="75"/>
      <c r="GC215" s="75"/>
      <c r="GD215" s="75"/>
      <c r="GE215" s="75"/>
      <c r="GF215" s="75"/>
      <c r="GG215" s="75"/>
      <c r="GH215" s="75"/>
      <c r="GI215" s="75"/>
      <c r="GJ215" s="75"/>
      <c r="GK215" s="75"/>
      <c r="GL215" s="75"/>
      <c r="GM215" s="75"/>
      <c r="GN215" s="75"/>
      <c r="GO215" s="75"/>
      <c r="GP215" s="75"/>
      <c r="GQ215" s="75"/>
      <c r="GR215" s="75"/>
      <c r="GS215" s="75"/>
      <c r="GT215" s="75"/>
      <c r="GU215" s="75"/>
      <c r="GV215" s="75"/>
      <c r="GW215" s="75"/>
      <c r="GX215" s="75"/>
      <c r="GY215" s="75"/>
      <c r="GZ215" s="75"/>
      <c r="HA215" s="75"/>
      <c r="HB215" s="75"/>
      <c r="HC215" s="75"/>
      <c r="HD215" s="75"/>
      <c r="HE215" s="75"/>
      <c r="HF215" s="75"/>
      <c r="HG215" s="75"/>
      <c r="HH215" s="75"/>
      <c r="HI215" s="75"/>
      <c r="HJ215" s="75"/>
      <c r="HK215" s="75"/>
      <c r="HL215" s="75"/>
      <c r="HM215" s="75"/>
      <c r="HN215" s="75"/>
      <c r="HO215" s="75"/>
      <c r="HP215" s="75"/>
      <c r="HQ215" s="75"/>
      <c r="HR215" s="75"/>
      <c r="HS215" s="75"/>
      <c r="HT215" s="75"/>
      <c r="HU215" s="75"/>
      <c r="HV215" s="75"/>
      <c r="HW215" s="75"/>
      <c r="HX215" s="75"/>
      <c r="HY215" s="75"/>
      <c r="HZ215" s="75"/>
      <c r="IA215" s="75"/>
      <c r="IB215" s="75"/>
      <c r="IC215" s="75"/>
      <c r="ID215" s="75"/>
      <c r="IE215" s="75"/>
      <c r="IF215" s="75"/>
      <c r="IG215" s="75"/>
      <c r="IH215" s="75"/>
      <c r="II215" s="75"/>
      <c r="IJ215" s="75"/>
      <c r="IK215" s="75"/>
      <c r="IL215" s="75"/>
      <c r="IM215" s="75"/>
      <c r="IN215" s="75"/>
      <c r="IO215" s="75"/>
      <c r="IP215" s="75"/>
      <c r="IQ215" s="75"/>
      <c r="IR215" s="75"/>
      <c r="IS215" s="75"/>
      <c r="IT215" s="75"/>
      <c r="IU215" s="75"/>
      <c r="IV215" s="75"/>
      <c r="IW215" s="75"/>
      <c r="IX215" s="75"/>
      <c r="IY215" s="75"/>
    </row>
    <row r="216" spans="2:259" ht="24.95" customHeight="1">
      <c r="B216" s="151">
        <f t="shared" si="57"/>
        <v>20</v>
      </c>
      <c r="C216" s="483">
        <f t="shared" si="58"/>
        <v>1.2414169811320754</v>
      </c>
      <c r="D216" s="483">
        <f t="shared" si="59"/>
        <v>0.97473070144188412</v>
      </c>
      <c r="E216" s="484">
        <f t="shared" si="60"/>
        <v>1.624541015625</v>
      </c>
      <c r="F216" s="140"/>
      <c r="G216" s="412">
        <f t="shared" si="61"/>
        <v>1.1483864593093627</v>
      </c>
      <c r="H216" s="158">
        <f t="shared" si="62"/>
        <v>1.2414169811320754</v>
      </c>
      <c r="I216" s="419">
        <f t="shared" si="63"/>
        <v>0.97473070144188412</v>
      </c>
      <c r="J216" s="420">
        <f t="shared" si="64"/>
        <v>0.89189259355947903</v>
      </c>
      <c r="K216" s="158">
        <f t="shared" si="65"/>
        <v>1.624541015625</v>
      </c>
      <c r="L216" s="413">
        <f t="shared" si="66"/>
        <v>1.4864783653846152</v>
      </c>
      <c r="N216" s="389">
        <v>20</v>
      </c>
      <c r="O216" s="159">
        <v>1.33</v>
      </c>
      <c r="P216" s="159">
        <v>1.33</v>
      </c>
      <c r="Q216" s="159">
        <v>1</v>
      </c>
      <c r="R216" s="394">
        <v>1</v>
      </c>
      <c r="S216" s="396">
        <v>301.0330932784637</v>
      </c>
      <c r="T216" s="160">
        <v>288.08527343750001</v>
      </c>
      <c r="U216" s="160">
        <v>345.70232812500001</v>
      </c>
      <c r="V216" s="160">
        <v>337.95300000000003</v>
      </c>
      <c r="W216" s="160">
        <v>292.59999999999997</v>
      </c>
      <c r="X216" s="160">
        <v>321.86</v>
      </c>
      <c r="Y216" s="160">
        <v>263.34000000000003</v>
      </c>
      <c r="Z216" s="160">
        <v>184.27150000000003</v>
      </c>
      <c r="AA216" s="160">
        <v>238.46900000000002</v>
      </c>
      <c r="AB216" s="160">
        <v>184.33799999999999</v>
      </c>
      <c r="AC216" s="393">
        <v>285.36155812499999</v>
      </c>
      <c r="AD216" s="396">
        <v>66.25</v>
      </c>
      <c r="AE216" s="160">
        <v>69.908124999999998</v>
      </c>
      <c r="AF216" s="160">
        <v>82.243875000000003</v>
      </c>
      <c r="AG216" s="160">
        <v>78.204000000000008</v>
      </c>
      <c r="AH216" s="160">
        <v>63.84</v>
      </c>
      <c r="AI216" s="160">
        <v>70.224000000000004</v>
      </c>
      <c r="AJ216" s="160">
        <v>57.45600000000001</v>
      </c>
      <c r="AK216" s="160">
        <v>49.742000000000012</v>
      </c>
      <c r="AL216" s="160">
        <v>64.372000000000014</v>
      </c>
      <c r="AM216" s="160">
        <v>40.817700000000002</v>
      </c>
      <c r="AN216" s="386">
        <v>64.306830000000005</v>
      </c>
      <c r="AO216" s="389">
        <v>20</v>
      </c>
      <c r="AP216" s="159">
        <v>1.33</v>
      </c>
      <c r="AQ216" s="159">
        <v>1.33</v>
      </c>
      <c r="AR216" s="159">
        <v>1</v>
      </c>
      <c r="AS216" s="394">
        <v>1</v>
      </c>
      <c r="AT216" s="396">
        <v>354.66444999999999</v>
      </c>
      <c r="AU216" s="160">
        <v>288.08527343750001</v>
      </c>
      <c r="AV216" s="160">
        <v>345.70232812500001</v>
      </c>
      <c r="AW216" s="160">
        <v>337.95300000000003</v>
      </c>
      <c r="AX216" s="160">
        <v>292.59999999999997</v>
      </c>
      <c r="AY216" s="160">
        <v>321.86</v>
      </c>
      <c r="AZ216" s="160">
        <v>263.34000000000003</v>
      </c>
      <c r="BA216" s="160">
        <v>184.27150000000003</v>
      </c>
      <c r="BB216" s="160">
        <v>238.46900000000002</v>
      </c>
      <c r="BC216" s="160">
        <v>184.33799999999999</v>
      </c>
      <c r="BD216" s="393">
        <v>285.36155812499999</v>
      </c>
      <c r="BE216" s="396">
        <v>92.212756999999996</v>
      </c>
      <c r="BF216" s="160">
        <v>69.908124999999998</v>
      </c>
      <c r="BG216" s="160">
        <v>82.243875000000003</v>
      </c>
      <c r="BH216" s="160">
        <v>78.204000000000008</v>
      </c>
      <c r="BI216" s="160">
        <v>63.84</v>
      </c>
      <c r="BJ216" s="160">
        <v>70.224000000000004</v>
      </c>
      <c r="BK216" s="160">
        <v>57.45600000000001</v>
      </c>
      <c r="BL216" s="160">
        <v>49.742000000000012</v>
      </c>
      <c r="BM216" s="160">
        <v>64.372000000000014</v>
      </c>
      <c r="BN216" s="160">
        <v>40.817700000000002</v>
      </c>
      <c r="BO216" s="386">
        <v>64.306830000000005</v>
      </c>
      <c r="BP216" s="389">
        <v>20</v>
      </c>
      <c r="BQ216" s="159">
        <v>1</v>
      </c>
      <c r="BR216" s="159">
        <v>1</v>
      </c>
      <c r="BS216" s="159">
        <v>1</v>
      </c>
      <c r="BT216" s="394">
        <v>1</v>
      </c>
      <c r="BU216" s="396">
        <v>160</v>
      </c>
      <c r="BV216" s="160">
        <v>216.60546875</v>
      </c>
      <c r="BW216" s="160">
        <v>259.92656249999999</v>
      </c>
      <c r="BX216" s="160">
        <v>254.10000000000002</v>
      </c>
      <c r="BY216" s="160">
        <v>220</v>
      </c>
      <c r="BZ216" s="160">
        <v>242</v>
      </c>
      <c r="CA216" s="160">
        <v>198</v>
      </c>
      <c r="CB216" s="160">
        <v>138.55000000000001</v>
      </c>
      <c r="CC216" s="160">
        <v>179.3</v>
      </c>
      <c r="CD216" s="160">
        <v>138.6</v>
      </c>
      <c r="CE216" s="393">
        <v>214.55756249999999</v>
      </c>
      <c r="CF216" s="396">
        <v>41.6</v>
      </c>
      <c r="CG216" s="160">
        <v>52.5625</v>
      </c>
      <c r="CH216" s="160">
        <v>61.837499999999999</v>
      </c>
      <c r="CI216" s="160">
        <v>58.800000000000004</v>
      </c>
      <c r="CJ216" s="160">
        <v>48</v>
      </c>
      <c r="CK216" s="160">
        <v>52.8</v>
      </c>
      <c r="CL216" s="160">
        <v>43.2</v>
      </c>
      <c r="CM216" s="160">
        <v>37.400000000000006</v>
      </c>
      <c r="CN216" s="160">
        <v>48.400000000000006</v>
      </c>
      <c r="CO216" s="160">
        <v>30.69</v>
      </c>
      <c r="CP216" s="386">
        <v>48.350999999999999</v>
      </c>
      <c r="CR216" s="75"/>
      <c r="CS216" s="75"/>
      <c r="CT216" s="75"/>
      <c r="CU216" s="75"/>
      <c r="CV216" s="75"/>
      <c r="CW216" s="75"/>
      <c r="CX216" s="75"/>
      <c r="CY216" s="75"/>
      <c r="CZ216" s="75"/>
      <c r="DA216" s="75"/>
      <c r="DB216" s="75"/>
      <c r="DC216" s="75"/>
      <c r="DD216" s="75"/>
      <c r="DE216" s="75"/>
      <c r="DF216" s="75"/>
      <c r="DG216" s="75"/>
      <c r="DH216" s="75"/>
      <c r="DI216" s="75"/>
      <c r="DJ216" s="75"/>
      <c r="DK216" s="75"/>
      <c r="DL216" s="75"/>
      <c r="DM216" s="75"/>
      <c r="DN216" s="75"/>
      <c r="DO216" s="75"/>
      <c r="DP216" s="75"/>
      <c r="DQ216" s="75"/>
      <c r="DR216" s="75"/>
      <c r="DS216" s="75"/>
      <c r="DT216" s="75"/>
      <c r="DU216" s="75"/>
      <c r="DV216" s="75"/>
      <c r="DW216" s="75"/>
      <c r="DX216" s="75"/>
      <c r="DY216" s="75"/>
      <c r="DZ216" s="75"/>
      <c r="EA216" s="75"/>
      <c r="EB216" s="75"/>
      <c r="EC216" s="75"/>
      <c r="ED216" s="75"/>
      <c r="EE216" s="75"/>
      <c r="EF216" s="75"/>
      <c r="EG216" s="75"/>
      <c r="EH216" s="75"/>
      <c r="EI216" s="75"/>
      <c r="EJ216" s="75"/>
      <c r="EK216" s="75"/>
      <c r="EL216" s="75"/>
      <c r="EM216" s="75"/>
      <c r="EN216" s="75"/>
      <c r="EO216" s="75"/>
      <c r="EP216" s="75"/>
      <c r="EQ216" s="75"/>
      <c r="ER216" s="75"/>
      <c r="ES216" s="75"/>
      <c r="ET216" s="75"/>
      <c r="EU216" s="75"/>
      <c r="EV216" s="75"/>
      <c r="EW216" s="75"/>
      <c r="EX216" s="75"/>
      <c r="EY216" s="75"/>
      <c r="EZ216" s="75"/>
      <c r="FA216" s="75"/>
      <c r="FB216" s="75"/>
      <c r="FC216" s="75"/>
      <c r="FD216" s="75"/>
      <c r="FE216" s="75"/>
      <c r="FF216" s="75"/>
      <c r="FG216" s="75"/>
      <c r="FH216" s="75"/>
      <c r="FI216" s="75"/>
      <c r="FJ216" s="75"/>
      <c r="FK216" s="75"/>
      <c r="FL216" s="75"/>
      <c r="FM216" s="75"/>
      <c r="FN216" s="75"/>
      <c r="FO216" s="75"/>
      <c r="FP216" s="75"/>
      <c r="FQ216" s="75"/>
      <c r="FR216" s="75"/>
      <c r="FS216" s="75"/>
      <c r="FT216" s="75"/>
      <c r="FU216" s="75"/>
      <c r="FV216" s="75"/>
      <c r="FW216" s="75"/>
      <c r="FX216" s="75"/>
      <c r="FY216" s="75"/>
      <c r="FZ216" s="75"/>
      <c r="GA216" s="75"/>
      <c r="GB216" s="75"/>
      <c r="GC216" s="75"/>
      <c r="GD216" s="75"/>
      <c r="GE216" s="75"/>
      <c r="GF216" s="75"/>
      <c r="GG216" s="75"/>
      <c r="GH216" s="75"/>
      <c r="GI216" s="75"/>
      <c r="GJ216" s="75"/>
      <c r="GK216" s="75"/>
      <c r="GL216" s="75"/>
      <c r="GM216" s="75"/>
      <c r="GN216" s="75"/>
      <c r="GO216" s="75"/>
      <c r="GP216" s="75"/>
      <c r="GQ216" s="75"/>
      <c r="GR216" s="75"/>
      <c r="GS216" s="75"/>
      <c r="GT216" s="75"/>
      <c r="GU216" s="75"/>
      <c r="GV216" s="75"/>
      <c r="GW216" s="75"/>
      <c r="GX216" s="75"/>
      <c r="GY216" s="75"/>
      <c r="GZ216" s="75"/>
      <c r="HA216" s="75"/>
      <c r="HB216" s="75"/>
      <c r="HC216" s="75"/>
      <c r="HD216" s="75"/>
      <c r="HE216" s="75"/>
      <c r="HF216" s="75"/>
      <c r="HG216" s="75"/>
      <c r="HH216" s="75"/>
      <c r="HI216" s="75"/>
      <c r="HJ216" s="75"/>
      <c r="HK216" s="75"/>
      <c r="HL216" s="75"/>
      <c r="HM216" s="75"/>
      <c r="HN216" s="75"/>
      <c r="HO216" s="75"/>
      <c r="HP216" s="75"/>
      <c r="HQ216" s="75"/>
      <c r="HR216" s="75"/>
      <c r="HS216" s="75"/>
      <c r="HT216" s="75"/>
      <c r="HU216" s="75"/>
      <c r="HV216" s="75"/>
      <c r="HW216" s="75"/>
      <c r="HX216" s="75"/>
      <c r="HY216" s="75"/>
      <c r="HZ216" s="75"/>
      <c r="IA216" s="75"/>
      <c r="IB216" s="75"/>
      <c r="IC216" s="75"/>
      <c r="ID216" s="75"/>
      <c r="IE216" s="75"/>
      <c r="IF216" s="75"/>
      <c r="IG216" s="75"/>
      <c r="IH216" s="75"/>
      <c r="II216" s="75"/>
      <c r="IJ216" s="75"/>
      <c r="IK216" s="75"/>
      <c r="IL216" s="75"/>
      <c r="IM216" s="75"/>
      <c r="IN216" s="75"/>
      <c r="IO216" s="75"/>
      <c r="IP216" s="75"/>
      <c r="IQ216" s="75"/>
      <c r="IR216" s="75"/>
      <c r="IS216" s="75"/>
      <c r="IT216" s="75"/>
      <c r="IU216" s="75"/>
      <c r="IV216" s="75"/>
      <c r="IW216" s="75"/>
      <c r="IX216" s="75"/>
      <c r="IY216" s="75"/>
    </row>
    <row r="217" spans="2:259" ht="24.95" customHeight="1">
      <c r="B217" s="151">
        <f t="shared" si="57"/>
        <v>30</v>
      </c>
      <c r="C217" s="483">
        <f t="shared" si="58"/>
        <v>1.2936031124285414</v>
      </c>
      <c r="D217" s="483">
        <f t="shared" si="59"/>
        <v>0.9898147874766372</v>
      </c>
      <c r="E217" s="484">
        <f t="shared" si="60"/>
        <v>1.6496810018903592</v>
      </c>
      <c r="F217" s="140"/>
      <c r="G217" s="412">
        <f t="shared" si="61"/>
        <v>1.2229114095835587</v>
      </c>
      <c r="H217" s="158">
        <f t="shared" si="62"/>
        <v>1.2936031124285414</v>
      </c>
      <c r="I217" s="419">
        <f t="shared" si="63"/>
        <v>0.9898147874766372</v>
      </c>
      <c r="J217" s="420">
        <f t="shared" si="64"/>
        <v>0.8891186394750934</v>
      </c>
      <c r="K217" s="158">
        <f t="shared" si="65"/>
        <v>1.6496810018903592</v>
      </c>
      <c r="L217" s="413">
        <f t="shared" si="66"/>
        <v>1.4818548387096773</v>
      </c>
      <c r="N217" s="389">
        <v>30</v>
      </c>
      <c r="O217" s="159">
        <v>1.33</v>
      </c>
      <c r="P217" s="159">
        <v>1.33</v>
      </c>
      <c r="Q217" s="159">
        <v>1</v>
      </c>
      <c r="R217" s="394">
        <v>1</v>
      </c>
      <c r="S217" s="396">
        <v>506.18703460359183</v>
      </c>
      <c r="T217" s="160">
        <v>517.17050000000006</v>
      </c>
      <c r="U217" s="160">
        <v>599.8303572916667</v>
      </c>
      <c r="V217" s="160">
        <v>619.02190000000007</v>
      </c>
      <c r="W217" s="160">
        <v>492.09999999999997</v>
      </c>
      <c r="X217" s="160">
        <v>541.31000000000006</v>
      </c>
      <c r="Y217" s="160">
        <v>442.88999999999993</v>
      </c>
      <c r="Z217" s="160">
        <v>380.60166666666669</v>
      </c>
      <c r="AA217" s="160">
        <v>492.54333333333335</v>
      </c>
      <c r="AB217" s="160">
        <v>316.00800000000004</v>
      </c>
      <c r="AC217" s="393">
        <v>464.97913875000006</v>
      </c>
      <c r="AD217" s="396">
        <v>75.567999999999998</v>
      </c>
      <c r="AE217" s="160">
        <v>83.87866666666666</v>
      </c>
      <c r="AF217" s="160">
        <v>96.945916666666676</v>
      </c>
      <c r="AG217" s="160">
        <v>97.75500000000001</v>
      </c>
      <c r="AH217" s="160">
        <v>74.48</v>
      </c>
      <c r="AI217" s="160">
        <v>81.041333333333341</v>
      </c>
      <c r="AJ217" s="160">
        <v>76.164666666666676</v>
      </c>
      <c r="AK217" s="160">
        <v>63.308000000000007</v>
      </c>
      <c r="AL217" s="160">
        <v>81.927999999999997</v>
      </c>
      <c r="AM217" s="160">
        <v>44.767800000000001</v>
      </c>
      <c r="AN217" s="386">
        <v>68.094670000000008</v>
      </c>
      <c r="AO217" s="389">
        <v>30</v>
      </c>
      <c r="AP217" s="159">
        <v>1.33</v>
      </c>
      <c r="AQ217" s="159">
        <v>1.33</v>
      </c>
      <c r="AR217" s="159">
        <v>1</v>
      </c>
      <c r="AS217" s="394">
        <v>1</v>
      </c>
      <c r="AT217" s="396">
        <v>625.39164683333343</v>
      </c>
      <c r="AU217" s="160">
        <v>517.17050000000006</v>
      </c>
      <c r="AV217" s="160">
        <v>599.8303572916667</v>
      </c>
      <c r="AW217" s="160">
        <v>619.02190000000007</v>
      </c>
      <c r="AX217" s="160">
        <v>492.09999999999997</v>
      </c>
      <c r="AY217" s="160">
        <v>541.31000000000006</v>
      </c>
      <c r="AZ217" s="160">
        <v>442.88999999999993</v>
      </c>
      <c r="BA217" s="160">
        <v>380.60166666666669</v>
      </c>
      <c r="BB217" s="160">
        <v>492.54333333333335</v>
      </c>
      <c r="BC217" s="160">
        <v>316.00800000000004</v>
      </c>
      <c r="BD217" s="393">
        <v>464.97913875000006</v>
      </c>
      <c r="BE217" s="396">
        <v>109.94595733333334</v>
      </c>
      <c r="BF217" s="160">
        <v>83.87866666666666</v>
      </c>
      <c r="BG217" s="160">
        <v>96.945916666666676</v>
      </c>
      <c r="BH217" s="160">
        <v>97.75500000000001</v>
      </c>
      <c r="BI217" s="160">
        <v>74.48</v>
      </c>
      <c r="BJ217" s="160">
        <v>81.041333333333341</v>
      </c>
      <c r="BK217" s="160">
        <v>76.164666666666676</v>
      </c>
      <c r="BL217" s="160">
        <v>63.308000000000007</v>
      </c>
      <c r="BM217" s="160">
        <v>81.927999999999997</v>
      </c>
      <c r="BN217" s="160">
        <v>44.767800000000001</v>
      </c>
      <c r="BO217" s="386">
        <v>68.094670000000008</v>
      </c>
      <c r="BP217" s="389">
        <v>30</v>
      </c>
      <c r="BQ217" s="159">
        <v>1</v>
      </c>
      <c r="BR217" s="159">
        <v>1</v>
      </c>
      <c r="BS217" s="159">
        <v>1</v>
      </c>
      <c r="BT217" s="394">
        <v>1</v>
      </c>
      <c r="BU217" s="396">
        <v>282.13333333333333</v>
      </c>
      <c r="BV217" s="160">
        <v>388.85</v>
      </c>
      <c r="BW217" s="160">
        <v>451.00026864035084</v>
      </c>
      <c r="BX217" s="160">
        <v>465.43</v>
      </c>
      <c r="BY217" s="160">
        <v>370</v>
      </c>
      <c r="BZ217" s="160">
        <v>407</v>
      </c>
      <c r="CA217" s="160">
        <v>333</v>
      </c>
      <c r="CB217" s="160">
        <v>286.16666666666669</v>
      </c>
      <c r="CC217" s="160">
        <v>370.33333333333331</v>
      </c>
      <c r="CD217" s="160">
        <v>237.60000000000002</v>
      </c>
      <c r="CE217" s="393">
        <v>349.60837500000002</v>
      </c>
      <c r="CF217" s="396">
        <v>49.6</v>
      </c>
      <c r="CG217" s="160">
        <v>63.066666666666663</v>
      </c>
      <c r="CH217" s="160">
        <v>72.891666666666666</v>
      </c>
      <c r="CI217" s="160">
        <v>73.5</v>
      </c>
      <c r="CJ217" s="160">
        <v>56</v>
      </c>
      <c r="CK217" s="160">
        <v>60.933333333333337</v>
      </c>
      <c r="CL217" s="160">
        <v>57.266666666666666</v>
      </c>
      <c r="CM217" s="160">
        <v>47.6</v>
      </c>
      <c r="CN217" s="160">
        <v>61.599999999999994</v>
      </c>
      <c r="CO217" s="160">
        <v>33.659999999999997</v>
      </c>
      <c r="CP217" s="386">
        <v>51.198999999999998</v>
      </c>
      <c r="CR217" s="75"/>
      <c r="CS217" s="75"/>
      <c r="CT217" s="75"/>
      <c r="CU217" s="75"/>
      <c r="CV217" s="75"/>
      <c r="CW217" s="75"/>
      <c r="CX217" s="75"/>
      <c r="CY217" s="75"/>
      <c r="CZ217" s="75"/>
      <c r="DA217" s="75"/>
      <c r="DB217" s="75"/>
      <c r="DC217" s="75"/>
      <c r="DD217" s="75"/>
      <c r="DE217" s="75"/>
      <c r="DF217" s="75"/>
      <c r="DG217" s="75"/>
      <c r="DH217" s="75"/>
      <c r="DI217" s="75"/>
      <c r="DJ217" s="75"/>
      <c r="DK217" s="75"/>
      <c r="DL217" s="75"/>
      <c r="DM217" s="75"/>
      <c r="DN217" s="75"/>
      <c r="DO217" s="75"/>
      <c r="DP217" s="75"/>
      <c r="DQ217" s="75"/>
      <c r="DR217" s="75"/>
      <c r="DS217" s="75"/>
      <c r="DT217" s="75"/>
      <c r="DU217" s="75"/>
      <c r="DV217" s="75"/>
      <c r="DW217" s="75"/>
      <c r="DX217" s="75"/>
      <c r="DY217" s="75"/>
      <c r="DZ217" s="75"/>
      <c r="EA217" s="75"/>
      <c r="EB217" s="75"/>
      <c r="EC217" s="75"/>
      <c r="ED217" s="75"/>
      <c r="EE217" s="75"/>
      <c r="EF217" s="75"/>
      <c r="EG217" s="75"/>
      <c r="EH217" s="75"/>
      <c r="EI217" s="75"/>
      <c r="EJ217" s="75"/>
      <c r="EK217" s="75"/>
      <c r="EL217" s="75"/>
      <c r="EM217" s="75"/>
      <c r="EN217" s="75"/>
      <c r="EO217" s="75"/>
      <c r="EP217" s="75"/>
      <c r="EQ217" s="75"/>
      <c r="ER217" s="75"/>
      <c r="ES217" s="75"/>
      <c r="ET217" s="75"/>
      <c r="EU217" s="75"/>
      <c r="EV217" s="75"/>
      <c r="EW217" s="75"/>
      <c r="EX217" s="75"/>
      <c r="EY217" s="75"/>
      <c r="EZ217" s="75"/>
      <c r="FA217" s="75"/>
      <c r="FB217" s="75"/>
      <c r="FC217" s="75"/>
      <c r="FD217" s="75"/>
      <c r="FE217" s="75"/>
      <c r="FF217" s="75"/>
      <c r="FG217" s="75"/>
      <c r="FH217" s="75"/>
      <c r="FI217" s="75"/>
      <c r="FJ217" s="75"/>
      <c r="FK217" s="75"/>
      <c r="FL217" s="75"/>
      <c r="FM217" s="75"/>
      <c r="FN217" s="75"/>
      <c r="FO217" s="75"/>
      <c r="FP217" s="75"/>
      <c r="FQ217" s="75"/>
      <c r="FR217" s="75"/>
      <c r="FS217" s="75"/>
      <c r="FT217" s="75"/>
      <c r="FU217" s="75"/>
      <c r="FV217" s="75"/>
      <c r="FW217" s="75"/>
      <c r="FX217" s="75"/>
      <c r="FY217" s="75"/>
      <c r="FZ217" s="75"/>
      <c r="GA217" s="75"/>
      <c r="GB217" s="75"/>
      <c r="GC217" s="75"/>
      <c r="GD217" s="75"/>
      <c r="GE217" s="75"/>
      <c r="GF217" s="75"/>
      <c r="GG217" s="75"/>
      <c r="GH217" s="75"/>
      <c r="GI217" s="75"/>
      <c r="GJ217" s="75"/>
      <c r="GK217" s="75"/>
      <c r="GL217" s="75"/>
      <c r="GM217" s="75"/>
      <c r="GN217" s="75"/>
      <c r="GO217" s="75"/>
      <c r="GP217" s="75"/>
      <c r="GQ217" s="75"/>
      <c r="GR217" s="75"/>
      <c r="GS217" s="75"/>
      <c r="GT217" s="75"/>
      <c r="GU217" s="75"/>
      <c r="GV217" s="75"/>
      <c r="GW217" s="75"/>
      <c r="GX217" s="75"/>
      <c r="GY217" s="75"/>
      <c r="GZ217" s="75"/>
      <c r="HA217" s="75"/>
      <c r="HB217" s="75"/>
      <c r="HC217" s="75"/>
      <c r="HD217" s="75"/>
      <c r="HE217" s="75"/>
      <c r="HF217" s="75"/>
      <c r="HG217" s="75"/>
      <c r="HH217" s="75"/>
      <c r="HI217" s="75"/>
      <c r="HJ217" s="75"/>
      <c r="HK217" s="75"/>
      <c r="HL217" s="75"/>
      <c r="HM217" s="75"/>
      <c r="HN217" s="75"/>
      <c r="HO217" s="75"/>
      <c r="HP217" s="75"/>
      <c r="HQ217" s="75"/>
      <c r="HR217" s="75"/>
      <c r="HS217" s="75"/>
      <c r="HT217" s="75"/>
      <c r="HU217" s="75"/>
      <c r="HV217" s="75"/>
      <c r="HW217" s="75"/>
      <c r="HX217" s="75"/>
      <c r="HY217" s="75"/>
      <c r="HZ217" s="75"/>
      <c r="IA217" s="75"/>
      <c r="IB217" s="75"/>
      <c r="IC217" s="75"/>
      <c r="ID217" s="75"/>
      <c r="IE217" s="75"/>
      <c r="IF217" s="75"/>
      <c r="IG217" s="75"/>
      <c r="IH217" s="75"/>
      <c r="II217" s="75"/>
      <c r="IJ217" s="75"/>
      <c r="IK217" s="75"/>
      <c r="IL217" s="75"/>
      <c r="IM217" s="75"/>
      <c r="IN217" s="75"/>
      <c r="IO217" s="75"/>
      <c r="IP217" s="75"/>
      <c r="IQ217" s="75"/>
      <c r="IR217" s="75"/>
      <c r="IS217" s="75"/>
      <c r="IT217" s="75"/>
      <c r="IU217" s="75"/>
      <c r="IV217" s="75"/>
      <c r="IW217" s="75"/>
      <c r="IX217" s="75"/>
      <c r="IY217" s="75"/>
    </row>
    <row r="218" spans="2:259" ht="24.95" customHeight="1">
      <c r="B218" s="151">
        <f t="shared" si="57"/>
        <v>40</v>
      </c>
      <c r="C218" s="483">
        <f t="shared" si="58"/>
        <v>1.3203448570362191</v>
      </c>
      <c r="D218" s="483">
        <f t="shared" si="59"/>
        <v>0.96391508627809719</v>
      </c>
      <c r="E218" s="484">
        <f t="shared" si="60"/>
        <v>1.606514006224989</v>
      </c>
      <c r="F218" s="140"/>
      <c r="G218" s="412">
        <f t="shared" si="61"/>
        <v>1.3203448570362191</v>
      </c>
      <c r="H218" s="158">
        <f t="shared" si="62"/>
        <v>1.2472220933469425</v>
      </c>
      <c r="I218" s="419">
        <f t="shared" si="63"/>
        <v>0.96391508627809719</v>
      </c>
      <c r="J218" s="420">
        <f t="shared" si="64"/>
        <v>0.87881055681371667</v>
      </c>
      <c r="K218" s="158">
        <f t="shared" si="65"/>
        <v>1.606514006224989</v>
      </c>
      <c r="L218" s="413">
        <f t="shared" si="66"/>
        <v>1.464673913043478</v>
      </c>
      <c r="N218" s="389">
        <v>40</v>
      </c>
      <c r="O218" s="159">
        <v>1.33</v>
      </c>
      <c r="P218" s="159">
        <v>1.33</v>
      </c>
      <c r="Q218" s="159">
        <v>1</v>
      </c>
      <c r="R218" s="394">
        <v>1</v>
      </c>
      <c r="S218" s="396">
        <v>727.89415195460288</v>
      </c>
      <c r="T218" s="160">
        <v>804.83287500000006</v>
      </c>
      <c r="U218" s="160">
        <v>914.08433046875007</v>
      </c>
      <c r="V218" s="160">
        <v>961.07130000000006</v>
      </c>
      <c r="W218" s="160">
        <v>727.77600000000007</v>
      </c>
      <c r="X218" s="160">
        <v>780.76839024390245</v>
      </c>
      <c r="Y218" s="160">
        <v>737.5813571428572</v>
      </c>
      <c r="Z218" s="160">
        <v>601.99125000000004</v>
      </c>
      <c r="AA218" s="160">
        <v>779.04750000000001</v>
      </c>
      <c r="AB218" s="160">
        <v>447.67800000000005</v>
      </c>
      <c r="AC218" s="393">
        <v>645.36092906250008</v>
      </c>
      <c r="AD218" s="396">
        <v>86.216000000000008</v>
      </c>
      <c r="AE218" s="160">
        <v>92.168999999999997</v>
      </c>
      <c r="AF218" s="160">
        <v>104.29693750000001</v>
      </c>
      <c r="AG218" s="160">
        <v>107.5305</v>
      </c>
      <c r="AH218" s="160">
        <v>79.800000000000011</v>
      </c>
      <c r="AI218" s="160">
        <v>88.046000000000006</v>
      </c>
      <c r="AJ218" s="160">
        <v>90.572999999999993</v>
      </c>
      <c r="AK218" s="160">
        <v>70.091000000000008</v>
      </c>
      <c r="AL218" s="160">
        <v>90.706000000000003</v>
      </c>
      <c r="AM218" s="160">
        <v>50.004674999999999</v>
      </c>
      <c r="AN218" s="386">
        <v>71.479852499999993</v>
      </c>
      <c r="AO218" s="389">
        <v>40</v>
      </c>
      <c r="AP218" s="159">
        <v>1.33</v>
      </c>
      <c r="AQ218" s="159">
        <v>1.33</v>
      </c>
      <c r="AR218" s="159">
        <v>1</v>
      </c>
      <c r="AS218" s="394">
        <v>1</v>
      </c>
      <c r="AT218" s="396">
        <v>997.04975436261964</v>
      </c>
      <c r="AU218" s="160">
        <v>804.83287500000006</v>
      </c>
      <c r="AV218" s="160">
        <v>914.08433046875007</v>
      </c>
      <c r="AW218" s="160">
        <v>961.07130000000006</v>
      </c>
      <c r="AX218" s="160">
        <v>727.77600000000007</v>
      </c>
      <c r="AY218" s="160">
        <v>780.76839024390245</v>
      </c>
      <c r="AZ218" s="160">
        <v>737.5813571428572</v>
      </c>
      <c r="BA218" s="160">
        <v>601.99125000000004</v>
      </c>
      <c r="BB218" s="160">
        <v>779.04750000000001</v>
      </c>
      <c r="BC218" s="160">
        <v>447.67800000000005</v>
      </c>
      <c r="BD218" s="393">
        <v>645.36092906250008</v>
      </c>
      <c r="BE218" s="396">
        <v>122.35913549999999</v>
      </c>
      <c r="BF218" s="160">
        <v>92.168999999999997</v>
      </c>
      <c r="BG218" s="160">
        <v>104.29693750000001</v>
      </c>
      <c r="BH218" s="160">
        <v>107.5305</v>
      </c>
      <c r="BI218" s="160">
        <v>79.800000000000011</v>
      </c>
      <c r="BJ218" s="160">
        <v>88.046000000000006</v>
      </c>
      <c r="BK218" s="160">
        <v>90.572999999999993</v>
      </c>
      <c r="BL218" s="160">
        <v>70.091000000000008</v>
      </c>
      <c r="BM218" s="160">
        <v>90.706000000000003</v>
      </c>
      <c r="BN218" s="160">
        <v>50.004674999999999</v>
      </c>
      <c r="BO218" s="386">
        <v>71.479852499999993</v>
      </c>
      <c r="BP218" s="389">
        <v>40</v>
      </c>
      <c r="BQ218" s="159">
        <v>1</v>
      </c>
      <c r="BR218" s="159">
        <v>1</v>
      </c>
      <c r="BS218" s="159">
        <v>1</v>
      </c>
      <c r="BT218" s="394">
        <v>1</v>
      </c>
      <c r="BU218" s="396">
        <v>449.8</v>
      </c>
      <c r="BV218" s="160">
        <v>605.13750000000005</v>
      </c>
      <c r="BW218" s="160">
        <v>687.28145148026317</v>
      </c>
      <c r="BX218" s="160">
        <v>722.61</v>
      </c>
      <c r="BY218" s="160">
        <v>547.19999999999993</v>
      </c>
      <c r="BZ218" s="160">
        <v>587.04390243902435</v>
      </c>
      <c r="CA218" s="160">
        <v>554.57244897959185</v>
      </c>
      <c r="CB218" s="160">
        <v>452.625</v>
      </c>
      <c r="CC218" s="160">
        <v>585.75</v>
      </c>
      <c r="CD218" s="160">
        <v>336.6</v>
      </c>
      <c r="CE218" s="393">
        <v>485.23378124999999</v>
      </c>
      <c r="CF218" s="396">
        <v>55.2</v>
      </c>
      <c r="CG218" s="160">
        <v>69.3</v>
      </c>
      <c r="CH218" s="160">
        <v>78.418750000000003</v>
      </c>
      <c r="CI218" s="160">
        <v>80.849999999999994</v>
      </c>
      <c r="CJ218" s="160">
        <v>60</v>
      </c>
      <c r="CK218" s="160">
        <v>66.2</v>
      </c>
      <c r="CL218" s="160">
        <v>68.099999999999994</v>
      </c>
      <c r="CM218" s="160">
        <v>52.7</v>
      </c>
      <c r="CN218" s="160">
        <v>68.2</v>
      </c>
      <c r="CO218" s="160">
        <v>37.597499999999997</v>
      </c>
      <c r="CP218" s="386">
        <v>53.744249999999994</v>
      </c>
      <c r="CR218" s="75"/>
      <c r="CS218" s="75"/>
      <c r="CT218" s="75"/>
      <c r="CU218" s="75"/>
      <c r="CV218" s="75"/>
      <c r="CW218" s="75"/>
      <c r="CX218" s="75"/>
      <c r="CY218" s="75"/>
      <c r="CZ218" s="75"/>
      <c r="DA218" s="75"/>
      <c r="DB218" s="75"/>
      <c r="DC218" s="75"/>
      <c r="DD218" s="75"/>
      <c r="DE218" s="75"/>
      <c r="DF218" s="75"/>
      <c r="DG218" s="75"/>
      <c r="DH218" s="75"/>
      <c r="DI218" s="75"/>
      <c r="DJ218" s="75"/>
      <c r="DK218" s="75"/>
      <c r="DL218" s="75"/>
      <c r="DM218" s="75"/>
      <c r="DN218" s="75"/>
      <c r="DO218" s="75"/>
      <c r="DP218" s="75"/>
      <c r="DQ218" s="75"/>
      <c r="DR218" s="75"/>
      <c r="DS218" s="75"/>
      <c r="DT218" s="75"/>
      <c r="DU218" s="75"/>
      <c r="DV218" s="75"/>
      <c r="DW218" s="75"/>
      <c r="DX218" s="75"/>
      <c r="DY218" s="75"/>
      <c r="DZ218" s="75"/>
      <c r="EA218" s="75"/>
      <c r="EB218" s="75"/>
      <c r="EC218" s="75"/>
      <c r="ED218" s="75"/>
      <c r="EE218" s="75"/>
      <c r="EF218" s="75"/>
      <c r="EG218" s="75"/>
      <c r="EH218" s="75"/>
      <c r="EI218" s="75"/>
      <c r="EJ218" s="75"/>
      <c r="EK218" s="75"/>
      <c r="EL218" s="75"/>
      <c r="EM218" s="75"/>
      <c r="EN218" s="75"/>
      <c r="EO218" s="75"/>
      <c r="EP218" s="75"/>
      <c r="EQ218" s="75"/>
      <c r="ER218" s="75"/>
      <c r="ES218" s="75"/>
      <c r="ET218" s="75"/>
      <c r="EU218" s="75"/>
      <c r="EV218" s="75"/>
      <c r="EW218" s="75"/>
      <c r="EX218" s="75"/>
      <c r="EY218" s="75"/>
      <c r="EZ218" s="75"/>
      <c r="FA218" s="75"/>
      <c r="FB218" s="75"/>
      <c r="FC218" s="75"/>
      <c r="FD218" s="75"/>
      <c r="FE218" s="75"/>
      <c r="FF218" s="75"/>
      <c r="FG218" s="75"/>
      <c r="FH218" s="75"/>
      <c r="FI218" s="75"/>
      <c r="FJ218" s="75"/>
      <c r="FK218" s="75"/>
      <c r="FL218" s="75"/>
      <c r="FM218" s="75"/>
      <c r="FN218" s="75"/>
      <c r="FO218" s="75"/>
      <c r="FP218" s="75"/>
      <c r="FQ218" s="75"/>
      <c r="FR218" s="75"/>
      <c r="FS218" s="75"/>
      <c r="FT218" s="75"/>
      <c r="FU218" s="75"/>
      <c r="FV218" s="75"/>
      <c r="FW218" s="75"/>
      <c r="FX218" s="75"/>
      <c r="FY218" s="75"/>
      <c r="FZ218" s="75"/>
      <c r="GA218" s="75"/>
      <c r="GB218" s="75"/>
      <c r="GC218" s="75"/>
      <c r="GD218" s="75"/>
      <c r="GE218" s="75"/>
      <c r="GF218" s="75"/>
      <c r="GG218" s="75"/>
      <c r="GH218" s="75"/>
      <c r="GI218" s="75"/>
      <c r="GJ218" s="75"/>
      <c r="GK218" s="75"/>
      <c r="GL218" s="75"/>
      <c r="GM218" s="75"/>
      <c r="GN218" s="75"/>
      <c r="GO218" s="75"/>
      <c r="GP218" s="75"/>
      <c r="GQ218" s="75"/>
      <c r="GR218" s="75"/>
      <c r="GS218" s="75"/>
      <c r="GT218" s="75"/>
      <c r="GU218" s="75"/>
      <c r="GV218" s="75"/>
      <c r="GW218" s="75"/>
      <c r="GX218" s="75"/>
      <c r="GY218" s="75"/>
      <c r="GZ218" s="75"/>
      <c r="HA218" s="75"/>
      <c r="HB218" s="75"/>
      <c r="HC218" s="75"/>
      <c r="HD218" s="75"/>
      <c r="HE218" s="75"/>
      <c r="HF218" s="75"/>
      <c r="HG218" s="75"/>
      <c r="HH218" s="75"/>
      <c r="HI218" s="75"/>
      <c r="HJ218" s="75"/>
      <c r="HK218" s="75"/>
      <c r="HL218" s="75"/>
      <c r="HM218" s="75"/>
      <c r="HN218" s="75"/>
      <c r="HO218" s="75"/>
      <c r="HP218" s="75"/>
      <c r="HQ218" s="75"/>
      <c r="HR218" s="75"/>
      <c r="HS218" s="75"/>
      <c r="HT218" s="75"/>
      <c r="HU218" s="75"/>
      <c r="HV218" s="75"/>
      <c r="HW218" s="75"/>
      <c r="HX218" s="75"/>
      <c r="HY218" s="75"/>
      <c r="HZ218" s="75"/>
      <c r="IA218" s="75"/>
      <c r="IB218" s="75"/>
      <c r="IC218" s="75"/>
      <c r="ID218" s="75"/>
      <c r="IE218" s="75"/>
      <c r="IF218" s="75"/>
      <c r="IG218" s="75"/>
      <c r="IH218" s="75"/>
      <c r="II218" s="75"/>
      <c r="IJ218" s="75"/>
      <c r="IK218" s="75"/>
      <c r="IL218" s="75"/>
      <c r="IM218" s="75"/>
      <c r="IN218" s="75"/>
      <c r="IO218" s="75"/>
      <c r="IP218" s="75"/>
      <c r="IQ218" s="75"/>
      <c r="IR218" s="75"/>
      <c r="IS218" s="75"/>
      <c r="IT218" s="75"/>
      <c r="IU218" s="75"/>
      <c r="IV218" s="75"/>
      <c r="IW218" s="75"/>
      <c r="IX218" s="75"/>
      <c r="IY218" s="75"/>
    </row>
    <row r="219" spans="2:259" ht="24.95" customHeight="1">
      <c r="B219" s="151">
        <f t="shared" si="57"/>
        <v>60</v>
      </c>
      <c r="C219" s="483">
        <f t="shared" si="58"/>
        <v>1.2225564919102674</v>
      </c>
      <c r="D219" s="483">
        <f t="shared" si="59"/>
        <v>0.92949074366689233</v>
      </c>
      <c r="E219" s="484">
        <f t="shared" si="60"/>
        <v>1.5491394353520325</v>
      </c>
      <c r="F219" s="140"/>
      <c r="G219" s="412">
        <f t="shared" si="61"/>
        <v>1.2225564919102674</v>
      </c>
      <c r="H219" s="158">
        <f t="shared" si="62"/>
        <v>1.1769617444835305</v>
      </c>
      <c r="I219" s="419">
        <f t="shared" si="63"/>
        <v>0.92949074366689233</v>
      </c>
      <c r="J219" s="420">
        <f t="shared" si="64"/>
        <v>0.87385529561572339</v>
      </c>
      <c r="K219" s="158">
        <f t="shared" si="65"/>
        <v>1.5491394353520325</v>
      </c>
      <c r="L219" s="413">
        <f t="shared" si="66"/>
        <v>1.4564144736842108</v>
      </c>
      <c r="N219" s="389">
        <v>60</v>
      </c>
      <c r="O219" s="159">
        <v>1.33</v>
      </c>
      <c r="P219" s="159">
        <v>1.33</v>
      </c>
      <c r="Q219" s="159">
        <v>1</v>
      </c>
      <c r="R219" s="394">
        <v>1</v>
      </c>
      <c r="S219" s="396">
        <v>1359.2380876826724</v>
      </c>
      <c r="T219" s="160">
        <v>1385.0952500000001</v>
      </c>
      <c r="U219" s="160">
        <v>1544.2133036458333</v>
      </c>
      <c r="V219" s="160">
        <v>1661.7453481481484</v>
      </c>
      <c r="W219" s="160">
        <v>1205.1573333333333</v>
      </c>
      <c r="X219" s="160">
        <v>1322.9455934959351</v>
      </c>
      <c r="Y219" s="160">
        <v>1451.8248547297301</v>
      </c>
      <c r="Z219" s="160">
        <v>1052.8911750000002</v>
      </c>
      <c r="AA219" s="160">
        <v>1358.1516666666669</v>
      </c>
      <c r="AB219" s="160">
        <v>750.45716139423075</v>
      </c>
      <c r="AC219" s="393">
        <v>1042.145385720919</v>
      </c>
      <c r="AD219" s="396">
        <v>100.06400000000001</v>
      </c>
      <c r="AE219" s="160">
        <v>100.45933333333333</v>
      </c>
      <c r="AF219" s="160">
        <v>111.64795833333335</v>
      </c>
      <c r="AG219" s="160">
        <v>117.77150000000002</v>
      </c>
      <c r="AH219" s="160">
        <v>91.637000000000015</v>
      </c>
      <c r="AI219" s="160">
        <v>109.72500000000001</v>
      </c>
      <c r="AJ219" s="160">
        <v>109.59200000000001</v>
      </c>
      <c r="AK219" s="160">
        <v>88.179000000000016</v>
      </c>
      <c r="AL219" s="160">
        <v>107.464</v>
      </c>
      <c r="AM219" s="160">
        <v>67.078550000000007</v>
      </c>
      <c r="AN219" s="386">
        <v>79.047565800000001</v>
      </c>
      <c r="AO219" s="389">
        <v>60</v>
      </c>
      <c r="AP219" s="159">
        <v>1.33</v>
      </c>
      <c r="AQ219" s="159">
        <v>1.33</v>
      </c>
      <c r="AR219" s="159">
        <v>1</v>
      </c>
      <c r="AS219" s="394">
        <v>1</v>
      </c>
      <c r="AT219" s="396">
        <v>1787.8019329084132</v>
      </c>
      <c r="AU219" s="160">
        <v>1385.0952500000001</v>
      </c>
      <c r="AV219" s="160">
        <v>1544.2133036458333</v>
      </c>
      <c r="AW219" s="160">
        <v>1661.7453481481484</v>
      </c>
      <c r="AX219" s="160">
        <v>1205.1573333333333</v>
      </c>
      <c r="AY219" s="160">
        <v>1322.9455934959351</v>
      </c>
      <c r="AZ219" s="160">
        <v>1451.8248547297301</v>
      </c>
      <c r="BA219" s="160">
        <v>1052.8911750000002</v>
      </c>
      <c r="BB219" s="160">
        <v>1358.1516666666669</v>
      </c>
      <c r="BC219" s="160">
        <v>750.45716139423075</v>
      </c>
      <c r="BD219" s="393">
        <v>1042.145385720919</v>
      </c>
      <c r="BE219" s="396">
        <v>134.77231366666669</v>
      </c>
      <c r="BF219" s="160">
        <v>100.45933333333333</v>
      </c>
      <c r="BG219" s="160">
        <v>111.64795833333335</v>
      </c>
      <c r="BH219" s="160">
        <v>117.77150000000002</v>
      </c>
      <c r="BI219" s="160">
        <v>91.637000000000015</v>
      </c>
      <c r="BJ219" s="160">
        <v>109.72500000000001</v>
      </c>
      <c r="BK219" s="160">
        <v>109.59200000000001</v>
      </c>
      <c r="BL219" s="160">
        <v>88.179000000000016</v>
      </c>
      <c r="BM219" s="160">
        <v>107.464</v>
      </c>
      <c r="BN219" s="160">
        <v>67.078550000000007</v>
      </c>
      <c r="BO219" s="386">
        <v>79.047565800000001</v>
      </c>
      <c r="BP219" s="389">
        <v>60</v>
      </c>
      <c r="BQ219" s="159">
        <v>1</v>
      </c>
      <c r="BR219" s="159">
        <v>1</v>
      </c>
      <c r="BS219" s="159">
        <v>1</v>
      </c>
      <c r="BT219" s="394">
        <v>1</v>
      </c>
      <c r="BU219" s="396">
        <v>806.5333333333333</v>
      </c>
      <c r="BV219" s="160">
        <v>1041.425</v>
      </c>
      <c r="BW219" s="160">
        <v>1161.0626343201754</v>
      </c>
      <c r="BX219" s="160">
        <v>1249.4325925925925</v>
      </c>
      <c r="BY219" s="160">
        <v>906.13333333333333</v>
      </c>
      <c r="BZ219" s="160">
        <v>994.69593495934953</v>
      </c>
      <c r="CA219" s="160">
        <v>1091.5976351351351</v>
      </c>
      <c r="CB219" s="160">
        <v>791.64750000000004</v>
      </c>
      <c r="CC219" s="160">
        <v>1021.1666666666667</v>
      </c>
      <c r="CD219" s="160">
        <v>564.25350480769225</v>
      </c>
      <c r="CE219" s="393">
        <v>783.56795918866078</v>
      </c>
      <c r="CF219" s="396">
        <v>60.8</v>
      </c>
      <c r="CG219" s="160">
        <v>75.533333333333331</v>
      </c>
      <c r="CH219" s="160">
        <v>83.94583333333334</v>
      </c>
      <c r="CI219" s="160">
        <v>88.550000000000011</v>
      </c>
      <c r="CJ219" s="160">
        <v>68.900000000000006</v>
      </c>
      <c r="CK219" s="160">
        <v>82.5</v>
      </c>
      <c r="CL219" s="160">
        <v>82.4</v>
      </c>
      <c r="CM219" s="160">
        <v>66.300000000000011</v>
      </c>
      <c r="CN219" s="160">
        <v>80.8</v>
      </c>
      <c r="CO219" s="160">
        <v>50.435000000000002</v>
      </c>
      <c r="CP219" s="386">
        <v>59.434259999999995</v>
      </c>
      <c r="CR219" s="75"/>
      <c r="CS219" s="75"/>
      <c r="CT219" s="75"/>
      <c r="CU219" s="75"/>
      <c r="CV219" s="75"/>
      <c r="CW219" s="75"/>
      <c r="CX219" s="75"/>
      <c r="CY219" s="75"/>
      <c r="CZ219" s="75"/>
      <c r="DA219" s="75"/>
      <c r="DB219" s="75"/>
      <c r="DC219" s="75"/>
      <c r="DD219" s="75"/>
      <c r="DE219" s="75"/>
      <c r="DF219" s="75"/>
      <c r="DG219" s="75"/>
      <c r="DH219" s="75"/>
      <c r="DI219" s="75"/>
      <c r="DJ219" s="75"/>
      <c r="DK219" s="75"/>
      <c r="DL219" s="75"/>
      <c r="DM219" s="75"/>
      <c r="DN219" s="75"/>
      <c r="DO219" s="75"/>
      <c r="DP219" s="75"/>
      <c r="DQ219" s="75"/>
      <c r="DR219" s="75"/>
      <c r="DS219" s="75"/>
      <c r="DT219" s="75"/>
      <c r="DU219" s="75"/>
      <c r="DV219" s="75"/>
      <c r="DW219" s="75"/>
      <c r="DX219" s="75"/>
      <c r="DY219" s="75"/>
      <c r="DZ219" s="75"/>
      <c r="EA219" s="75"/>
      <c r="EB219" s="75"/>
      <c r="EC219" s="75"/>
      <c r="ED219" s="75"/>
      <c r="EE219" s="75"/>
      <c r="EF219" s="75"/>
      <c r="EG219" s="75"/>
      <c r="EH219" s="75"/>
      <c r="EI219" s="75"/>
      <c r="EJ219" s="75"/>
      <c r="EK219" s="75"/>
      <c r="EL219" s="75"/>
      <c r="EM219" s="75"/>
      <c r="EN219" s="75"/>
      <c r="EO219" s="75"/>
      <c r="EP219" s="75"/>
      <c r="EQ219" s="75"/>
      <c r="ER219" s="75"/>
      <c r="ES219" s="75"/>
      <c r="ET219" s="75"/>
      <c r="EU219" s="75"/>
      <c r="EV219" s="75"/>
      <c r="EW219" s="75"/>
      <c r="EX219" s="75"/>
      <c r="EY219" s="75"/>
      <c r="EZ219" s="75"/>
      <c r="FA219" s="75"/>
      <c r="FB219" s="75"/>
      <c r="FC219" s="75"/>
      <c r="FD219" s="75"/>
      <c r="FE219" s="75"/>
      <c r="FF219" s="75"/>
      <c r="FG219" s="75"/>
      <c r="FH219" s="75"/>
      <c r="FI219" s="75"/>
      <c r="FJ219" s="75"/>
      <c r="FK219" s="75"/>
      <c r="FL219" s="75"/>
      <c r="FM219" s="75"/>
      <c r="FN219" s="75"/>
      <c r="FO219" s="75"/>
      <c r="FP219" s="75"/>
      <c r="FQ219" s="75"/>
      <c r="FR219" s="75"/>
      <c r="FS219" s="75"/>
      <c r="FT219" s="75"/>
      <c r="FU219" s="75"/>
      <c r="FV219" s="75"/>
      <c r="FW219" s="75"/>
      <c r="FX219" s="75"/>
      <c r="FY219" s="75"/>
      <c r="FZ219" s="75"/>
      <c r="GA219" s="75"/>
      <c r="GB219" s="75"/>
      <c r="GC219" s="75"/>
      <c r="GD219" s="75"/>
      <c r="GE219" s="75"/>
      <c r="GF219" s="75"/>
      <c r="GG219" s="75"/>
      <c r="GH219" s="75"/>
      <c r="GI219" s="75"/>
      <c r="GJ219" s="75"/>
      <c r="GK219" s="75"/>
      <c r="GL219" s="75"/>
      <c r="GM219" s="75"/>
      <c r="GN219" s="75"/>
      <c r="GO219" s="75"/>
      <c r="GP219" s="75"/>
      <c r="GQ219" s="75"/>
      <c r="GR219" s="75"/>
      <c r="GS219" s="75"/>
      <c r="GT219" s="75"/>
      <c r="GU219" s="75"/>
      <c r="GV219" s="75"/>
      <c r="GW219" s="75"/>
      <c r="GX219" s="75"/>
      <c r="GY219" s="75"/>
      <c r="GZ219" s="75"/>
      <c r="HA219" s="75"/>
      <c r="HB219" s="75"/>
      <c r="HC219" s="75"/>
      <c r="HD219" s="75"/>
      <c r="HE219" s="75"/>
      <c r="HF219" s="75"/>
      <c r="HG219" s="75"/>
      <c r="HH219" s="75"/>
      <c r="HI219" s="75"/>
      <c r="HJ219" s="75"/>
      <c r="HK219" s="75"/>
      <c r="HL219" s="75"/>
      <c r="HM219" s="75"/>
      <c r="HN219" s="75"/>
      <c r="HO219" s="75"/>
      <c r="HP219" s="75"/>
      <c r="HQ219" s="75"/>
      <c r="HR219" s="75"/>
      <c r="HS219" s="75"/>
      <c r="HT219" s="75"/>
      <c r="HU219" s="75"/>
      <c r="HV219" s="75"/>
      <c r="HW219" s="75"/>
      <c r="HX219" s="75"/>
      <c r="HY219" s="75"/>
      <c r="HZ219" s="75"/>
      <c r="IA219" s="75"/>
      <c r="IB219" s="75"/>
      <c r="IC219" s="75"/>
      <c r="ID219" s="75"/>
      <c r="IE219" s="75"/>
      <c r="IF219" s="75"/>
      <c r="IG219" s="75"/>
      <c r="IH219" s="75"/>
      <c r="II219" s="75"/>
      <c r="IJ219" s="75"/>
      <c r="IK219" s="75"/>
      <c r="IL219" s="75"/>
      <c r="IM219" s="75"/>
      <c r="IN219" s="75"/>
      <c r="IO219" s="75"/>
      <c r="IP219" s="75"/>
      <c r="IQ219" s="75"/>
      <c r="IR219" s="75"/>
      <c r="IS219" s="75"/>
      <c r="IT219" s="75"/>
      <c r="IU219" s="75"/>
      <c r="IV219" s="75"/>
      <c r="IW219" s="75"/>
      <c r="IX219" s="75"/>
      <c r="IY219" s="75"/>
    </row>
    <row r="220" spans="2:259" ht="24.95" customHeight="1">
      <c r="B220" s="151">
        <f t="shared" si="57"/>
        <v>80</v>
      </c>
      <c r="C220" s="483">
        <f t="shared" si="58"/>
        <v>1.2342294958389302</v>
      </c>
      <c r="D220" s="483">
        <f t="shared" si="59"/>
        <v>0.9773665312668709</v>
      </c>
      <c r="E220" s="484">
        <f t="shared" si="60"/>
        <v>1.6289314110083217</v>
      </c>
      <c r="F220" s="140"/>
      <c r="G220" s="412">
        <f t="shared" si="61"/>
        <v>1.2251465214060455</v>
      </c>
      <c r="H220" s="158">
        <f t="shared" si="62"/>
        <v>1.2342294958389302</v>
      </c>
      <c r="I220" s="419">
        <f t="shared" si="63"/>
        <v>0.9773665312668709</v>
      </c>
      <c r="J220" s="420">
        <f t="shared" si="64"/>
        <v>0.96466405280984513</v>
      </c>
      <c r="K220" s="158">
        <f t="shared" si="65"/>
        <v>1.6289314110083217</v>
      </c>
      <c r="L220" s="413">
        <f t="shared" si="66"/>
        <v>1.6077609080188682</v>
      </c>
      <c r="N220" s="389">
        <v>80</v>
      </c>
      <c r="O220" s="159">
        <v>1.33</v>
      </c>
      <c r="P220" s="159">
        <v>1.33</v>
      </c>
      <c r="Q220" s="159">
        <v>1</v>
      </c>
      <c r="R220" s="394">
        <v>1</v>
      </c>
      <c r="S220" s="396">
        <v>2059.9422867501653</v>
      </c>
      <c r="T220" s="452">
        <v>1967.8264375000003</v>
      </c>
      <c r="U220" s="452">
        <v>2175.1527902343751</v>
      </c>
      <c r="V220" s="452">
        <v>2523.7311269091797</v>
      </c>
      <c r="W220" s="452">
        <v>1756.8840521653542</v>
      </c>
      <c r="X220" s="452">
        <v>2135.2710785472973</v>
      </c>
      <c r="Y220" s="452">
        <v>2189.6098910472974</v>
      </c>
      <c r="Z220" s="452">
        <v>1716.5229375000001</v>
      </c>
      <c r="AA220" s="452">
        <v>2083.6815040322581</v>
      </c>
      <c r="AB220" s="452">
        <v>1269.715118203125</v>
      </c>
      <c r="AC220" s="453">
        <v>1538.9985115914212</v>
      </c>
      <c r="AD220" s="396">
        <v>110.18799999999999</v>
      </c>
      <c r="AE220" s="160">
        <v>104.60450000000002</v>
      </c>
      <c r="AF220" s="160">
        <v>115.32346875</v>
      </c>
      <c r="AG220" s="160">
        <v>135.99727968750003</v>
      </c>
      <c r="AH220" s="160">
        <v>107.96275</v>
      </c>
      <c r="AI220" s="160">
        <v>131.50375</v>
      </c>
      <c r="AJ220" s="160">
        <v>123.05825</v>
      </c>
      <c r="AK220" s="160">
        <v>103.15812500000001</v>
      </c>
      <c r="AL220" s="160">
        <v>120.94687500000001</v>
      </c>
      <c r="AM220" s="160">
        <v>76.972087500000001</v>
      </c>
      <c r="AN220" s="386">
        <v>82.946374350000013</v>
      </c>
      <c r="AO220" s="389">
        <v>80</v>
      </c>
      <c r="AP220" s="159">
        <v>1.33</v>
      </c>
      <c r="AQ220" s="159">
        <v>1.33</v>
      </c>
      <c r="AR220" s="159">
        <v>1</v>
      </c>
      <c r="AS220" s="394">
        <v>1</v>
      </c>
      <c r="AT220" s="396">
        <v>2582.17469718131</v>
      </c>
      <c r="AU220" s="160">
        <v>1967.8264375000003</v>
      </c>
      <c r="AV220" s="160">
        <v>2175.1527902343751</v>
      </c>
      <c r="AW220" s="160">
        <v>2523.7311269091797</v>
      </c>
      <c r="AX220" s="160">
        <v>1756.8840521653542</v>
      </c>
      <c r="AY220" s="160">
        <v>2135.2710785472973</v>
      </c>
      <c r="AZ220" s="160">
        <v>2189.6098910472974</v>
      </c>
      <c r="BA220" s="160">
        <v>1716.5229375000001</v>
      </c>
      <c r="BB220" s="160">
        <v>2083.6815040322581</v>
      </c>
      <c r="BC220" s="160">
        <v>1269.715118203125</v>
      </c>
      <c r="BD220" s="393">
        <v>1538.9985115914212</v>
      </c>
      <c r="BE220" s="396">
        <v>140.97890275</v>
      </c>
      <c r="BF220" s="160">
        <v>104.60450000000002</v>
      </c>
      <c r="BG220" s="160">
        <v>115.32346875</v>
      </c>
      <c r="BH220" s="160">
        <v>135.99727968750003</v>
      </c>
      <c r="BI220" s="160">
        <v>107.96275</v>
      </c>
      <c r="BJ220" s="160">
        <v>131.50375</v>
      </c>
      <c r="BK220" s="160">
        <v>123.05825</v>
      </c>
      <c r="BL220" s="160">
        <v>103.15812500000001</v>
      </c>
      <c r="BM220" s="160">
        <v>120.94687500000001</v>
      </c>
      <c r="BN220" s="160">
        <v>76.972087500000001</v>
      </c>
      <c r="BO220" s="386">
        <v>82.946374350000013</v>
      </c>
      <c r="BP220" s="389">
        <v>80</v>
      </c>
      <c r="BQ220" s="159">
        <v>1</v>
      </c>
      <c r="BR220" s="159">
        <v>1</v>
      </c>
      <c r="BS220" s="159">
        <v>1</v>
      </c>
      <c r="BT220" s="394">
        <v>1</v>
      </c>
      <c r="BU220" s="396">
        <v>1164.8999999999999</v>
      </c>
      <c r="BV220" s="160">
        <v>1479.5687500000001</v>
      </c>
      <c r="BW220" s="160">
        <v>1635.4532257401315</v>
      </c>
      <c r="BX220" s="160">
        <v>1897.5422006835938</v>
      </c>
      <c r="BY220" s="160">
        <v>1320.9654527559053</v>
      </c>
      <c r="BZ220" s="160">
        <v>1605.4669763513514</v>
      </c>
      <c r="CA220" s="160">
        <v>1646.3232263513514</v>
      </c>
      <c r="CB220" s="160">
        <v>1290.6187500000001</v>
      </c>
      <c r="CC220" s="160">
        <v>1566.6778225806452</v>
      </c>
      <c r="CD220" s="160">
        <v>954.67302120535703</v>
      </c>
      <c r="CE220" s="393">
        <v>1157.1417380386624</v>
      </c>
      <c r="CF220" s="396">
        <v>63.599999999999994</v>
      </c>
      <c r="CG220" s="160">
        <v>78.650000000000006</v>
      </c>
      <c r="CH220" s="160">
        <v>86.709374999999994</v>
      </c>
      <c r="CI220" s="160">
        <v>102.25359375000001</v>
      </c>
      <c r="CJ220" s="160">
        <v>81.174999999999997</v>
      </c>
      <c r="CK220" s="160">
        <v>98.875</v>
      </c>
      <c r="CL220" s="160">
        <v>92.524999999999991</v>
      </c>
      <c r="CM220" s="160">
        <v>77.5625</v>
      </c>
      <c r="CN220" s="160">
        <v>90.9375</v>
      </c>
      <c r="CO220" s="160">
        <v>57.873750000000001</v>
      </c>
      <c r="CP220" s="386">
        <v>62.365695000000002</v>
      </c>
      <c r="CR220" s="75"/>
      <c r="CS220" s="75"/>
      <c r="CT220" s="75"/>
      <c r="CU220" s="75"/>
      <c r="CV220" s="75"/>
      <c r="CW220" s="75"/>
      <c r="CX220" s="75"/>
      <c r="CY220" s="75"/>
      <c r="CZ220" s="75"/>
      <c r="DA220" s="75"/>
      <c r="DB220" s="75"/>
      <c r="DC220" s="75"/>
      <c r="DD220" s="75"/>
      <c r="DE220" s="75"/>
      <c r="DF220" s="75"/>
      <c r="DG220" s="75"/>
      <c r="DH220" s="75"/>
      <c r="DI220" s="75"/>
      <c r="DJ220" s="75"/>
      <c r="DK220" s="75"/>
      <c r="DL220" s="75"/>
      <c r="DM220" s="75"/>
      <c r="DN220" s="75"/>
      <c r="DO220" s="75"/>
      <c r="DP220" s="75"/>
      <c r="DQ220" s="75"/>
      <c r="DR220" s="75"/>
      <c r="DS220" s="75"/>
      <c r="DT220" s="75"/>
      <c r="DU220" s="75"/>
      <c r="DV220" s="75"/>
      <c r="DW220" s="75"/>
      <c r="DX220" s="75"/>
      <c r="DY220" s="75"/>
      <c r="DZ220" s="75"/>
      <c r="EA220" s="75"/>
      <c r="EB220" s="75"/>
      <c r="EC220" s="75"/>
      <c r="ED220" s="75"/>
      <c r="EE220" s="75"/>
      <c r="EF220" s="75"/>
      <c r="EG220" s="75"/>
      <c r="EH220" s="75"/>
      <c r="EI220" s="75"/>
      <c r="EJ220" s="75"/>
      <c r="EK220" s="75"/>
      <c r="EL220" s="75"/>
      <c r="EM220" s="75"/>
      <c r="EN220" s="75"/>
      <c r="EO220" s="75"/>
      <c r="EP220" s="75"/>
      <c r="EQ220" s="75"/>
      <c r="ER220" s="75"/>
      <c r="ES220" s="75"/>
      <c r="ET220" s="75"/>
      <c r="EU220" s="75"/>
      <c r="EV220" s="75"/>
      <c r="EW220" s="75"/>
      <c r="EX220" s="75"/>
      <c r="EY220" s="75"/>
      <c r="EZ220" s="75"/>
      <c r="FA220" s="75"/>
      <c r="FB220" s="75"/>
      <c r="FC220" s="75"/>
      <c r="FD220" s="75"/>
      <c r="FE220" s="75"/>
      <c r="FF220" s="75"/>
      <c r="FG220" s="75"/>
      <c r="FH220" s="75"/>
      <c r="FI220" s="75"/>
      <c r="FJ220" s="75"/>
      <c r="FK220" s="75"/>
      <c r="FL220" s="75"/>
      <c r="FM220" s="75"/>
      <c r="FN220" s="75"/>
      <c r="FO220" s="75"/>
      <c r="FP220" s="75"/>
      <c r="FQ220" s="75"/>
      <c r="FR220" s="75"/>
      <c r="FS220" s="75"/>
      <c r="FT220" s="75"/>
      <c r="FU220" s="75"/>
      <c r="FV220" s="75"/>
      <c r="FW220" s="75"/>
      <c r="FX220" s="75"/>
      <c r="FY220" s="75"/>
      <c r="FZ220" s="75"/>
      <c r="GA220" s="75"/>
      <c r="GB220" s="75"/>
      <c r="GC220" s="75"/>
      <c r="GD220" s="75"/>
      <c r="GE220" s="75"/>
      <c r="GF220" s="75"/>
      <c r="GG220" s="75"/>
      <c r="GH220" s="75"/>
      <c r="GI220" s="75"/>
      <c r="GJ220" s="75"/>
      <c r="GK220" s="75"/>
      <c r="GL220" s="75"/>
      <c r="GM220" s="75"/>
      <c r="GN220" s="75"/>
      <c r="GO220" s="75"/>
      <c r="GP220" s="75"/>
      <c r="GQ220" s="75"/>
      <c r="GR220" s="75"/>
      <c r="GS220" s="75"/>
      <c r="GT220" s="75"/>
      <c r="GU220" s="75"/>
      <c r="GV220" s="75"/>
      <c r="GW220" s="75"/>
      <c r="GX220" s="75"/>
      <c r="GY220" s="75"/>
      <c r="GZ220" s="75"/>
      <c r="HA220" s="75"/>
      <c r="HB220" s="75"/>
      <c r="HC220" s="75"/>
      <c r="HD220" s="75"/>
      <c r="HE220" s="75"/>
      <c r="HF220" s="75"/>
      <c r="HG220" s="75"/>
      <c r="HH220" s="75"/>
      <c r="HI220" s="75"/>
      <c r="HJ220" s="75"/>
      <c r="HK220" s="75"/>
      <c r="HL220" s="75"/>
      <c r="HM220" s="75"/>
      <c r="HN220" s="75"/>
      <c r="HO220" s="75"/>
      <c r="HP220" s="75"/>
      <c r="HQ220" s="75"/>
      <c r="HR220" s="75"/>
      <c r="HS220" s="75"/>
      <c r="HT220" s="75"/>
      <c r="HU220" s="75"/>
      <c r="HV220" s="75"/>
      <c r="HW220" s="75"/>
      <c r="HX220" s="75"/>
      <c r="HY220" s="75"/>
      <c r="HZ220" s="75"/>
      <c r="IA220" s="75"/>
      <c r="IB220" s="75"/>
      <c r="IC220" s="75"/>
      <c r="ID220" s="75"/>
      <c r="IE220" s="75"/>
      <c r="IF220" s="75"/>
      <c r="IG220" s="75"/>
      <c r="IH220" s="75"/>
      <c r="II220" s="75"/>
      <c r="IJ220" s="75"/>
      <c r="IK220" s="75"/>
      <c r="IL220" s="75"/>
      <c r="IM220" s="75"/>
      <c r="IN220" s="75"/>
      <c r="IO220" s="75"/>
      <c r="IP220" s="75"/>
      <c r="IQ220" s="75"/>
      <c r="IR220" s="75"/>
      <c r="IS220" s="75"/>
      <c r="IT220" s="75"/>
      <c r="IU220" s="75"/>
      <c r="IV220" s="75"/>
      <c r="IW220" s="75"/>
      <c r="IX220" s="75"/>
      <c r="IY220" s="75"/>
    </row>
    <row r="221" spans="2:259" ht="24.95" customHeight="1">
      <c r="B221" s="151">
        <f t="shared" si="57"/>
        <v>100</v>
      </c>
      <c r="C221" s="483">
        <f t="shared" si="58"/>
        <v>1.244713317943418</v>
      </c>
      <c r="D221" s="483">
        <f t="shared" si="59"/>
        <v>1.0362024346082903</v>
      </c>
      <c r="E221" s="484">
        <f t="shared" si="60"/>
        <v>1.7269902688768934</v>
      </c>
      <c r="F221" s="140"/>
      <c r="G221" s="412">
        <f t="shared" si="61"/>
        <v>1.2388171160128094</v>
      </c>
      <c r="H221" s="158">
        <f t="shared" si="62"/>
        <v>1.244713317943418</v>
      </c>
      <c r="I221" s="419">
        <f t="shared" si="63"/>
        <v>1.0362024346082903</v>
      </c>
      <c r="J221" s="420">
        <f t="shared" si="64"/>
        <v>1.0220933272082848</v>
      </c>
      <c r="K221" s="158">
        <f t="shared" si="65"/>
        <v>1.7269902688768934</v>
      </c>
      <c r="L221" s="413">
        <f t="shared" si="66"/>
        <v>1.7034754136029411</v>
      </c>
      <c r="N221" s="389">
        <v>100</v>
      </c>
      <c r="O221" s="159">
        <v>1.33</v>
      </c>
      <c r="P221" s="159">
        <v>1.33</v>
      </c>
      <c r="Q221" s="159">
        <v>1</v>
      </c>
      <c r="R221" s="394">
        <v>1</v>
      </c>
      <c r="S221" s="396">
        <v>2825.5077515341263</v>
      </c>
      <c r="T221" s="160">
        <v>2551.5451499999999</v>
      </c>
      <c r="U221" s="160">
        <v>2806.4164821874997</v>
      </c>
      <c r="V221" s="160">
        <v>3500.2873640273442</v>
      </c>
      <c r="W221" s="160">
        <v>2583.8872417322837</v>
      </c>
      <c r="X221" s="160">
        <v>3134.2468281249999</v>
      </c>
      <c r="Y221" s="160">
        <v>2969.0271303225809</v>
      </c>
      <c r="Z221" s="160">
        <v>2588.8450000000003</v>
      </c>
      <c r="AA221" s="160">
        <v>2974.5450000000001</v>
      </c>
      <c r="AB221" s="160">
        <v>1822.5101945625001</v>
      </c>
      <c r="AC221" s="393">
        <v>2057.6695340731371</v>
      </c>
      <c r="AD221" s="396">
        <v>118.8224</v>
      </c>
      <c r="AE221" s="160">
        <v>107.0916</v>
      </c>
      <c r="AF221" s="160">
        <v>117.528775</v>
      </c>
      <c r="AG221" s="160">
        <v>147.89982375</v>
      </c>
      <c r="AH221" s="160">
        <v>125.67170000000002</v>
      </c>
      <c r="AI221" s="160">
        <v>144.571</v>
      </c>
      <c r="AJ221" s="160">
        <v>146.83200000000002</v>
      </c>
      <c r="AK221" s="160">
        <v>113.31600000000002</v>
      </c>
      <c r="AL221" s="160">
        <v>129.47550000000001</v>
      </c>
      <c r="AM221" s="160">
        <v>83.921670000000006</v>
      </c>
      <c r="AN221" s="386">
        <v>85.285659480000007</v>
      </c>
      <c r="AO221" s="389">
        <v>100</v>
      </c>
      <c r="AP221" s="159">
        <v>1.33</v>
      </c>
      <c r="AQ221" s="159">
        <v>1.33</v>
      </c>
      <c r="AR221" s="159">
        <v>1</v>
      </c>
      <c r="AS221" s="394">
        <v>1</v>
      </c>
      <c r="AT221" s="396">
        <v>3377.9956957450481</v>
      </c>
      <c r="AU221" s="160">
        <v>2551.5451499999999</v>
      </c>
      <c r="AV221" s="160">
        <v>2806.4164821874997</v>
      </c>
      <c r="AW221" s="160">
        <v>3500.2873640273442</v>
      </c>
      <c r="AX221" s="160">
        <v>2583.8872417322837</v>
      </c>
      <c r="AY221" s="160">
        <v>3134.2468281249999</v>
      </c>
      <c r="AZ221" s="160">
        <v>2969.0271303225809</v>
      </c>
      <c r="BA221" s="160">
        <v>2588.8450000000003</v>
      </c>
      <c r="BB221" s="160">
        <v>2974.5450000000001</v>
      </c>
      <c r="BC221" s="160">
        <v>1822.5101945625001</v>
      </c>
      <c r="BD221" s="393">
        <v>2057.6695340731371</v>
      </c>
      <c r="BE221" s="396">
        <v>144.70285620000001</v>
      </c>
      <c r="BF221" s="160">
        <v>107.0916</v>
      </c>
      <c r="BG221" s="160">
        <v>117.528775</v>
      </c>
      <c r="BH221" s="160">
        <v>147.89982375</v>
      </c>
      <c r="BI221" s="160">
        <v>125.67170000000002</v>
      </c>
      <c r="BJ221" s="160">
        <v>144.571</v>
      </c>
      <c r="BK221" s="160">
        <v>146.83200000000002</v>
      </c>
      <c r="BL221" s="160">
        <v>113.31600000000002</v>
      </c>
      <c r="BM221" s="160">
        <v>129.47550000000001</v>
      </c>
      <c r="BN221" s="160">
        <v>83.921670000000006</v>
      </c>
      <c r="BO221" s="386">
        <v>85.285659480000007</v>
      </c>
      <c r="BP221" s="389">
        <v>100</v>
      </c>
      <c r="BQ221" s="159">
        <v>1</v>
      </c>
      <c r="BR221" s="159">
        <v>1</v>
      </c>
      <c r="BS221" s="159">
        <v>1</v>
      </c>
      <c r="BT221" s="394">
        <v>1</v>
      </c>
      <c r="BU221" s="396">
        <v>1523.9199999999998</v>
      </c>
      <c r="BV221" s="160">
        <v>1918.4549999999999</v>
      </c>
      <c r="BW221" s="160">
        <v>2110.087580592105</v>
      </c>
      <c r="BX221" s="160">
        <v>2631.7950105468753</v>
      </c>
      <c r="BY221" s="160">
        <v>1942.7723622047245</v>
      </c>
      <c r="BZ221" s="160">
        <v>2356.5765624999999</v>
      </c>
      <c r="CA221" s="160">
        <v>2232.3512258064516</v>
      </c>
      <c r="CB221" s="160">
        <v>1946.5</v>
      </c>
      <c r="CC221" s="160">
        <v>2236.5</v>
      </c>
      <c r="CD221" s="160">
        <v>1370.3084169642857</v>
      </c>
      <c r="CE221" s="393">
        <v>1547.11995043093</v>
      </c>
      <c r="CF221" s="396">
        <v>65.28</v>
      </c>
      <c r="CG221" s="160">
        <v>80.52</v>
      </c>
      <c r="CH221" s="160">
        <v>88.367499999999993</v>
      </c>
      <c r="CI221" s="160">
        <v>111.20287499999999</v>
      </c>
      <c r="CJ221" s="160">
        <v>94.490000000000009</v>
      </c>
      <c r="CK221" s="160">
        <v>108.69999999999999</v>
      </c>
      <c r="CL221" s="160">
        <v>110.4</v>
      </c>
      <c r="CM221" s="160">
        <v>85.2</v>
      </c>
      <c r="CN221" s="160">
        <v>97.35</v>
      </c>
      <c r="CO221" s="160">
        <v>63.098999999999997</v>
      </c>
      <c r="CP221" s="386">
        <v>64.124555999999998</v>
      </c>
      <c r="CR221" s="75"/>
      <c r="CS221" s="75"/>
      <c r="CT221" s="75"/>
      <c r="CU221" s="75"/>
      <c r="CV221" s="75"/>
      <c r="CW221" s="75"/>
      <c r="CX221" s="75"/>
      <c r="CY221" s="75"/>
      <c r="CZ221" s="75"/>
      <c r="DA221" s="75"/>
      <c r="DB221" s="75"/>
      <c r="DC221" s="75"/>
      <c r="DD221" s="75"/>
      <c r="DE221" s="75"/>
      <c r="DF221" s="75"/>
      <c r="DG221" s="75"/>
      <c r="DH221" s="75"/>
      <c r="DI221" s="75"/>
      <c r="DJ221" s="75"/>
      <c r="DK221" s="75"/>
      <c r="DL221" s="75"/>
      <c r="DM221" s="75"/>
      <c r="DN221" s="75"/>
      <c r="DO221" s="75"/>
      <c r="DP221" s="75"/>
      <c r="DQ221" s="75"/>
      <c r="DR221" s="75"/>
      <c r="DS221" s="75"/>
      <c r="DT221" s="75"/>
      <c r="DU221" s="75"/>
      <c r="DV221" s="75"/>
      <c r="DW221" s="75"/>
      <c r="DX221" s="75"/>
      <c r="DY221" s="75"/>
      <c r="DZ221" s="75"/>
      <c r="EA221" s="75"/>
      <c r="EB221" s="75"/>
      <c r="EC221" s="75"/>
      <c r="ED221" s="75"/>
      <c r="EE221" s="75"/>
      <c r="EF221" s="75"/>
      <c r="EG221" s="75"/>
      <c r="EH221" s="75"/>
      <c r="EI221" s="75"/>
      <c r="EJ221" s="75"/>
      <c r="EK221" s="75"/>
      <c r="EL221" s="75"/>
      <c r="EM221" s="75"/>
      <c r="EN221" s="75"/>
      <c r="EO221" s="75"/>
      <c r="EP221" s="75"/>
      <c r="EQ221" s="75"/>
      <c r="ER221" s="75"/>
      <c r="ES221" s="75"/>
      <c r="ET221" s="75"/>
      <c r="EU221" s="75"/>
      <c r="EV221" s="75"/>
      <c r="EW221" s="75"/>
      <c r="EX221" s="75"/>
      <c r="EY221" s="75"/>
      <c r="EZ221" s="75"/>
      <c r="FA221" s="75"/>
      <c r="FB221" s="75"/>
      <c r="FC221" s="75"/>
      <c r="FD221" s="75"/>
      <c r="FE221" s="75"/>
      <c r="FF221" s="75"/>
      <c r="FG221" s="75"/>
      <c r="FH221" s="75"/>
      <c r="FI221" s="75"/>
      <c r="FJ221" s="75"/>
      <c r="FK221" s="75"/>
      <c r="FL221" s="75"/>
      <c r="FM221" s="75"/>
      <c r="FN221" s="75"/>
      <c r="FO221" s="75"/>
      <c r="FP221" s="75"/>
      <c r="FQ221" s="75"/>
      <c r="FR221" s="75"/>
      <c r="FS221" s="75"/>
      <c r="FT221" s="75"/>
      <c r="FU221" s="75"/>
      <c r="FV221" s="75"/>
      <c r="FW221" s="75"/>
      <c r="FX221" s="75"/>
      <c r="FY221" s="75"/>
      <c r="FZ221" s="75"/>
      <c r="GA221" s="75"/>
      <c r="GB221" s="75"/>
      <c r="GC221" s="75"/>
      <c r="GD221" s="75"/>
      <c r="GE221" s="75"/>
      <c r="GF221" s="75"/>
      <c r="GG221" s="75"/>
      <c r="GH221" s="75"/>
      <c r="GI221" s="75"/>
      <c r="GJ221" s="75"/>
      <c r="GK221" s="75"/>
      <c r="GL221" s="75"/>
      <c r="GM221" s="75"/>
      <c r="GN221" s="75"/>
      <c r="GO221" s="75"/>
      <c r="GP221" s="75"/>
      <c r="GQ221" s="75"/>
      <c r="GR221" s="75"/>
      <c r="GS221" s="75"/>
      <c r="GT221" s="75"/>
      <c r="GU221" s="75"/>
      <c r="GV221" s="75"/>
      <c r="GW221" s="75"/>
      <c r="GX221" s="75"/>
      <c r="GY221" s="75"/>
      <c r="GZ221" s="75"/>
      <c r="HA221" s="75"/>
      <c r="HB221" s="75"/>
      <c r="HC221" s="75"/>
      <c r="HD221" s="75"/>
      <c r="HE221" s="75"/>
      <c r="HF221" s="75"/>
      <c r="HG221" s="75"/>
      <c r="HH221" s="75"/>
      <c r="HI221" s="75"/>
      <c r="HJ221" s="75"/>
      <c r="HK221" s="75"/>
      <c r="HL221" s="75"/>
      <c r="HM221" s="75"/>
      <c r="HN221" s="75"/>
      <c r="HO221" s="75"/>
      <c r="HP221" s="75"/>
      <c r="HQ221" s="75"/>
      <c r="HR221" s="75"/>
      <c r="HS221" s="75"/>
      <c r="HT221" s="75"/>
      <c r="HU221" s="75"/>
      <c r="HV221" s="75"/>
      <c r="HW221" s="75"/>
      <c r="HX221" s="75"/>
      <c r="HY221" s="75"/>
      <c r="HZ221" s="75"/>
      <c r="IA221" s="75"/>
      <c r="IB221" s="75"/>
      <c r="IC221" s="75"/>
      <c r="ID221" s="75"/>
      <c r="IE221" s="75"/>
      <c r="IF221" s="75"/>
      <c r="IG221" s="75"/>
      <c r="IH221" s="75"/>
      <c r="II221" s="75"/>
      <c r="IJ221" s="75"/>
      <c r="IK221" s="75"/>
      <c r="IL221" s="75"/>
      <c r="IM221" s="75"/>
      <c r="IN221" s="75"/>
      <c r="IO221" s="75"/>
      <c r="IP221" s="75"/>
      <c r="IQ221" s="75"/>
      <c r="IR221" s="75"/>
      <c r="IS221" s="75"/>
      <c r="IT221" s="75"/>
      <c r="IU221" s="75"/>
      <c r="IV221" s="75"/>
      <c r="IW221" s="75"/>
      <c r="IX221" s="75"/>
      <c r="IY221" s="75"/>
    </row>
    <row r="222" spans="2:259" ht="24.95" customHeight="1">
      <c r="B222" s="151">
        <f t="shared" si="57"/>
        <v>150</v>
      </c>
      <c r="C222" s="483">
        <f t="shared" si="58"/>
        <v>1.3246440292904196</v>
      </c>
      <c r="D222" s="483">
        <f t="shared" si="59"/>
        <v>1.2196188310521934</v>
      </c>
      <c r="E222" s="484">
        <f t="shared" si="60"/>
        <v>1.8546846846846847</v>
      </c>
      <c r="F222" s="140"/>
      <c r="G222" s="412">
        <f t="shared" si="61"/>
        <v>1.2137193313635575</v>
      </c>
      <c r="H222" s="158">
        <f t="shared" si="62"/>
        <v>1.3246440292904196</v>
      </c>
      <c r="I222" s="419">
        <f t="shared" si="63"/>
        <v>1.1348022585086561</v>
      </c>
      <c r="J222" s="420">
        <f t="shared" si="64"/>
        <v>1.2196188310521934</v>
      </c>
      <c r="K222" s="158">
        <f t="shared" si="65"/>
        <v>1.8512893947939633</v>
      </c>
      <c r="L222" s="413">
        <f t="shared" si="66"/>
        <v>1.8546846846846847</v>
      </c>
      <c r="N222" s="389">
        <v>150</v>
      </c>
      <c r="O222" s="159">
        <v>1.33</v>
      </c>
      <c r="P222" s="159">
        <v>1.33</v>
      </c>
      <c r="Q222" s="159">
        <v>1</v>
      </c>
      <c r="R222" s="394">
        <v>1</v>
      </c>
      <c r="S222" s="396">
        <v>5020.9152213689486</v>
      </c>
      <c r="T222" s="160">
        <v>4012.5701000000004</v>
      </c>
      <c r="U222" s="160">
        <v>4385.143071458333</v>
      </c>
      <c r="V222" s="160">
        <v>5942.8373468515629</v>
      </c>
      <c r="W222" s="160">
        <v>5141.2191149176952</v>
      </c>
      <c r="X222" s="160">
        <v>5761.6278854166658</v>
      </c>
      <c r="Y222" s="160">
        <v>6093.9818653130287</v>
      </c>
      <c r="Z222" s="160">
        <v>5029.0297928571435</v>
      </c>
      <c r="AA222" s="160">
        <v>5414.7297928571434</v>
      </c>
      <c r="AB222" s="160">
        <v>3211.2702963749998</v>
      </c>
      <c r="AC222" s="393">
        <v>3354.8463973820917</v>
      </c>
      <c r="AD222" s="396">
        <v>137.80160000000001</v>
      </c>
      <c r="AE222" s="160">
        <v>124.67198333333336</v>
      </c>
      <c r="AF222" s="160">
        <v>120.46918333333333</v>
      </c>
      <c r="AG222" s="160">
        <v>163.76988250000002</v>
      </c>
      <c r="AH222" s="160">
        <v>150.28113333333334</v>
      </c>
      <c r="AI222" s="160">
        <v>161.99400000000003</v>
      </c>
      <c r="AJ222" s="160">
        <v>182.53806666666668</v>
      </c>
      <c r="AK222" s="160">
        <v>140.714</v>
      </c>
      <c r="AL222" s="160">
        <v>140.84700000000001</v>
      </c>
      <c r="AM222" s="160">
        <v>93.187780000000004</v>
      </c>
      <c r="AN222" s="386">
        <v>88.404706320000003</v>
      </c>
      <c r="AO222" s="389">
        <v>150</v>
      </c>
      <c r="AP222" s="159">
        <v>1.33</v>
      </c>
      <c r="AQ222" s="159">
        <v>1.33</v>
      </c>
      <c r="AR222" s="159">
        <v>1</v>
      </c>
      <c r="AS222" s="394">
        <v>1</v>
      </c>
      <c r="AT222" s="396">
        <v>5370.0826021633657</v>
      </c>
      <c r="AU222" s="160">
        <v>4012.5701000000004</v>
      </c>
      <c r="AV222" s="160">
        <v>4385.143071458333</v>
      </c>
      <c r="AW222" s="160">
        <v>5942.8373468515629</v>
      </c>
      <c r="AX222" s="160">
        <v>5141.2191149176952</v>
      </c>
      <c r="AY222" s="160">
        <v>5761.6278854166658</v>
      </c>
      <c r="AZ222" s="160">
        <v>6093.9818653130287</v>
      </c>
      <c r="BA222" s="160">
        <v>5029.0297928571435</v>
      </c>
      <c r="BB222" s="160">
        <v>5414.7297928571434</v>
      </c>
      <c r="BC222" s="160">
        <v>3211.2702963749998</v>
      </c>
      <c r="BD222" s="393">
        <v>3354.8463973820917</v>
      </c>
      <c r="BE222" s="396">
        <v>149.66812746666668</v>
      </c>
      <c r="BF222" s="160">
        <v>124.67198333333336</v>
      </c>
      <c r="BG222" s="160">
        <v>120.46918333333333</v>
      </c>
      <c r="BH222" s="160">
        <v>163.76988250000002</v>
      </c>
      <c r="BI222" s="160">
        <v>150.28113333333334</v>
      </c>
      <c r="BJ222" s="160">
        <v>161.99400000000003</v>
      </c>
      <c r="BK222" s="160">
        <v>182.53806666666668</v>
      </c>
      <c r="BL222" s="160">
        <v>140.714</v>
      </c>
      <c r="BM222" s="160">
        <v>140.84700000000001</v>
      </c>
      <c r="BN222" s="160">
        <v>93.187780000000004</v>
      </c>
      <c r="BO222" s="386">
        <v>88.404706320000003</v>
      </c>
      <c r="BP222" s="389">
        <v>150</v>
      </c>
      <c r="BQ222" s="159">
        <v>1</v>
      </c>
      <c r="BR222" s="159">
        <v>1</v>
      </c>
      <c r="BS222" s="159">
        <v>1</v>
      </c>
      <c r="BT222" s="394">
        <v>1</v>
      </c>
      <c r="BU222" s="396">
        <v>2475</v>
      </c>
      <c r="BV222" s="160">
        <v>3016.9700000000003</v>
      </c>
      <c r="BW222" s="160">
        <v>3297.1000537280697</v>
      </c>
      <c r="BX222" s="160">
        <v>4468.2987570312498</v>
      </c>
      <c r="BY222" s="160">
        <v>3865.5782818930038</v>
      </c>
      <c r="BZ222" s="160">
        <v>4332.0510416666657</v>
      </c>
      <c r="CA222" s="160">
        <v>4581.9412521150589</v>
      </c>
      <c r="CB222" s="160">
        <v>3781.2254081632655</v>
      </c>
      <c r="CC222" s="160">
        <v>4071.2254081632655</v>
      </c>
      <c r="CD222" s="160">
        <v>2414.4889446428569</v>
      </c>
      <c r="CE222" s="393">
        <v>2522.4409002872867</v>
      </c>
      <c r="CF222" s="396">
        <v>74</v>
      </c>
      <c r="CG222" s="160">
        <v>93.738333333333344</v>
      </c>
      <c r="CH222" s="160">
        <v>90.578333333333333</v>
      </c>
      <c r="CI222" s="160">
        <v>123.13525000000001</v>
      </c>
      <c r="CJ222" s="160">
        <v>112.99333333333334</v>
      </c>
      <c r="CK222" s="160">
        <v>121.80000000000001</v>
      </c>
      <c r="CL222" s="160">
        <v>137.24666666666667</v>
      </c>
      <c r="CM222" s="160">
        <v>105.8</v>
      </c>
      <c r="CN222" s="160">
        <v>105.9</v>
      </c>
      <c r="CO222" s="160">
        <v>70.066000000000003</v>
      </c>
      <c r="CP222" s="386">
        <v>66.469703999999993</v>
      </c>
      <c r="CR222" s="75"/>
      <c r="CS222" s="75"/>
      <c r="CT222" s="75"/>
      <c r="CU222" s="75"/>
      <c r="CV222" s="75"/>
      <c r="CW222" s="75"/>
      <c r="CX222" s="75"/>
      <c r="CY222" s="75"/>
      <c r="CZ222" s="75"/>
      <c r="DA222" s="75"/>
      <c r="DB222" s="75"/>
      <c r="DC222" s="75"/>
      <c r="DD222" s="75"/>
      <c r="DE222" s="75"/>
      <c r="DF222" s="75"/>
      <c r="DG222" s="75"/>
      <c r="DH222" s="75"/>
      <c r="DI222" s="75"/>
      <c r="DJ222" s="75"/>
      <c r="DK222" s="75"/>
      <c r="DL222" s="75"/>
      <c r="DM222" s="75"/>
      <c r="DN222" s="75"/>
      <c r="DO222" s="75"/>
      <c r="DP222" s="75"/>
      <c r="DQ222" s="75"/>
      <c r="DR222" s="75"/>
      <c r="DS222" s="75"/>
      <c r="DT222" s="75"/>
      <c r="DU222" s="75"/>
      <c r="DV222" s="75"/>
      <c r="DW222" s="75"/>
      <c r="DX222" s="75"/>
      <c r="DY222" s="75"/>
      <c r="DZ222" s="75"/>
      <c r="EA222" s="75"/>
      <c r="EB222" s="75"/>
      <c r="EC222" s="75"/>
      <c r="ED222" s="75"/>
      <c r="EE222" s="75"/>
      <c r="EF222" s="75"/>
      <c r="EG222" s="75"/>
      <c r="EH222" s="75"/>
      <c r="EI222" s="75"/>
      <c r="EJ222" s="75"/>
      <c r="EK222" s="75"/>
      <c r="EL222" s="75"/>
      <c r="EM222" s="75"/>
      <c r="EN222" s="75"/>
      <c r="EO222" s="75"/>
      <c r="EP222" s="75"/>
      <c r="EQ222" s="75"/>
      <c r="ER222" s="75"/>
      <c r="ES222" s="75"/>
      <c r="ET222" s="75"/>
      <c r="EU222" s="75"/>
      <c r="EV222" s="75"/>
      <c r="EW222" s="75"/>
      <c r="EX222" s="75"/>
      <c r="EY222" s="75"/>
      <c r="EZ222" s="75"/>
      <c r="FA222" s="75"/>
      <c r="FB222" s="75"/>
      <c r="FC222" s="75"/>
      <c r="FD222" s="75"/>
      <c r="FE222" s="75"/>
      <c r="FF222" s="75"/>
      <c r="FG222" s="75"/>
      <c r="FH222" s="75"/>
      <c r="FI222" s="75"/>
      <c r="FJ222" s="75"/>
      <c r="FK222" s="75"/>
      <c r="FL222" s="75"/>
      <c r="FM222" s="75"/>
      <c r="FN222" s="75"/>
      <c r="FO222" s="75"/>
      <c r="FP222" s="75"/>
      <c r="FQ222" s="75"/>
      <c r="FR222" s="75"/>
      <c r="FS222" s="75"/>
      <c r="FT222" s="75"/>
      <c r="FU222" s="75"/>
      <c r="FV222" s="75"/>
      <c r="FW222" s="75"/>
      <c r="FX222" s="75"/>
      <c r="FY222" s="75"/>
      <c r="FZ222" s="75"/>
      <c r="GA222" s="75"/>
      <c r="GB222" s="75"/>
      <c r="GC222" s="75"/>
      <c r="GD222" s="75"/>
      <c r="GE222" s="75"/>
      <c r="GF222" s="75"/>
      <c r="GG222" s="75"/>
      <c r="GH222" s="75"/>
      <c r="GI222" s="75"/>
      <c r="GJ222" s="75"/>
      <c r="GK222" s="75"/>
      <c r="GL222" s="75"/>
      <c r="GM222" s="75"/>
      <c r="GN222" s="75"/>
      <c r="GO222" s="75"/>
      <c r="GP222" s="75"/>
      <c r="GQ222" s="75"/>
      <c r="GR222" s="75"/>
      <c r="GS222" s="75"/>
      <c r="GT222" s="75"/>
      <c r="GU222" s="75"/>
      <c r="GV222" s="75"/>
      <c r="GW222" s="75"/>
      <c r="GX222" s="75"/>
      <c r="GY222" s="75"/>
      <c r="GZ222" s="75"/>
      <c r="HA222" s="75"/>
      <c r="HB222" s="75"/>
      <c r="HC222" s="75"/>
      <c r="HD222" s="75"/>
      <c r="HE222" s="75"/>
      <c r="HF222" s="75"/>
      <c r="HG222" s="75"/>
      <c r="HH222" s="75"/>
      <c r="HI222" s="75"/>
      <c r="HJ222" s="75"/>
      <c r="HK222" s="75"/>
      <c r="HL222" s="75"/>
      <c r="HM222" s="75"/>
      <c r="HN222" s="75"/>
      <c r="HO222" s="75"/>
      <c r="HP222" s="75"/>
      <c r="HQ222" s="75"/>
      <c r="HR222" s="75"/>
      <c r="HS222" s="75"/>
      <c r="HT222" s="75"/>
      <c r="HU222" s="75"/>
      <c r="HV222" s="75"/>
      <c r="HW222" s="75"/>
      <c r="HX222" s="75"/>
      <c r="HY222" s="75"/>
      <c r="HZ222" s="75"/>
      <c r="IA222" s="75"/>
      <c r="IB222" s="75"/>
      <c r="IC222" s="75"/>
      <c r="ID222" s="75"/>
      <c r="IE222" s="75"/>
      <c r="IF222" s="75"/>
      <c r="IG222" s="75"/>
      <c r="IH222" s="75"/>
      <c r="II222" s="75"/>
      <c r="IJ222" s="75"/>
      <c r="IK222" s="75"/>
      <c r="IL222" s="75"/>
      <c r="IM222" s="75"/>
      <c r="IN222" s="75"/>
      <c r="IO222" s="75"/>
      <c r="IP222" s="75"/>
      <c r="IQ222" s="75"/>
      <c r="IR222" s="75"/>
      <c r="IS222" s="75"/>
      <c r="IT222" s="75"/>
      <c r="IU222" s="75"/>
      <c r="IV222" s="75"/>
      <c r="IW222" s="75"/>
      <c r="IX222" s="75"/>
      <c r="IY222" s="75"/>
    </row>
    <row r="223" spans="2:259" ht="24.95" customHeight="1">
      <c r="B223" s="151">
        <f t="shared" si="57"/>
        <v>200</v>
      </c>
      <c r="C223" s="483">
        <f t="shared" si="58"/>
        <v>1.3033967797273769</v>
      </c>
      <c r="D223" s="483">
        <f t="shared" si="59"/>
        <v>1.3302992760343244</v>
      </c>
      <c r="E223" s="484">
        <f t="shared" si="60"/>
        <v>1.7155075461186085</v>
      </c>
      <c r="F223" s="140"/>
      <c r="G223" s="412">
        <f t="shared" si="61"/>
        <v>1.2281033301204973</v>
      </c>
      <c r="H223" s="158">
        <f t="shared" si="62"/>
        <v>1.3033967797273769</v>
      </c>
      <c r="I223" s="419">
        <f t="shared" si="63"/>
        <v>1.270389498156588</v>
      </c>
      <c r="J223" s="420">
        <f t="shared" si="64"/>
        <v>1.3302992760343244</v>
      </c>
      <c r="K223" s="158">
        <f t="shared" si="65"/>
        <v>1.7155075461186085</v>
      </c>
      <c r="L223" s="413">
        <f t="shared" si="66"/>
        <v>1.6909444444444444</v>
      </c>
      <c r="N223" s="389">
        <v>200</v>
      </c>
      <c r="O223" s="159">
        <v>1.33</v>
      </c>
      <c r="P223" s="159">
        <v>1.33</v>
      </c>
      <c r="Q223" s="159">
        <v>1</v>
      </c>
      <c r="R223" s="394">
        <v>1</v>
      </c>
      <c r="S223" s="396">
        <v>7617.1625135703562</v>
      </c>
      <c r="T223" s="160">
        <v>5474.5825750000004</v>
      </c>
      <c r="U223" s="160">
        <v>5964.1938660937494</v>
      </c>
      <c r="V223" s="160">
        <v>8386.0498382636706</v>
      </c>
      <c r="W223" s="160">
        <v>7827.7930861882714</v>
      </c>
      <c r="X223" s="160">
        <v>8405.3184140624999</v>
      </c>
      <c r="Y223" s="160">
        <v>9354.6626489847731</v>
      </c>
      <c r="Z223" s="160">
        <v>7472.8298446428562</v>
      </c>
      <c r="AA223" s="160">
        <v>7858.5298446428569</v>
      </c>
      <c r="AB223" s="160">
        <v>4603.9003472812492</v>
      </c>
      <c r="AC223" s="393">
        <v>4652.3085790365685</v>
      </c>
      <c r="AD223" s="396">
        <v>155.2912</v>
      </c>
      <c r="AE223" s="160">
        <v>146.03898750000002</v>
      </c>
      <c r="AF223" s="160">
        <v>121.93938750000001</v>
      </c>
      <c r="AG223" s="160">
        <v>171.70491187500002</v>
      </c>
      <c r="AH223" s="160">
        <v>166.57585</v>
      </c>
      <c r="AI223" s="160">
        <v>173.89750000000001</v>
      </c>
      <c r="AJ223" s="160">
        <v>202.40605000000002</v>
      </c>
      <c r="AK223" s="160">
        <v>154.41300000000001</v>
      </c>
      <c r="AL223" s="160">
        <v>154.41300000000001</v>
      </c>
      <c r="AM223" s="160">
        <v>97.820835000000002</v>
      </c>
      <c r="AN223" s="386">
        <v>89.964229739999993</v>
      </c>
      <c r="AO223" s="389">
        <v>200</v>
      </c>
      <c r="AP223" s="159">
        <v>1.33</v>
      </c>
      <c r="AQ223" s="159">
        <v>1.33</v>
      </c>
      <c r="AR223" s="159">
        <v>1</v>
      </c>
      <c r="AS223" s="394">
        <v>1</v>
      </c>
      <c r="AT223" s="396">
        <v>7363.6177428725241</v>
      </c>
      <c r="AU223" s="160">
        <v>5474.5825750000004</v>
      </c>
      <c r="AV223" s="160">
        <v>5964.1938660937494</v>
      </c>
      <c r="AW223" s="160">
        <v>8386.0498382636706</v>
      </c>
      <c r="AX223" s="160">
        <v>7827.7930861882714</v>
      </c>
      <c r="AY223" s="160">
        <v>8405.3184140624999</v>
      </c>
      <c r="AZ223" s="160">
        <v>9354.6626489847731</v>
      </c>
      <c r="BA223" s="160">
        <v>7472.8298446428562</v>
      </c>
      <c r="BB223" s="160">
        <v>7858.5298446428569</v>
      </c>
      <c r="BC223" s="160">
        <v>4603.9003472812492</v>
      </c>
      <c r="BD223" s="393">
        <v>4652.3085790365685</v>
      </c>
      <c r="BE223" s="396">
        <v>152.15076310000001</v>
      </c>
      <c r="BF223" s="160">
        <v>146.03898750000002</v>
      </c>
      <c r="BG223" s="160">
        <v>121.93938750000001</v>
      </c>
      <c r="BH223" s="160">
        <v>171.70491187500002</v>
      </c>
      <c r="BI223" s="160">
        <v>166.57585</v>
      </c>
      <c r="BJ223" s="160">
        <v>173.89750000000001</v>
      </c>
      <c r="BK223" s="160">
        <v>202.40605000000002</v>
      </c>
      <c r="BL223" s="160">
        <v>154.41300000000001</v>
      </c>
      <c r="BM223" s="160">
        <v>154.41300000000001</v>
      </c>
      <c r="BN223" s="160">
        <v>97.820835000000002</v>
      </c>
      <c r="BO223" s="386">
        <v>89.964229739999993</v>
      </c>
      <c r="BP223" s="389">
        <v>200</v>
      </c>
      <c r="BQ223" s="159">
        <v>1</v>
      </c>
      <c r="BR223" s="159">
        <v>1</v>
      </c>
      <c r="BS223" s="159">
        <v>1</v>
      </c>
      <c r="BT223" s="394">
        <v>1</v>
      </c>
      <c r="BU223" s="396">
        <v>4100</v>
      </c>
      <c r="BV223" s="160">
        <v>4116.2275</v>
      </c>
      <c r="BW223" s="160">
        <v>4484.356290296053</v>
      </c>
      <c r="BX223" s="160">
        <v>6305.3006302734366</v>
      </c>
      <c r="BY223" s="160">
        <v>5885.5587114197524</v>
      </c>
      <c r="BZ223" s="160">
        <v>6319.7882812500002</v>
      </c>
      <c r="CA223" s="160">
        <v>7033.5809390862951</v>
      </c>
      <c r="CB223" s="160">
        <v>5618.6690561224495</v>
      </c>
      <c r="CC223" s="160">
        <v>5908.6690561224495</v>
      </c>
      <c r="CD223" s="160">
        <v>3461.5792084821423</v>
      </c>
      <c r="CE223" s="393">
        <v>3497.9763752154649</v>
      </c>
      <c r="CF223" s="396">
        <v>90</v>
      </c>
      <c r="CG223" s="160">
        <v>109.80375000000001</v>
      </c>
      <c r="CH223" s="160">
        <v>91.683750000000003</v>
      </c>
      <c r="CI223" s="160">
        <v>129.1014375</v>
      </c>
      <c r="CJ223" s="160">
        <v>125.24499999999999</v>
      </c>
      <c r="CK223" s="160">
        <v>130.75</v>
      </c>
      <c r="CL223" s="160">
        <v>152.185</v>
      </c>
      <c r="CM223" s="160">
        <v>116.1</v>
      </c>
      <c r="CN223" s="160">
        <v>116.10000000000001</v>
      </c>
      <c r="CO223" s="160">
        <v>73.549499999999995</v>
      </c>
      <c r="CP223" s="386">
        <v>67.64227799999999</v>
      </c>
      <c r="CR223" s="75"/>
      <c r="CS223" s="75"/>
      <c r="CT223" s="75"/>
      <c r="CU223" s="75"/>
      <c r="CV223" s="75"/>
      <c r="CW223" s="75"/>
      <c r="CX223" s="75"/>
      <c r="CY223" s="75"/>
      <c r="CZ223" s="75"/>
      <c r="DA223" s="75"/>
      <c r="DB223" s="75"/>
      <c r="DC223" s="75"/>
      <c r="DD223" s="75"/>
      <c r="DE223" s="75"/>
      <c r="DF223" s="75"/>
      <c r="DG223" s="75"/>
      <c r="DH223" s="75"/>
      <c r="DI223" s="75"/>
      <c r="DJ223" s="75"/>
      <c r="DK223" s="75"/>
      <c r="DL223" s="75"/>
      <c r="DM223" s="75"/>
      <c r="DN223" s="75"/>
      <c r="DO223" s="75"/>
      <c r="DP223" s="75"/>
      <c r="DQ223" s="75"/>
      <c r="DR223" s="75"/>
      <c r="DS223" s="75"/>
      <c r="DT223" s="75"/>
      <c r="DU223" s="75"/>
      <c r="DV223" s="75"/>
      <c r="DW223" s="75"/>
      <c r="DX223" s="75"/>
      <c r="DY223" s="75"/>
      <c r="DZ223" s="75"/>
      <c r="EA223" s="75"/>
      <c r="EB223" s="75"/>
      <c r="EC223" s="75"/>
      <c r="ED223" s="75"/>
      <c r="EE223" s="75"/>
      <c r="EF223" s="75"/>
      <c r="EG223" s="75"/>
      <c r="EH223" s="75"/>
      <c r="EI223" s="75"/>
      <c r="EJ223" s="75"/>
      <c r="EK223" s="75"/>
      <c r="EL223" s="75"/>
      <c r="EM223" s="75"/>
      <c r="EN223" s="75"/>
      <c r="EO223" s="75"/>
      <c r="EP223" s="75"/>
      <c r="EQ223" s="75"/>
      <c r="ER223" s="75"/>
      <c r="ES223" s="75"/>
      <c r="ET223" s="75"/>
      <c r="EU223" s="75"/>
      <c r="EV223" s="75"/>
      <c r="EW223" s="75"/>
      <c r="EX223" s="75"/>
      <c r="EY223" s="75"/>
      <c r="EZ223" s="75"/>
      <c r="FA223" s="75"/>
      <c r="FB223" s="75"/>
      <c r="FC223" s="75"/>
      <c r="FD223" s="75"/>
      <c r="FE223" s="75"/>
      <c r="FF223" s="75"/>
      <c r="FG223" s="75"/>
      <c r="FH223" s="75"/>
      <c r="FI223" s="75"/>
      <c r="FJ223" s="75"/>
      <c r="FK223" s="75"/>
      <c r="FL223" s="75"/>
      <c r="FM223" s="75"/>
      <c r="FN223" s="75"/>
      <c r="FO223" s="75"/>
      <c r="FP223" s="75"/>
      <c r="FQ223" s="75"/>
      <c r="FR223" s="75"/>
      <c r="FS223" s="75"/>
      <c r="FT223" s="75"/>
      <c r="FU223" s="75"/>
      <c r="FV223" s="75"/>
      <c r="FW223" s="75"/>
      <c r="FX223" s="75"/>
      <c r="FY223" s="75"/>
      <c r="FZ223" s="75"/>
      <c r="GA223" s="75"/>
      <c r="GB223" s="75"/>
      <c r="GC223" s="75"/>
      <c r="GD223" s="75"/>
      <c r="GE223" s="75"/>
      <c r="GF223" s="75"/>
      <c r="GG223" s="75"/>
      <c r="GH223" s="75"/>
      <c r="GI223" s="75"/>
      <c r="GJ223" s="75"/>
      <c r="GK223" s="75"/>
      <c r="GL223" s="75"/>
      <c r="GM223" s="75"/>
      <c r="GN223" s="75"/>
      <c r="GO223" s="75"/>
      <c r="GP223" s="75"/>
      <c r="GQ223" s="75"/>
      <c r="GR223" s="75"/>
      <c r="GS223" s="75"/>
      <c r="GT223" s="75"/>
      <c r="GU223" s="75"/>
      <c r="GV223" s="75"/>
      <c r="GW223" s="75"/>
      <c r="GX223" s="75"/>
      <c r="GY223" s="75"/>
      <c r="GZ223" s="75"/>
      <c r="HA223" s="75"/>
      <c r="HB223" s="75"/>
      <c r="HC223" s="75"/>
      <c r="HD223" s="75"/>
      <c r="HE223" s="75"/>
      <c r="HF223" s="75"/>
      <c r="HG223" s="75"/>
      <c r="HH223" s="75"/>
      <c r="HI223" s="75"/>
      <c r="HJ223" s="75"/>
      <c r="HK223" s="75"/>
      <c r="HL223" s="75"/>
      <c r="HM223" s="75"/>
      <c r="HN223" s="75"/>
      <c r="HO223" s="75"/>
      <c r="HP223" s="75"/>
      <c r="HQ223" s="75"/>
      <c r="HR223" s="75"/>
      <c r="HS223" s="75"/>
      <c r="HT223" s="75"/>
      <c r="HU223" s="75"/>
      <c r="HV223" s="75"/>
      <c r="HW223" s="75"/>
      <c r="HX223" s="75"/>
      <c r="HY223" s="75"/>
      <c r="HZ223" s="75"/>
      <c r="IA223" s="75"/>
      <c r="IB223" s="75"/>
      <c r="IC223" s="75"/>
      <c r="ID223" s="75"/>
      <c r="IE223" s="75"/>
      <c r="IF223" s="75"/>
      <c r="IG223" s="75"/>
      <c r="IH223" s="75"/>
      <c r="II223" s="75"/>
      <c r="IJ223" s="75"/>
      <c r="IK223" s="75"/>
      <c r="IL223" s="75"/>
      <c r="IM223" s="75"/>
      <c r="IN223" s="75"/>
      <c r="IO223" s="75"/>
      <c r="IP223" s="75"/>
      <c r="IQ223" s="75"/>
      <c r="IR223" s="75"/>
      <c r="IS223" s="75"/>
      <c r="IT223" s="75"/>
      <c r="IU223" s="75"/>
      <c r="IV223" s="75"/>
      <c r="IW223" s="75"/>
      <c r="IX223" s="75"/>
      <c r="IY223" s="75"/>
    </row>
    <row r="224" spans="2:259" ht="24.95" customHeight="1">
      <c r="B224" s="151">
        <f t="shared" si="57"/>
        <v>200.1</v>
      </c>
      <c r="C224" s="483">
        <f t="shared" si="58"/>
        <v>1.3033012868675411</v>
      </c>
      <c r="D224" s="483">
        <f t="shared" si="59"/>
        <v>1.1758280858867349</v>
      </c>
      <c r="E224" s="484">
        <f t="shared" si="60"/>
        <v>1.7151775333217718</v>
      </c>
      <c r="F224" s="140"/>
      <c r="G224" s="412">
        <f t="shared" si="61"/>
        <v>1.2280585884390707</v>
      </c>
      <c r="H224" s="158">
        <f t="shared" si="62"/>
        <v>1.3033012868675411</v>
      </c>
      <c r="I224" s="419">
        <f t="shared" si="63"/>
        <v>1.1186810025537601</v>
      </c>
      <c r="J224" s="420">
        <f t="shared" si="64"/>
        <v>1.1758280858867349</v>
      </c>
      <c r="K224" s="158">
        <f t="shared" si="65"/>
        <v>1.7151775333217718</v>
      </c>
      <c r="L224" s="413">
        <f t="shared" si="66"/>
        <v>1.69059219279644</v>
      </c>
      <c r="N224" s="389">
        <v>200.1</v>
      </c>
      <c r="O224" s="159">
        <v>1.33</v>
      </c>
      <c r="P224" s="159">
        <v>1.33</v>
      </c>
      <c r="Q224" s="159">
        <v>1</v>
      </c>
      <c r="R224" s="394">
        <v>1</v>
      </c>
      <c r="S224" s="396">
        <v>7622.7562199508839</v>
      </c>
      <c r="T224" s="160">
        <v>5477.5070944527743</v>
      </c>
      <c r="U224" s="160">
        <v>5967.3521300287366</v>
      </c>
      <c r="V224" s="160">
        <v>8390.9365949974235</v>
      </c>
      <c r="W224" s="160">
        <v>7833.1695771496979</v>
      </c>
      <c r="X224" s="160">
        <v>8410.6139620814592</v>
      </c>
      <c r="Y224" s="160">
        <v>9361.1912434880287</v>
      </c>
      <c r="Z224" s="160">
        <v>7477.7174822767183</v>
      </c>
      <c r="AA224" s="160">
        <v>7863.41748227672</v>
      </c>
      <c r="AB224" s="160">
        <v>4606.68754525862</v>
      </c>
      <c r="AC224" s="393">
        <v>4654.9036462729318</v>
      </c>
      <c r="AD224" s="396">
        <v>155.32543328335831</v>
      </c>
      <c r="AE224" s="160">
        <v>146.07102198900552</v>
      </c>
      <c r="AF224" s="160">
        <v>121.94159170414794</v>
      </c>
      <c r="AG224" s="160">
        <v>171.71680847076462</v>
      </c>
      <c r="AH224" s="160">
        <v>166.60027986006997</v>
      </c>
      <c r="AI224" s="160">
        <v>173.9169415292354</v>
      </c>
      <c r="AJ224" s="160">
        <v>202.43583708145928</v>
      </c>
      <c r="AK224" s="160">
        <v>154.43353823088458</v>
      </c>
      <c r="AL224" s="160">
        <v>154.43353823088458</v>
      </c>
      <c r="AM224" s="160">
        <v>97.827781109445283</v>
      </c>
      <c r="AN224" s="386">
        <v>89.966567856071961</v>
      </c>
      <c r="AO224" s="389">
        <v>200.1</v>
      </c>
      <c r="AP224" s="159">
        <v>1.33</v>
      </c>
      <c r="AQ224" s="159">
        <v>1.33</v>
      </c>
      <c r="AR224" s="159">
        <v>1</v>
      </c>
      <c r="AS224" s="394">
        <v>1</v>
      </c>
      <c r="AT224" s="396">
        <v>8368.0613348380884</v>
      </c>
      <c r="AU224" s="160">
        <v>5477.5070944527743</v>
      </c>
      <c r="AV224" s="160">
        <v>5967.3521300287366</v>
      </c>
      <c r="AW224" s="160">
        <v>8390.9365949974235</v>
      </c>
      <c r="AX224" s="160">
        <v>7833.1695771496979</v>
      </c>
      <c r="AY224" s="160">
        <v>8410.6139620814592</v>
      </c>
      <c r="AZ224" s="160">
        <v>9361.1912434880287</v>
      </c>
      <c r="BA224" s="160">
        <v>7477.7174822767183</v>
      </c>
      <c r="BB224" s="160">
        <v>7863.41748227672</v>
      </c>
      <c r="BC224" s="160">
        <v>4606.68754525862</v>
      </c>
      <c r="BD224" s="393">
        <v>4654.9036462729318</v>
      </c>
      <c r="BE224" s="396">
        <v>172.16448519240379</v>
      </c>
      <c r="BF224" s="160">
        <v>146.07102198900552</v>
      </c>
      <c r="BG224" s="160">
        <v>121.94159170414794</v>
      </c>
      <c r="BH224" s="160">
        <v>171.71680847076462</v>
      </c>
      <c r="BI224" s="160">
        <v>166.60027986006997</v>
      </c>
      <c r="BJ224" s="160">
        <v>173.9169415292354</v>
      </c>
      <c r="BK224" s="160">
        <v>202.43583708145928</v>
      </c>
      <c r="BL224" s="160">
        <v>154.43353823088458</v>
      </c>
      <c r="BM224" s="160">
        <v>154.43353823088458</v>
      </c>
      <c r="BN224" s="160">
        <v>97.827781109445283</v>
      </c>
      <c r="BO224" s="386">
        <v>89.966567856071961</v>
      </c>
      <c r="BP224" s="389">
        <v>200.1</v>
      </c>
      <c r="BQ224" s="159">
        <v>1</v>
      </c>
      <c r="BR224" s="159">
        <v>1</v>
      </c>
      <c r="BS224" s="159">
        <v>1</v>
      </c>
      <c r="BT224" s="394">
        <v>1</v>
      </c>
      <c r="BU224" s="396">
        <v>4103.6507999999994</v>
      </c>
      <c r="BV224" s="160">
        <v>4118.4263868065973</v>
      </c>
      <c r="BW224" s="160">
        <v>4486.730924833636</v>
      </c>
      <c r="BX224" s="160">
        <v>6308.974883456709</v>
      </c>
      <c r="BY224" s="160">
        <v>5889.6011858268394</v>
      </c>
      <c r="BZ224" s="160">
        <v>6323.7698963018483</v>
      </c>
      <c r="CA224" s="160">
        <v>7038.4896567579144</v>
      </c>
      <c r="CB224" s="160">
        <v>5622.3439716366302</v>
      </c>
      <c r="CC224" s="160">
        <v>5912.3439716366311</v>
      </c>
      <c r="CD224" s="160">
        <v>3463.674846059113</v>
      </c>
      <c r="CE224" s="393">
        <v>3499.9275535886704</v>
      </c>
      <c r="CF224" s="396">
        <v>90.031999999999996</v>
      </c>
      <c r="CG224" s="160">
        <v>109.82783608195902</v>
      </c>
      <c r="CH224" s="160">
        <v>91.685407296351826</v>
      </c>
      <c r="CI224" s="160">
        <v>129.11038230884557</v>
      </c>
      <c r="CJ224" s="160">
        <v>125.26336831584209</v>
      </c>
      <c r="CK224" s="160">
        <v>130.76461769115443</v>
      </c>
      <c r="CL224" s="160">
        <v>152.20739630184909</v>
      </c>
      <c r="CM224" s="160">
        <v>116.11544227886057</v>
      </c>
      <c r="CN224" s="160">
        <v>116.11544227886057</v>
      </c>
      <c r="CO224" s="160">
        <v>73.554722638680659</v>
      </c>
      <c r="CP224" s="386">
        <v>67.644035982008987</v>
      </c>
      <c r="CR224" s="75"/>
      <c r="CS224" s="75"/>
      <c r="CT224" s="75"/>
      <c r="CU224" s="75"/>
      <c r="CV224" s="75"/>
      <c r="CW224" s="75"/>
      <c r="CX224" s="75"/>
      <c r="CY224" s="75"/>
      <c r="CZ224" s="75"/>
      <c r="DA224" s="75"/>
      <c r="DB224" s="75"/>
      <c r="DC224" s="75"/>
      <c r="DD224" s="75"/>
      <c r="DE224" s="75"/>
      <c r="DF224" s="75"/>
      <c r="DG224" s="75"/>
      <c r="DH224" s="75"/>
      <c r="DI224" s="75"/>
      <c r="DJ224" s="75"/>
      <c r="DK224" s="75"/>
      <c r="DL224" s="75"/>
      <c r="DM224" s="75"/>
      <c r="DN224" s="75"/>
      <c r="DO224" s="75"/>
      <c r="DP224" s="75"/>
      <c r="DQ224" s="75"/>
      <c r="DR224" s="75"/>
      <c r="DS224" s="75"/>
      <c r="DT224" s="75"/>
      <c r="DU224" s="75"/>
      <c r="DV224" s="75"/>
      <c r="DW224" s="75"/>
      <c r="DX224" s="75"/>
      <c r="DY224" s="75"/>
      <c r="DZ224" s="75"/>
      <c r="EA224" s="75"/>
      <c r="EB224" s="75"/>
      <c r="EC224" s="75"/>
      <c r="ED224" s="75"/>
      <c r="EE224" s="75"/>
      <c r="EF224" s="75"/>
      <c r="EG224" s="75"/>
      <c r="EH224" s="75"/>
      <c r="EI224" s="75"/>
      <c r="EJ224" s="75"/>
      <c r="EK224" s="75"/>
      <c r="EL224" s="75"/>
      <c r="EM224" s="75"/>
      <c r="EN224" s="75"/>
      <c r="EO224" s="75"/>
      <c r="EP224" s="75"/>
      <c r="EQ224" s="75"/>
      <c r="ER224" s="75"/>
      <c r="ES224" s="75"/>
      <c r="ET224" s="75"/>
      <c r="EU224" s="75"/>
      <c r="EV224" s="75"/>
      <c r="EW224" s="75"/>
      <c r="EX224" s="75"/>
      <c r="EY224" s="75"/>
      <c r="EZ224" s="75"/>
      <c r="FA224" s="75"/>
      <c r="FB224" s="75"/>
      <c r="FC224" s="75"/>
      <c r="FD224" s="75"/>
      <c r="FE224" s="75"/>
      <c r="FF224" s="75"/>
      <c r="FG224" s="75"/>
      <c r="FH224" s="75"/>
      <c r="FI224" s="75"/>
      <c r="FJ224" s="75"/>
      <c r="FK224" s="75"/>
      <c r="FL224" s="75"/>
      <c r="FM224" s="75"/>
      <c r="FN224" s="75"/>
      <c r="FO224" s="75"/>
      <c r="FP224" s="75"/>
      <c r="FQ224" s="75"/>
      <c r="FR224" s="75"/>
      <c r="FS224" s="75"/>
      <c r="FT224" s="75"/>
      <c r="FU224" s="75"/>
      <c r="FV224" s="75"/>
      <c r="FW224" s="75"/>
      <c r="FX224" s="75"/>
      <c r="FY224" s="75"/>
      <c r="FZ224" s="75"/>
      <c r="GA224" s="75"/>
      <c r="GB224" s="75"/>
      <c r="GC224" s="75"/>
      <c r="GD224" s="75"/>
      <c r="GE224" s="75"/>
      <c r="GF224" s="75"/>
      <c r="GG224" s="75"/>
      <c r="GH224" s="75"/>
      <c r="GI224" s="75"/>
      <c r="GJ224" s="75"/>
      <c r="GK224" s="75"/>
      <c r="GL224" s="75"/>
      <c r="GM224" s="75"/>
      <c r="GN224" s="75"/>
      <c r="GO224" s="75"/>
      <c r="GP224" s="75"/>
      <c r="GQ224" s="75"/>
      <c r="GR224" s="75"/>
      <c r="GS224" s="75"/>
      <c r="GT224" s="75"/>
      <c r="GU224" s="75"/>
      <c r="GV224" s="75"/>
      <c r="GW224" s="75"/>
      <c r="GX224" s="75"/>
      <c r="GY224" s="75"/>
      <c r="GZ224" s="75"/>
      <c r="HA224" s="75"/>
      <c r="HB224" s="75"/>
      <c r="HC224" s="75"/>
      <c r="HD224" s="75"/>
      <c r="HE224" s="75"/>
      <c r="HF224" s="75"/>
      <c r="HG224" s="75"/>
      <c r="HH224" s="75"/>
      <c r="HI224" s="75"/>
      <c r="HJ224" s="75"/>
      <c r="HK224" s="75"/>
      <c r="HL224" s="75"/>
      <c r="HM224" s="75"/>
      <c r="HN224" s="75"/>
      <c r="HO224" s="75"/>
      <c r="HP224" s="75"/>
      <c r="HQ224" s="75"/>
      <c r="HR224" s="75"/>
      <c r="HS224" s="75"/>
      <c r="HT224" s="75"/>
      <c r="HU224" s="75"/>
      <c r="HV224" s="75"/>
      <c r="HW224" s="75"/>
      <c r="HX224" s="75"/>
      <c r="HY224" s="75"/>
      <c r="HZ224" s="75"/>
      <c r="IA224" s="75"/>
      <c r="IB224" s="75"/>
      <c r="IC224" s="75"/>
      <c r="ID224" s="75"/>
      <c r="IE224" s="75"/>
      <c r="IF224" s="75"/>
      <c r="IG224" s="75"/>
      <c r="IH224" s="75"/>
      <c r="II224" s="75"/>
      <c r="IJ224" s="75"/>
      <c r="IK224" s="75"/>
      <c r="IL224" s="75"/>
      <c r="IM224" s="75"/>
      <c r="IN224" s="75"/>
      <c r="IO224" s="75"/>
      <c r="IP224" s="75"/>
      <c r="IQ224" s="75"/>
      <c r="IR224" s="75"/>
      <c r="IS224" s="75"/>
      <c r="IT224" s="75"/>
      <c r="IU224" s="75"/>
      <c r="IV224" s="75"/>
      <c r="IW224" s="75"/>
      <c r="IX224" s="75"/>
      <c r="IY224" s="75"/>
    </row>
    <row r="225" spans="2:259" ht="24.95" customHeight="1">
      <c r="B225" s="151">
        <f t="shared" si="57"/>
        <v>250</v>
      </c>
      <c r="C225" s="483">
        <f t="shared" si="58"/>
        <v>1.2447477410338281</v>
      </c>
      <c r="D225" s="483">
        <f t="shared" si="59"/>
        <v>1.1997672789082388</v>
      </c>
      <c r="E225" s="484">
        <f t="shared" si="60"/>
        <v>1.5493166940847407</v>
      </c>
      <c r="F225" s="140"/>
      <c r="G225" s="412">
        <f t="shared" si="61"/>
        <v>1.189130845119948</v>
      </c>
      <c r="H225" s="158">
        <f t="shared" si="62"/>
        <v>1.2447477410338281</v>
      </c>
      <c r="I225" s="419">
        <f t="shared" si="63"/>
        <v>1.1558133747454413</v>
      </c>
      <c r="J225" s="420">
        <f t="shared" si="64"/>
        <v>1.1997672789082388</v>
      </c>
      <c r="K225" s="158">
        <f t="shared" si="65"/>
        <v>1.5493166940847407</v>
      </c>
      <c r="L225" s="413">
        <f t="shared" si="66"/>
        <v>1.5202641509433965</v>
      </c>
      <c r="N225" s="389">
        <v>250</v>
      </c>
      <c r="O225" s="159">
        <v>1.33</v>
      </c>
      <c r="P225" s="159">
        <v>1.33</v>
      </c>
      <c r="Q225" s="159">
        <v>1</v>
      </c>
      <c r="R225" s="394">
        <v>1</v>
      </c>
      <c r="S225" s="396">
        <v>10613.736218334092</v>
      </c>
      <c r="T225" s="160">
        <v>7930.1609231526891</v>
      </c>
      <c r="U225" s="160">
        <v>7543.3743428750004</v>
      </c>
      <c r="V225" s="160">
        <v>10829.527333110938</v>
      </c>
      <c r="W225" s="160">
        <v>10517.037468950617</v>
      </c>
      <c r="X225" s="160">
        <v>11055.532731249999</v>
      </c>
      <c r="Y225" s="160">
        <v>12621.121119187821</v>
      </c>
      <c r="Z225" s="160">
        <v>9916.6598757142874</v>
      </c>
      <c r="AA225" s="160">
        <v>10302.359875714286</v>
      </c>
      <c r="AB225" s="160">
        <v>5998.0783778249997</v>
      </c>
      <c r="AC225" s="393">
        <v>5949.8848880292544</v>
      </c>
      <c r="AD225" s="396">
        <v>172.18495999999999</v>
      </c>
      <c r="AE225" s="160">
        <v>158.85919000000001</v>
      </c>
      <c r="AF225" s="160">
        <v>122.82151</v>
      </c>
      <c r="AG225" s="160">
        <v>176.46592950000002</v>
      </c>
      <c r="AH225" s="160">
        <v>176.35268000000002</v>
      </c>
      <c r="AI225" s="160">
        <v>181.678</v>
      </c>
      <c r="AJ225" s="160">
        <v>214.32684000000003</v>
      </c>
      <c r="AK225" s="160">
        <v>162.63240000000002</v>
      </c>
      <c r="AL225" s="160">
        <v>162.63240000000002</v>
      </c>
      <c r="AM225" s="160">
        <v>100.60066799999998</v>
      </c>
      <c r="AN225" s="386">
        <v>92.290905672000022</v>
      </c>
      <c r="AO225" s="389">
        <v>250</v>
      </c>
      <c r="AP225" s="159">
        <v>1.33</v>
      </c>
      <c r="AQ225" s="159">
        <v>1.33</v>
      </c>
      <c r="AR225" s="159">
        <v>1</v>
      </c>
      <c r="AS225" s="394">
        <v>1</v>
      </c>
      <c r="AT225" s="396">
        <v>10919.687723779389</v>
      </c>
      <c r="AU225" s="160">
        <v>7930.1609231526891</v>
      </c>
      <c r="AV225" s="160">
        <v>7543.3743428750004</v>
      </c>
      <c r="AW225" s="160">
        <v>10829.527333110938</v>
      </c>
      <c r="AX225" s="160">
        <v>10517.037468950617</v>
      </c>
      <c r="AY225" s="160">
        <v>11055.532731249999</v>
      </c>
      <c r="AZ225" s="160">
        <v>12621.121119187821</v>
      </c>
      <c r="BA225" s="160">
        <v>9916.6598757142874</v>
      </c>
      <c r="BB225" s="160">
        <v>10302.359875714286</v>
      </c>
      <c r="BC225" s="160">
        <v>5998.0783778249997</v>
      </c>
      <c r="BD225" s="393">
        <v>5949.8848880292544</v>
      </c>
      <c r="BE225" s="396">
        <v>178.64034448000001</v>
      </c>
      <c r="BF225" s="160">
        <v>158.85919000000001</v>
      </c>
      <c r="BG225" s="160">
        <v>122.82151</v>
      </c>
      <c r="BH225" s="160">
        <v>176.46592950000002</v>
      </c>
      <c r="BI225" s="160">
        <v>176.35268000000002</v>
      </c>
      <c r="BJ225" s="160">
        <v>181.678</v>
      </c>
      <c r="BK225" s="160">
        <v>214.32684000000003</v>
      </c>
      <c r="BL225" s="160">
        <v>162.63240000000002</v>
      </c>
      <c r="BM225" s="160">
        <v>162.63240000000002</v>
      </c>
      <c r="BN225" s="160">
        <v>100.60066799999998</v>
      </c>
      <c r="BO225" s="386">
        <v>92.290905672000022</v>
      </c>
      <c r="BP225" s="389">
        <v>250</v>
      </c>
      <c r="BQ225" s="159">
        <v>1</v>
      </c>
      <c r="BR225" s="159">
        <v>1</v>
      </c>
      <c r="BS225" s="159">
        <v>1</v>
      </c>
      <c r="BT225" s="394">
        <v>1</v>
      </c>
      <c r="BU225" s="396">
        <v>6125</v>
      </c>
      <c r="BV225" s="160">
        <v>5962.5270098892397</v>
      </c>
      <c r="BW225" s="160">
        <v>5671.7100322368424</v>
      </c>
      <c r="BX225" s="160">
        <v>8142.5017542187497</v>
      </c>
      <c r="BY225" s="160">
        <v>7907.5469691358012</v>
      </c>
      <c r="BZ225" s="160">
        <v>8312.4306249999991</v>
      </c>
      <c r="CA225" s="160">
        <v>9489.5647512690375</v>
      </c>
      <c r="CB225" s="160">
        <v>7456.1352448979596</v>
      </c>
      <c r="CC225" s="160">
        <v>7746.1352448979587</v>
      </c>
      <c r="CD225" s="160">
        <v>4509.8333667857141</v>
      </c>
      <c r="CE225" s="393">
        <v>4473.5976601723714</v>
      </c>
      <c r="CF225" s="396">
        <v>106</v>
      </c>
      <c r="CG225" s="160">
        <v>119.443</v>
      </c>
      <c r="CH225" s="160">
        <v>92.346999999999994</v>
      </c>
      <c r="CI225" s="160">
        <v>132.68115</v>
      </c>
      <c r="CJ225" s="160">
        <v>132.596</v>
      </c>
      <c r="CK225" s="160">
        <v>136.6</v>
      </c>
      <c r="CL225" s="160">
        <v>161.14800000000002</v>
      </c>
      <c r="CM225" s="160">
        <v>122.28</v>
      </c>
      <c r="CN225" s="160">
        <v>122.28</v>
      </c>
      <c r="CO225" s="160">
        <v>75.639599999999987</v>
      </c>
      <c r="CP225" s="386">
        <v>69.391658400000011</v>
      </c>
      <c r="CR225" s="75"/>
      <c r="CS225" s="75"/>
      <c r="CT225" s="75"/>
      <c r="CU225" s="75"/>
      <c r="CV225" s="75"/>
      <c r="CW225" s="75"/>
      <c r="CX225" s="75"/>
      <c r="CY225" s="75"/>
      <c r="CZ225" s="75"/>
      <c r="DA225" s="75"/>
      <c r="DB225" s="75"/>
      <c r="DC225" s="75"/>
      <c r="DD225" s="75"/>
      <c r="DE225" s="75"/>
      <c r="DF225" s="75"/>
      <c r="DG225" s="75"/>
      <c r="DH225" s="75"/>
      <c r="DI225" s="75"/>
      <c r="DJ225" s="75"/>
      <c r="DK225" s="75"/>
      <c r="DL225" s="75"/>
      <c r="DM225" s="75"/>
      <c r="DN225" s="75"/>
      <c r="DO225" s="75"/>
      <c r="DP225" s="75"/>
      <c r="DQ225" s="75"/>
      <c r="DR225" s="75"/>
      <c r="DS225" s="75"/>
      <c r="DT225" s="75"/>
      <c r="DU225" s="75"/>
      <c r="DV225" s="75"/>
      <c r="DW225" s="75"/>
      <c r="DX225" s="75"/>
      <c r="DY225" s="75"/>
      <c r="DZ225" s="75"/>
      <c r="EA225" s="75"/>
      <c r="EB225" s="75"/>
      <c r="EC225" s="75"/>
      <c r="ED225" s="75"/>
      <c r="EE225" s="75"/>
      <c r="EF225" s="75"/>
      <c r="EG225" s="75"/>
      <c r="EH225" s="75"/>
      <c r="EI225" s="75"/>
      <c r="EJ225" s="75"/>
      <c r="EK225" s="75"/>
      <c r="EL225" s="75"/>
      <c r="EM225" s="75"/>
      <c r="EN225" s="75"/>
      <c r="EO225" s="75"/>
      <c r="EP225" s="75"/>
      <c r="EQ225" s="75"/>
      <c r="ER225" s="75"/>
      <c r="ES225" s="75"/>
      <c r="ET225" s="75"/>
      <c r="EU225" s="75"/>
      <c r="EV225" s="75"/>
      <c r="EW225" s="75"/>
      <c r="EX225" s="75"/>
      <c r="EY225" s="75"/>
      <c r="EZ225" s="75"/>
      <c r="FA225" s="75"/>
      <c r="FB225" s="75"/>
      <c r="FC225" s="75"/>
      <c r="FD225" s="75"/>
      <c r="FE225" s="75"/>
      <c r="FF225" s="75"/>
      <c r="FG225" s="75"/>
      <c r="FH225" s="75"/>
      <c r="FI225" s="75"/>
      <c r="FJ225" s="75"/>
      <c r="FK225" s="75"/>
      <c r="FL225" s="75"/>
      <c r="FM225" s="75"/>
      <c r="FN225" s="75"/>
      <c r="FO225" s="75"/>
      <c r="FP225" s="75"/>
      <c r="FQ225" s="75"/>
      <c r="FR225" s="75"/>
      <c r="FS225" s="75"/>
      <c r="FT225" s="75"/>
      <c r="FU225" s="75"/>
      <c r="FV225" s="75"/>
      <c r="FW225" s="75"/>
      <c r="FX225" s="75"/>
      <c r="FY225" s="75"/>
      <c r="FZ225" s="75"/>
      <c r="GA225" s="75"/>
      <c r="GB225" s="75"/>
      <c r="GC225" s="75"/>
      <c r="GD225" s="75"/>
      <c r="GE225" s="75"/>
      <c r="GF225" s="75"/>
      <c r="GG225" s="75"/>
      <c r="GH225" s="75"/>
      <c r="GI225" s="75"/>
      <c r="GJ225" s="75"/>
      <c r="GK225" s="75"/>
      <c r="GL225" s="75"/>
      <c r="GM225" s="75"/>
      <c r="GN225" s="75"/>
      <c r="GO225" s="75"/>
      <c r="GP225" s="75"/>
      <c r="GQ225" s="75"/>
      <c r="GR225" s="75"/>
      <c r="GS225" s="75"/>
      <c r="GT225" s="75"/>
      <c r="GU225" s="75"/>
      <c r="GV225" s="75"/>
      <c r="GW225" s="75"/>
      <c r="GX225" s="75"/>
      <c r="GY225" s="75"/>
      <c r="GZ225" s="75"/>
      <c r="HA225" s="75"/>
      <c r="HB225" s="75"/>
      <c r="HC225" s="75"/>
      <c r="HD225" s="75"/>
      <c r="HE225" s="75"/>
      <c r="HF225" s="75"/>
      <c r="HG225" s="75"/>
      <c r="HH225" s="75"/>
      <c r="HI225" s="75"/>
      <c r="HJ225" s="75"/>
      <c r="HK225" s="75"/>
      <c r="HL225" s="75"/>
      <c r="HM225" s="75"/>
      <c r="HN225" s="75"/>
      <c r="HO225" s="75"/>
      <c r="HP225" s="75"/>
      <c r="HQ225" s="75"/>
      <c r="HR225" s="75"/>
      <c r="HS225" s="75"/>
      <c r="HT225" s="75"/>
      <c r="HU225" s="75"/>
      <c r="HV225" s="75"/>
      <c r="HW225" s="75"/>
      <c r="HX225" s="75"/>
      <c r="HY225" s="75"/>
      <c r="HZ225" s="75"/>
      <c r="IA225" s="75"/>
      <c r="IB225" s="75"/>
      <c r="IC225" s="75"/>
      <c r="ID225" s="75"/>
      <c r="IE225" s="75"/>
      <c r="IF225" s="75"/>
      <c r="IG225" s="75"/>
      <c r="IH225" s="75"/>
      <c r="II225" s="75"/>
      <c r="IJ225" s="75"/>
      <c r="IK225" s="75"/>
      <c r="IL225" s="75"/>
      <c r="IM225" s="75"/>
      <c r="IN225" s="75"/>
      <c r="IO225" s="75"/>
      <c r="IP225" s="75"/>
      <c r="IQ225" s="75"/>
      <c r="IR225" s="75"/>
      <c r="IS225" s="75"/>
      <c r="IT225" s="75"/>
      <c r="IU225" s="75"/>
      <c r="IV225" s="75"/>
      <c r="IW225" s="75"/>
      <c r="IX225" s="75"/>
      <c r="IY225" s="75"/>
    </row>
    <row r="226" spans="2:259" ht="24.95" customHeight="1" thickBot="1">
      <c r="B226" s="155">
        <f t="shared" si="57"/>
        <v>300</v>
      </c>
      <c r="C226" s="485">
        <f t="shared" si="58"/>
        <v>1.1774186428563358</v>
      </c>
      <c r="D226" s="485">
        <f t="shared" si="59"/>
        <v>1.2038668781392281</v>
      </c>
      <c r="E226" s="486">
        <f t="shared" si="60"/>
        <v>1.3973942252698865</v>
      </c>
      <c r="F226" s="140"/>
      <c r="G226" s="414">
        <f t="shared" si="61"/>
        <v>1.1341854253219574</v>
      </c>
      <c r="H226" s="415">
        <f t="shared" si="62"/>
        <v>1.1774186428563358</v>
      </c>
      <c r="I226" s="421">
        <f t="shared" si="63"/>
        <v>1.1682800557756376</v>
      </c>
      <c r="J226" s="422">
        <f t="shared" si="64"/>
        <v>1.2038668781392281</v>
      </c>
      <c r="K226" s="415">
        <f t="shared" si="65"/>
        <v>1.3973942252698865</v>
      </c>
      <c r="L226" s="416">
        <f t="shared" si="66"/>
        <v>1.3698633879781421</v>
      </c>
      <c r="N226" s="390">
        <v>300</v>
      </c>
      <c r="O226" s="391">
        <v>1.33</v>
      </c>
      <c r="P226" s="391">
        <v>1.33</v>
      </c>
      <c r="Q226" s="391">
        <v>1</v>
      </c>
      <c r="R226" s="403">
        <v>1</v>
      </c>
      <c r="S226" s="404">
        <v>14010.467845807259</v>
      </c>
      <c r="T226" s="387">
        <v>10480.89654429391</v>
      </c>
      <c r="U226" s="387">
        <v>9122.6196607291677</v>
      </c>
      <c r="V226" s="387">
        <v>13273.137329675783</v>
      </c>
      <c r="W226" s="387">
        <v>13207.617057458849</v>
      </c>
      <c r="X226" s="387">
        <v>13709.008942708337</v>
      </c>
      <c r="Y226" s="387">
        <v>15890.468432656515</v>
      </c>
      <c r="Z226" s="387">
        <v>12360.504896428574</v>
      </c>
      <c r="AA226" s="387">
        <v>12746.204896428571</v>
      </c>
      <c r="AB226" s="387">
        <v>7393.0303981875004</v>
      </c>
      <c r="AC226" s="405">
        <v>7247.5182606910466</v>
      </c>
      <c r="AD226" s="404">
        <v>188.7808</v>
      </c>
      <c r="AE226" s="387">
        <v>167.40599166666667</v>
      </c>
      <c r="AF226" s="387">
        <v>123.40959166666669</v>
      </c>
      <c r="AG226" s="387">
        <v>179.63994125000005</v>
      </c>
      <c r="AH226" s="387">
        <v>182.87056666666669</v>
      </c>
      <c r="AI226" s="387">
        <v>186.86500000000001</v>
      </c>
      <c r="AJ226" s="387">
        <v>222.27403333333334</v>
      </c>
      <c r="AK226" s="387">
        <v>168.11200000000002</v>
      </c>
      <c r="AL226" s="387">
        <v>168.11200000000002</v>
      </c>
      <c r="AM226" s="387">
        <v>102.45389</v>
      </c>
      <c r="AN226" s="388">
        <v>94.212388059999981</v>
      </c>
      <c r="AO226" s="390">
        <v>300</v>
      </c>
      <c r="AP226" s="391">
        <v>1.33</v>
      </c>
      <c r="AQ226" s="391">
        <v>1.33</v>
      </c>
      <c r="AR226" s="391">
        <v>1</v>
      </c>
      <c r="AS226" s="403">
        <v>1</v>
      </c>
      <c r="AT226" s="404">
        <v>13601.59180506305</v>
      </c>
      <c r="AU226" s="387">
        <v>10480.89654429391</v>
      </c>
      <c r="AV226" s="387">
        <v>9122.6196607291677</v>
      </c>
      <c r="AW226" s="387">
        <v>13273.137329675783</v>
      </c>
      <c r="AX226" s="387">
        <v>13207.617057458849</v>
      </c>
      <c r="AY226" s="387">
        <v>13709.008942708337</v>
      </c>
      <c r="AZ226" s="387">
        <v>15890.468432656515</v>
      </c>
      <c r="BA226" s="387">
        <v>12360.504896428574</v>
      </c>
      <c r="BB226" s="387">
        <v>12746.204896428571</v>
      </c>
      <c r="BC226" s="387">
        <v>7393.0303981875004</v>
      </c>
      <c r="BD226" s="405">
        <v>7247.5182606910466</v>
      </c>
      <c r="BE226" s="404">
        <v>184.63339873333334</v>
      </c>
      <c r="BF226" s="387">
        <v>167.40599166666667</v>
      </c>
      <c r="BG226" s="387">
        <v>123.40959166666669</v>
      </c>
      <c r="BH226" s="387">
        <v>179.63994125000005</v>
      </c>
      <c r="BI226" s="387">
        <v>182.87056666666669</v>
      </c>
      <c r="BJ226" s="387">
        <v>186.86500000000001</v>
      </c>
      <c r="BK226" s="387">
        <v>222.27403333333334</v>
      </c>
      <c r="BL226" s="387">
        <v>168.11200000000002</v>
      </c>
      <c r="BM226" s="387">
        <v>168.11200000000002</v>
      </c>
      <c r="BN226" s="387">
        <v>102.45389</v>
      </c>
      <c r="BO226" s="388">
        <v>94.212388059999981</v>
      </c>
      <c r="BP226" s="390">
        <v>300</v>
      </c>
      <c r="BQ226" s="391">
        <v>1</v>
      </c>
      <c r="BR226" s="391">
        <v>1</v>
      </c>
      <c r="BS226" s="391">
        <v>1</v>
      </c>
      <c r="BT226" s="403">
        <v>1</v>
      </c>
      <c r="BU226" s="404">
        <v>8550</v>
      </c>
      <c r="BV226" s="387">
        <v>7880.3733415743682</v>
      </c>
      <c r="BW226" s="387">
        <v>6859.1125268640353</v>
      </c>
      <c r="BX226" s="387">
        <v>9979.8025035156261</v>
      </c>
      <c r="BY226" s="387">
        <v>9930.5391409465028</v>
      </c>
      <c r="BZ226" s="387">
        <v>10307.525520833335</v>
      </c>
      <c r="CA226" s="387">
        <v>11947.720626057529</v>
      </c>
      <c r="CB226" s="387">
        <v>9293.6127040816336</v>
      </c>
      <c r="CC226" s="387">
        <v>9583.6127040816318</v>
      </c>
      <c r="CD226" s="387">
        <v>5558.6694723214287</v>
      </c>
      <c r="CE226" s="405">
        <v>5449.2618501436436</v>
      </c>
      <c r="CF226" s="404">
        <v>122</v>
      </c>
      <c r="CG226" s="387">
        <v>125.86916666666666</v>
      </c>
      <c r="CH226" s="387">
        <v>92.789166666666674</v>
      </c>
      <c r="CI226" s="387">
        <v>135.06762500000002</v>
      </c>
      <c r="CJ226" s="387">
        <v>137.49666666666667</v>
      </c>
      <c r="CK226" s="387">
        <v>140.5</v>
      </c>
      <c r="CL226" s="387">
        <v>167.12333333333333</v>
      </c>
      <c r="CM226" s="387">
        <v>126.4</v>
      </c>
      <c r="CN226" s="387">
        <v>126.4</v>
      </c>
      <c r="CO226" s="387">
        <v>77.033000000000001</v>
      </c>
      <c r="CP226" s="388">
        <v>70.836381999999986</v>
      </c>
      <c r="CR226" s="75"/>
      <c r="CS226" s="75"/>
      <c r="CT226" s="75"/>
      <c r="CU226" s="75"/>
      <c r="CV226" s="75"/>
      <c r="CW226" s="75"/>
      <c r="CX226" s="75"/>
      <c r="CY226" s="75"/>
      <c r="CZ226" s="75"/>
      <c r="DA226" s="75"/>
      <c r="DB226" s="75"/>
      <c r="DC226" s="75"/>
      <c r="DD226" s="75"/>
      <c r="DE226" s="75"/>
      <c r="DF226" s="75"/>
      <c r="DG226" s="75"/>
      <c r="DH226" s="75"/>
      <c r="DI226" s="75"/>
      <c r="DJ226" s="75"/>
      <c r="DK226" s="75"/>
      <c r="DL226" s="75"/>
      <c r="DM226" s="75"/>
      <c r="DN226" s="75"/>
      <c r="DO226" s="75"/>
      <c r="DP226" s="75"/>
      <c r="DQ226" s="75"/>
      <c r="DR226" s="75"/>
      <c r="DS226" s="75"/>
      <c r="DT226" s="75"/>
      <c r="DU226" s="75"/>
      <c r="DV226" s="75"/>
      <c r="DW226" s="75"/>
      <c r="DX226" s="75"/>
      <c r="DY226" s="75"/>
      <c r="DZ226" s="75"/>
      <c r="EA226" s="75"/>
      <c r="EB226" s="75"/>
      <c r="EC226" s="75"/>
      <c r="ED226" s="75"/>
      <c r="EE226" s="75"/>
      <c r="EF226" s="75"/>
      <c r="EG226" s="75"/>
      <c r="EH226" s="75"/>
      <c r="EI226" s="75"/>
      <c r="EJ226" s="75"/>
      <c r="EK226" s="75"/>
      <c r="EL226" s="75"/>
      <c r="EM226" s="75"/>
      <c r="EN226" s="75"/>
      <c r="EO226" s="75"/>
      <c r="EP226" s="75"/>
      <c r="EQ226" s="75"/>
      <c r="ER226" s="75"/>
      <c r="ES226" s="75"/>
      <c r="ET226" s="75"/>
      <c r="EU226" s="75"/>
      <c r="EV226" s="75"/>
      <c r="EW226" s="75"/>
      <c r="EX226" s="75"/>
      <c r="EY226" s="75"/>
      <c r="EZ226" s="75"/>
      <c r="FA226" s="75"/>
      <c r="FB226" s="75"/>
      <c r="FC226" s="75"/>
      <c r="FD226" s="75"/>
      <c r="FE226" s="75"/>
      <c r="FF226" s="75"/>
      <c r="FG226" s="75"/>
      <c r="FH226" s="75"/>
      <c r="FI226" s="75"/>
      <c r="FJ226" s="75"/>
      <c r="FK226" s="75"/>
      <c r="FL226" s="75"/>
      <c r="FM226" s="75"/>
      <c r="FN226" s="75"/>
      <c r="FO226" s="75"/>
      <c r="FP226" s="75"/>
      <c r="FQ226" s="75"/>
      <c r="FR226" s="75"/>
      <c r="FS226" s="75"/>
      <c r="FT226" s="75"/>
      <c r="FU226" s="75"/>
      <c r="FV226" s="75"/>
      <c r="FW226" s="75"/>
      <c r="FX226" s="75"/>
      <c r="FY226" s="75"/>
      <c r="FZ226" s="75"/>
      <c r="GA226" s="75"/>
      <c r="GB226" s="75"/>
      <c r="GC226" s="75"/>
      <c r="GD226" s="75"/>
      <c r="GE226" s="75"/>
      <c r="GF226" s="75"/>
      <c r="GG226" s="75"/>
      <c r="GH226" s="75"/>
      <c r="GI226" s="75"/>
      <c r="GJ226" s="75"/>
      <c r="GK226" s="75"/>
      <c r="GL226" s="75"/>
      <c r="GM226" s="75"/>
      <c r="GN226" s="75"/>
      <c r="GO226" s="75"/>
      <c r="GP226" s="75"/>
      <c r="GQ226" s="75"/>
      <c r="GR226" s="75"/>
      <c r="GS226" s="75"/>
      <c r="GT226" s="75"/>
      <c r="GU226" s="75"/>
      <c r="GV226" s="75"/>
      <c r="GW226" s="75"/>
      <c r="GX226" s="75"/>
      <c r="GY226" s="75"/>
      <c r="GZ226" s="75"/>
      <c r="HA226" s="75"/>
      <c r="HB226" s="75"/>
      <c r="HC226" s="75"/>
      <c r="HD226" s="75"/>
      <c r="HE226" s="75"/>
      <c r="HF226" s="75"/>
      <c r="HG226" s="75"/>
      <c r="HH226" s="75"/>
      <c r="HI226" s="75"/>
      <c r="HJ226" s="75"/>
      <c r="HK226" s="75"/>
      <c r="HL226" s="75"/>
      <c r="HM226" s="75"/>
      <c r="HN226" s="75"/>
      <c r="HO226" s="75"/>
      <c r="HP226" s="75"/>
      <c r="HQ226" s="75"/>
      <c r="HR226" s="75"/>
      <c r="HS226" s="75"/>
      <c r="HT226" s="75"/>
      <c r="HU226" s="75"/>
      <c r="HV226" s="75"/>
      <c r="HW226" s="75"/>
      <c r="HX226" s="75"/>
      <c r="HY226" s="75"/>
      <c r="HZ226" s="75"/>
      <c r="IA226" s="75"/>
      <c r="IB226" s="75"/>
      <c r="IC226" s="75"/>
      <c r="ID226" s="75"/>
      <c r="IE226" s="75"/>
      <c r="IF226" s="75"/>
      <c r="IG226" s="75"/>
      <c r="IH226" s="75"/>
      <c r="II226" s="75"/>
      <c r="IJ226" s="75"/>
      <c r="IK226" s="75"/>
      <c r="IL226" s="75"/>
      <c r="IM226" s="75"/>
      <c r="IN226" s="75"/>
      <c r="IO226" s="75"/>
      <c r="IP226" s="75"/>
      <c r="IQ226" s="75"/>
      <c r="IR226" s="75"/>
      <c r="IS226" s="75"/>
      <c r="IT226" s="75"/>
      <c r="IU226" s="75"/>
      <c r="IV226" s="75"/>
      <c r="IW226" s="75"/>
      <c r="IX226" s="75"/>
      <c r="IY226" s="75"/>
    </row>
    <row r="227" spans="2:259" ht="24.95" customHeight="1">
      <c r="B227" s="154"/>
      <c r="C227" s="158"/>
      <c r="D227" s="158"/>
      <c r="E227" s="158"/>
      <c r="F227" s="140"/>
      <c r="G227" s="143"/>
      <c r="H227" s="143"/>
      <c r="I227" s="159"/>
      <c r="J227" s="159"/>
      <c r="AO227" s="160"/>
      <c r="AP227" s="160"/>
      <c r="AQ227" s="160"/>
      <c r="AR227" s="160"/>
      <c r="AS227" s="160"/>
      <c r="AT227" s="160"/>
      <c r="AU227" s="160"/>
      <c r="AV227" s="160"/>
      <c r="AW227" s="157"/>
      <c r="AX227" s="157"/>
      <c r="AY227" s="157"/>
      <c r="AZ227" s="143"/>
      <c r="BA227" s="159"/>
      <c r="BB227" s="159"/>
      <c r="BC227" s="159"/>
      <c r="BD227" s="159"/>
      <c r="BE227" s="160"/>
      <c r="BF227" s="160"/>
      <c r="BG227" s="160"/>
      <c r="BH227" s="160"/>
      <c r="BI227" s="160"/>
      <c r="BJ227" s="160"/>
      <c r="BK227" s="160"/>
      <c r="BL227" s="160"/>
      <c r="BM227" s="160"/>
      <c r="BN227" s="160"/>
      <c r="BO227" s="160"/>
      <c r="BP227" s="160"/>
      <c r="BQ227" s="160"/>
      <c r="BR227" s="160"/>
      <c r="BS227" s="157"/>
      <c r="BT227" s="157"/>
      <c r="BU227" s="157"/>
      <c r="BV227" s="75"/>
      <c r="BW227" s="75"/>
      <c r="BX227" s="75"/>
      <c r="BY227" s="143"/>
      <c r="BZ227" s="75"/>
      <c r="CA227" s="143"/>
      <c r="CB227" s="143"/>
      <c r="CC227" s="143"/>
      <c r="CD227" s="143"/>
      <c r="CE227" s="143"/>
      <c r="CF227" s="143"/>
      <c r="CG227" s="75"/>
      <c r="CH227" s="75"/>
      <c r="CI227" s="75"/>
      <c r="CJ227" s="75"/>
      <c r="CK227" s="75"/>
      <c r="CL227" s="75"/>
      <c r="CM227" s="75"/>
      <c r="CN227" s="75"/>
      <c r="CO227" s="75"/>
      <c r="CP227" s="75"/>
      <c r="CQ227" s="75"/>
      <c r="CR227" s="75"/>
      <c r="CS227" s="75"/>
      <c r="CT227" s="75"/>
      <c r="CU227" s="75"/>
      <c r="CV227" s="75"/>
      <c r="CW227" s="75"/>
      <c r="CX227" s="75"/>
      <c r="CY227" s="75"/>
      <c r="CZ227" s="75"/>
      <c r="DA227" s="75"/>
      <c r="DB227" s="75"/>
      <c r="DC227" s="75"/>
      <c r="DD227" s="75"/>
      <c r="DE227" s="75"/>
      <c r="DF227" s="75"/>
      <c r="DG227" s="75"/>
      <c r="DH227" s="75"/>
      <c r="DI227" s="75"/>
      <c r="DJ227" s="75"/>
      <c r="DK227" s="75"/>
      <c r="DL227" s="75"/>
      <c r="DM227" s="75"/>
      <c r="DN227" s="75"/>
      <c r="DO227" s="75"/>
      <c r="DP227" s="75"/>
      <c r="DQ227" s="75"/>
      <c r="DR227" s="75"/>
      <c r="DS227" s="75"/>
      <c r="DT227" s="75"/>
      <c r="DU227" s="75"/>
      <c r="DV227" s="75"/>
      <c r="DW227" s="75"/>
      <c r="DX227" s="75"/>
      <c r="DY227" s="75"/>
      <c r="DZ227" s="75"/>
      <c r="EA227" s="75"/>
      <c r="EB227" s="75"/>
      <c r="EC227" s="75"/>
      <c r="ED227" s="75"/>
      <c r="EE227" s="75"/>
      <c r="EF227" s="75"/>
      <c r="EG227" s="75"/>
      <c r="EH227" s="75"/>
      <c r="EI227" s="75"/>
      <c r="EJ227" s="75"/>
      <c r="EK227" s="75"/>
      <c r="EL227" s="75"/>
      <c r="EM227" s="75"/>
      <c r="EN227" s="75"/>
      <c r="EO227" s="75"/>
      <c r="EP227" s="75"/>
      <c r="EQ227" s="75"/>
      <c r="ER227" s="75"/>
      <c r="ES227" s="75"/>
      <c r="ET227" s="75"/>
      <c r="EU227" s="75"/>
      <c r="EV227" s="75"/>
      <c r="EW227" s="75"/>
      <c r="EX227" s="75"/>
      <c r="EY227" s="75"/>
      <c r="EZ227" s="75"/>
      <c r="FA227" s="75"/>
      <c r="FB227" s="75"/>
      <c r="FC227" s="75"/>
      <c r="FD227" s="75"/>
      <c r="FE227" s="75"/>
      <c r="FF227" s="75"/>
      <c r="FG227" s="75"/>
      <c r="FH227" s="75"/>
      <c r="FI227" s="75"/>
      <c r="FJ227" s="75"/>
      <c r="FK227" s="75"/>
      <c r="FL227" s="75"/>
      <c r="FM227" s="75"/>
      <c r="FN227" s="75"/>
      <c r="FO227" s="75"/>
      <c r="FP227" s="75"/>
      <c r="FQ227" s="75"/>
      <c r="FR227" s="75"/>
      <c r="FS227" s="75"/>
      <c r="FT227" s="75"/>
      <c r="FU227" s="75"/>
      <c r="FV227" s="75"/>
      <c r="FW227" s="75"/>
      <c r="FX227" s="75"/>
      <c r="FY227" s="75"/>
      <c r="FZ227" s="75"/>
      <c r="GA227" s="75"/>
      <c r="GB227" s="75"/>
      <c r="GC227" s="75"/>
      <c r="GD227" s="75"/>
      <c r="GE227" s="75"/>
      <c r="GF227" s="75"/>
      <c r="GG227" s="75"/>
      <c r="GH227" s="75"/>
      <c r="GI227" s="75"/>
      <c r="GJ227" s="75"/>
      <c r="GK227" s="75"/>
      <c r="GL227" s="75"/>
      <c r="GM227" s="75"/>
      <c r="GN227" s="75"/>
      <c r="GO227" s="75"/>
      <c r="GP227" s="75"/>
      <c r="GQ227" s="75"/>
      <c r="GR227" s="75"/>
      <c r="GS227" s="75"/>
      <c r="GT227" s="75"/>
      <c r="GU227" s="75"/>
      <c r="GV227" s="75"/>
      <c r="GW227" s="75"/>
      <c r="GX227" s="75"/>
      <c r="GY227" s="75"/>
      <c r="GZ227" s="75"/>
      <c r="HA227" s="75"/>
      <c r="HB227" s="75"/>
      <c r="HC227" s="75"/>
      <c r="HD227" s="75"/>
      <c r="HE227" s="75"/>
      <c r="HF227" s="75"/>
      <c r="HG227" s="75"/>
      <c r="HH227" s="75"/>
      <c r="HI227" s="75"/>
      <c r="HJ227" s="75"/>
      <c r="HK227" s="75"/>
      <c r="HL227" s="75"/>
      <c r="HM227" s="75"/>
      <c r="HN227" s="75"/>
      <c r="HO227" s="75"/>
      <c r="HP227" s="75"/>
      <c r="HQ227" s="75"/>
      <c r="HR227" s="75"/>
      <c r="HS227" s="75"/>
      <c r="HT227" s="75"/>
      <c r="HU227" s="75"/>
      <c r="HV227" s="75"/>
      <c r="HW227" s="75"/>
      <c r="HX227" s="75"/>
      <c r="HY227" s="75"/>
      <c r="HZ227" s="75"/>
      <c r="IA227" s="75"/>
      <c r="IB227" s="75"/>
      <c r="IC227" s="75"/>
      <c r="ID227" s="75"/>
      <c r="IE227" s="75"/>
      <c r="IF227" s="75"/>
      <c r="IG227" s="75"/>
      <c r="IH227" s="75"/>
      <c r="II227" s="75"/>
      <c r="IJ227" s="75"/>
      <c r="IK227" s="75"/>
      <c r="IL227" s="75"/>
      <c r="IM227" s="75"/>
      <c r="IN227" s="75"/>
      <c r="IO227" s="75"/>
      <c r="IP227" s="75"/>
      <c r="IQ227" s="75"/>
      <c r="IR227" s="75"/>
      <c r="IS227" s="75"/>
      <c r="IT227" s="75"/>
      <c r="IU227" s="75"/>
      <c r="IV227" s="75"/>
      <c r="IW227" s="75"/>
      <c r="IX227" s="75"/>
      <c r="IY227" s="75"/>
    </row>
    <row r="228" spans="2:259" ht="24.95" customHeight="1">
      <c r="B228" s="698"/>
      <c r="C228" s="698"/>
      <c r="D228" s="698"/>
      <c r="E228" s="698"/>
      <c r="F228" s="698"/>
      <c r="G228" s="698"/>
      <c r="H228" s="698"/>
      <c r="I228" s="698"/>
      <c r="J228" s="698"/>
      <c r="K228" s="698"/>
      <c r="L228" s="698"/>
    </row>
    <row r="229" spans="2:259" ht="24.95" customHeight="1" thickBot="1">
      <c r="B229" s="156" t="s">
        <v>366</v>
      </c>
      <c r="C229" s="456"/>
      <c r="D229" s="456"/>
      <c r="E229" s="456"/>
      <c r="F229" s="456"/>
      <c r="G229" s="456"/>
      <c r="H229" s="456"/>
      <c r="I229" s="456"/>
      <c r="J229" s="456"/>
      <c r="K229" s="456"/>
      <c r="L229" s="456"/>
    </row>
    <row r="230" spans="2:259" ht="24.95" customHeight="1">
      <c r="B230" s="459" t="s">
        <v>345</v>
      </c>
      <c r="C230" s="460" t="s">
        <v>345</v>
      </c>
      <c r="D230" s="461" t="s">
        <v>346</v>
      </c>
      <c r="E230" s="462" t="s">
        <v>326</v>
      </c>
      <c r="F230" s="462" t="s">
        <v>326</v>
      </c>
      <c r="G230" s="462" t="s">
        <v>327</v>
      </c>
      <c r="H230" s="463" t="s">
        <v>347</v>
      </c>
      <c r="I230" s="464" t="s">
        <v>347</v>
      </c>
      <c r="J230" s="464" t="s">
        <v>347</v>
      </c>
      <c r="K230" s="464" t="s">
        <v>347</v>
      </c>
      <c r="L230" s="464" t="s">
        <v>348</v>
      </c>
      <c r="M230" s="465" t="s">
        <v>348</v>
      </c>
      <c r="N230" s="503"/>
      <c r="O230" s="527"/>
      <c r="P230" s="527"/>
      <c r="Q230" s="68"/>
      <c r="R230" s="457"/>
    </row>
    <row r="231" spans="2:259" ht="24.95" customHeight="1">
      <c r="B231" s="466" t="s">
        <v>349</v>
      </c>
      <c r="C231" s="467" t="s">
        <v>164</v>
      </c>
      <c r="D231" s="468" t="s">
        <v>349</v>
      </c>
      <c r="E231" s="469" t="s">
        <v>328</v>
      </c>
      <c r="F231" s="469" t="s">
        <v>329</v>
      </c>
      <c r="G231" s="469" t="s">
        <v>330</v>
      </c>
      <c r="H231" s="470" t="s">
        <v>350</v>
      </c>
      <c r="I231" s="471" t="s">
        <v>351</v>
      </c>
      <c r="J231" s="471" t="s">
        <v>352</v>
      </c>
      <c r="K231" s="471" t="s">
        <v>353</v>
      </c>
      <c r="L231" s="471" t="s">
        <v>349</v>
      </c>
      <c r="M231" s="472" t="s">
        <v>363</v>
      </c>
      <c r="N231" s="503"/>
      <c r="O231" s="527"/>
      <c r="P231" s="527"/>
      <c r="Q231" s="68"/>
      <c r="R231" s="457"/>
    </row>
    <row r="232" spans="2:259" ht="24.95" customHeight="1">
      <c r="B232" s="466">
        <v>1</v>
      </c>
      <c r="C232" s="467" t="s">
        <v>8</v>
      </c>
      <c r="D232" s="468">
        <v>1</v>
      </c>
      <c r="E232" s="469">
        <v>0</v>
      </c>
      <c r="F232" s="469">
        <v>25</v>
      </c>
      <c r="G232" s="469">
        <v>0.64</v>
      </c>
      <c r="H232" s="473">
        <v>1</v>
      </c>
      <c r="I232" s="474">
        <v>1</v>
      </c>
      <c r="J232" s="474">
        <v>1</v>
      </c>
      <c r="K232" s="474">
        <v>1</v>
      </c>
      <c r="L232" s="474">
        <v>1</v>
      </c>
      <c r="M232" s="475" t="s">
        <v>365</v>
      </c>
      <c r="N232" s="509"/>
      <c r="O232" s="509"/>
      <c r="P232" s="509"/>
      <c r="Q232" s="68"/>
      <c r="R232" s="458"/>
    </row>
    <row r="233" spans="2:259" ht="24.95" customHeight="1">
      <c r="B233" s="466">
        <v>1</v>
      </c>
      <c r="C233" s="467" t="s">
        <v>8</v>
      </c>
      <c r="D233" s="468">
        <v>1</v>
      </c>
      <c r="E233" s="469">
        <v>4</v>
      </c>
      <c r="F233" s="469">
        <v>25</v>
      </c>
      <c r="G233" s="469">
        <v>0</v>
      </c>
      <c r="H233" s="470">
        <v>1</v>
      </c>
      <c r="I233" s="471">
        <v>1</v>
      </c>
      <c r="J233" s="471">
        <v>1</v>
      </c>
      <c r="K233" s="471">
        <v>1</v>
      </c>
      <c r="L233" s="471">
        <v>1</v>
      </c>
      <c r="M233" s="472" t="s">
        <v>365</v>
      </c>
      <c r="N233" s="509"/>
      <c r="O233" s="509"/>
      <c r="P233" s="509"/>
      <c r="Q233" s="68"/>
      <c r="R233" s="457"/>
    </row>
    <row r="234" spans="2:259" ht="24.95" customHeight="1">
      <c r="B234" s="466">
        <v>1</v>
      </c>
      <c r="C234" s="467" t="s">
        <v>8</v>
      </c>
      <c r="D234" s="468" t="s">
        <v>354</v>
      </c>
      <c r="E234" s="469" t="s">
        <v>354</v>
      </c>
      <c r="F234" s="469" t="s">
        <v>354</v>
      </c>
      <c r="G234" s="469" t="s">
        <v>354</v>
      </c>
      <c r="H234" s="470" t="s">
        <v>354</v>
      </c>
      <c r="I234" s="471" t="s">
        <v>354</v>
      </c>
      <c r="J234" s="471" t="s">
        <v>354</v>
      </c>
      <c r="K234" s="471" t="s">
        <v>354</v>
      </c>
      <c r="L234" s="471" t="s">
        <v>354</v>
      </c>
      <c r="M234" s="472" t="s">
        <v>354</v>
      </c>
      <c r="N234" s="509"/>
      <c r="O234" s="509"/>
      <c r="P234" s="509"/>
      <c r="Q234" s="68"/>
      <c r="R234" s="457"/>
    </row>
    <row r="235" spans="2:259" ht="24.95" customHeight="1">
      <c r="B235" s="466">
        <v>1</v>
      </c>
      <c r="C235" s="467" t="s">
        <v>8</v>
      </c>
      <c r="D235" s="468">
        <v>2</v>
      </c>
      <c r="E235" s="469">
        <v>0</v>
      </c>
      <c r="F235" s="469">
        <v>8</v>
      </c>
      <c r="G235" s="469">
        <v>0.64</v>
      </c>
      <c r="H235" s="470">
        <v>1</v>
      </c>
      <c r="I235" s="471">
        <v>1</v>
      </c>
      <c r="J235" s="471">
        <v>1</v>
      </c>
      <c r="K235" s="471">
        <v>1</v>
      </c>
      <c r="L235" s="471">
        <v>1</v>
      </c>
      <c r="M235" s="472" t="s">
        <v>365</v>
      </c>
      <c r="N235" s="509"/>
      <c r="O235" s="509"/>
      <c r="P235" s="509"/>
      <c r="Q235" s="68"/>
      <c r="R235" s="457"/>
    </row>
    <row r="236" spans="2:259" ht="24.95" customHeight="1">
      <c r="B236" s="466">
        <v>1</v>
      </c>
      <c r="C236" s="467" t="s">
        <v>8</v>
      </c>
      <c r="D236" s="468">
        <v>2</v>
      </c>
      <c r="E236" s="469">
        <v>14</v>
      </c>
      <c r="F236" s="469">
        <v>32</v>
      </c>
      <c r="G236" s="469">
        <v>0</v>
      </c>
      <c r="H236" s="470">
        <v>1</v>
      </c>
      <c r="I236" s="471">
        <v>1</v>
      </c>
      <c r="J236" s="471">
        <v>1</v>
      </c>
      <c r="K236" s="471">
        <v>1</v>
      </c>
      <c r="L236" s="471">
        <v>1</v>
      </c>
      <c r="M236" s="472" t="s">
        <v>365</v>
      </c>
      <c r="N236" s="527"/>
      <c r="O236" s="527"/>
      <c r="P236" s="527"/>
      <c r="Q236" s="68"/>
      <c r="R236" s="457"/>
    </row>
    <row r="237" spans="2:259" ht="24.95" customHeight="1">
      <c r="B237" s="466">
        <v>1</v>
      </c>
      <c r="C237" s="467" t="s">
        <v>8</v>
      </c>
      <c r="D237" s="468">
        <v>2</v>
      </c>
      <c r="E237" s="469">
        <v>14</v>
      </c>
      <c r="F237" s="469">
        <v>32</v>
      </c>
      <c r="G237" s="469">
        <v>0</v>
      </c>
      <c r="H237" s="470">
        <v>1</v>
      </c>
      <c r="I237" s="471">
        <v>1</v>
      </c>
      <c r="J237" s="471">
        <v>1</v>
      </c>
      <c r="K237" s="471">
        <v>1</v>
      </c>
      <c r="L237" s="471">
        <v>1</v>
      </c>
      <c r="M237" s="472" t="s">
        <v>365</v>
      </c>
      <c r="N237" s="527"/>
      <c r="O237" s="527"/>
      <c r="P237" s="527"/>
      <c r="Q237" s="68"/>
      <c r="R237" s="457"/>
    </row>
    <row r="238" spans="2:259" ht="24.95" customHeight="1">
      <c r="B238" s="466" t="s">
        <v>355</v>
      </c>
      <c r="C238" s="467" t="s">
        <v>355</v>
      </c>
      <c r="D238" s="468" t="s">
        <v>355</v>
      </c>
      <c r="E238" s="469" t="s">
        <v>355</v>
      </c>
      <c r="F238" s="469" t="s">
        <v>355</v>
      </c>
      <c r="G238" s="469" t="s">
        <v>355</v>
      </c>
      <c r="H238" s="470" t="s">
        <v>355</v>
      </c>
      <c r="I238" s="471" t="s">
        <v>355</v>
      </c>
      <c r="J238" s="471" t="s">
        <v>355</v>
      </c>
      <c r="K238" s="471" t="s">
        <v>355</v>
      </c>
      <c r="L238" s="471" t="s">
        <v>355</v>
      </c>
      <c r="M238" s="472" t="s">
        <v>355</v>
      </c>
      <c r="N238" s="527"/>
      <c r="O238" s="527"/>
      <c r="P238" s="527"/>
      <c r="Q238" s="68"/>
      <c r="R238" s="457"/>
    </row>
    <row r="239" spans="2:259" ht="24.95" customHeight="1">
      <c r="B239" s="466">
        <v>2</v>
      </c>
      <c r="C239" s="467" t="s">
        <v>110</v>
      </c>
      <c r="D239" s="468">
        <v>1</v>
      </c>
      <c r="E239" s="469">
        <v>0</v>
      </c>
      <c r="F239" s="469">
        <v>13.333333333333334</v>
      </c>
      <c r="G239" s="469">
        <v>0</v>
      </c>
      <c r="H239" s="470">
        <v>1</v>
      </c>
      <c r="I239" s="471">
        <v>1</v>
      </c>
      <c r="J239" s="471">
        <v>1</v>
      </c>
      <c r="K239" s="471">
        <v>1</v>
      </c>
      <c r="L239" s="471">
        <v>4</v>
      </c>
      <c r="M239" s="472" t="s">
        <v>365</v>
      </c>
      <c r="N239" s="509"/>
      <c r="O239" s="509"/>
      <c r="P239" s="509"/>
      <c r="Q239" s="68"/>
      <c r="R239" s="457"/>
    </row>
    <row r="240" spans="2:259" ht="24.95" customHeight="1">
      <c r="B240" s="466">
        <v>2</v>
      </c>
      <c r="C240" s="467" t="s">
        <v>110</v>
      </c>
      <c r="D240" s="468">
        <v>1</v>
      </c>
      <c r="E240" s="469">
        <v>14</v>
      </c>
      <c r="F240" s="469">
        <v>53.333333333333336</v>
      </c>
      <c r="G240" s="469">
        <v>200</v>
      </c>
      <c r="H240" s="470">
        <v>1</v>
      </c>
      <c r="I240" s="471">
        <v>1</v>
      </c>
      <c r="J240" s="471">
        <v>1</v>
      </c>
      <c r="K240" s="471">
        <v>1</v>
      </c>
      <c r="L240" s="471">
        <v>4</v>
      </c>
      <c r="M240" s="472" t="s">
        <v>365</v>
      </c>
      <c r="N240" s="527"/>
      <c r="O240" s="527"/>
      <c r="P240" s="527"/>
      <c r="Q240" s="68"/>
      <c r="R240" s="457"/>
    </row>
    <row r="241" spans="2:18" ht="24.95" customHeight="1">
      <c r="B241" s="466">
        <v>2</v>
      </c>
      <c r="C241" s="467" t="s">
        <v>110</v>
      </c>
      <c r="D241" s="468">
        <v>1</v>
      </c>
      <c r="E241" s="469">
        <v>14</v>
      </c>
      <c r="F241" s="469">
        <v>53.333333333333336</v>
      </c>
      <c r="G241" s="469">
        <v>0.2</v>
      </c>
      <c r="H241" s="470">
        <v>1</v>
      </c>
      <c r="I241" s="471">
        <v>1</v>
      </c>
      <c r="J241" s="471">
        <v>1</v>
      </c>
      <c r="K241" s="471">
        <v>1</v>
      </c>
      <c r="L241" s="471">
        <v>4</v>
      </c>
      <c r="M241" s="472" t="s">
        <v>365</v>
      </c>
      <c r="N241" s="527"/>
      <c r="O241" s="527"/>
      <c r="P241" s="527"/>
      <c r="Q241" s="68"/>
      <c r="R241" s="457"/>
    </row>
    <row r="242" spans="2:18" ht="24.95" customHeight="1">
      <c r="B242" s="466" t="s">
        <v>355</v>
      </c>
      <c r="C242" s="467" t="s">
        <v>355</v>
      </c>
      <c r="D242" s="468" t="s">
        <v>355</v>
      </c>
      <c r="E242" s="469" t="s">
        <v>355</v>
      </c>
      <c r="F242" s="469" t="s">
        <v>355</v>
      </c>
      <c r="G242" s="469" t="s">
        <v>355</v>
      </c>
      <c r="H242" s="470" t="s">
        <v>355</v>
      </c>
      <c r="I242" s="471" t="s">
        <v>355</v>
      </c>
      <c r="J242" s="471" t="s">
        <v>355</v>
      </c>
      <c r="K242" s="471" t="s">
        <v>355</v>
      </c>
      <c r="L242" s="471" t="s">
        <v>355</v>
      </c>
      <c r="M242" s="472" t="s">
        <v>355</v>
      </c>
      <c r="N242" s="527"/>
      <c r="O242" s="527"/>
      <c r="P242" s="527"/>
      <c r="Q242" s="68"/>
      <c r="R242" s="457"/>
    </row>
    <row r="243" spans="2:18" ht="24.95" customHeight="1">
      <c r="B243" s="466">
        <v>3</v>
      </c>
      <c r="C243" s="467" t="s">
        <v>133</v>
      </c>
      <c r="D243" s="468">
        <v>1</v>
      </c>
      <c r="E243" s="469">
        <v>0</v>
      </c>
      <c r="F243" s="469">
        <v>26</v>
      </c>
      <c r="G243" s="469">
        <v>0.64</v>
      </c>
      <c r="H243" s="470">
        <v>0</v>
      </c>
      <c r="I243" s="471">
        <v>0</v>
      </c>
      <c r="J243" s="471">
        <v>1</v>
      </c>
      <c r="K243" s="471">
        <v>1</v>
      </c>
      <c r="L243" s="471">
        <v>1</v>
      </c>
      <c r="M243" s="472" t="s">
        <v>365</v>
      </c>
      <c r="N243" s="509"/>
      <c r="O243" s="509"/>
      <c r="P243" s="509"/>
      <c r="Q243" s="68"/>
      <c r="R243" s="457"/>
    </row>
    <row r="244" spans="2:18" ht="24.95" customHeight="1">
      <c r="B244" s="466">
        <v>3</v>
      </c>
      <c r="C244" s="467" t="s">
        <v>133</v>
      </c>
      <c r="D244" s="468" t="s">
        <v>354</v>
      </c>
      <c r="E244" s="469" t="s">
        <v>354</v>
      </c>
      <c r="F244" s="469" t="s">
        <v>354</v>
      </c>
      <c r="G244" s="469" t="s">
        <v>354</v>
      </c>
      <c r="H244" s="470" t="s">
        <v>354</v>
      </c>
      <c r="I244" s="471" t="s">
        <v>354</v>
      </c>
      <c r="J244" s="471" t="s">
        <v>354</v>
      </c>
      <c r="K244" s="471" t="s">
        <v>354</v>
      </c>
      <c r="L244" s="471" t="s">
        <v>354</v>
      </c>
      <c r="M244" s="472" t="s">
        <v>354</v>
      </c>
      <c r="N244" s="527"/>
      <c r="O244" s="527"/>
      <c r="P244" s="527"/>
      <c r="Q244" s="68"/>
      <c r="R244" s="457"/>
    </row>
    <row r="245" spans="2:18" ht="24.95" customHeight="1">
      <c r="B245" s="466">
        <v>3</v>
      </c>
      <c r="C245" s="467" t="s">
        <v>133</v>
      </c>
      <c r="D245" s="468">
        <v>2</v>
      </c>
      <c r="E245" s="469">
        <v>0</v>
      </c>
      <c r="F245" s="469">
        <v>8</v>
      </c>
      <c r="G245" s="469">
        <v>0</v>
      </c>
      <c r="H245" s="470">
        <v>1</v>
      </c>
      <c r="I245" s="471">
        <v>1</v>
      </c>
      <c r="J245" s="471">
        <v>1</v>
      </c>
      <c r="K245" s="471">
        <v>1</v>
      </c>
      <c r="L245" s="471">
        <v>1</v>
      </c>
      <c r="M245" s="472" t="s">
        <v>365</v>
      </c>
      <c r="N245" s="528"/>
      <c r="O245" s="528"/>
      <c r="P245" s="528"/>
      <c r="Q245" s="68"/>
      <c r="R245" s="457"/>
    </row>
    <row r="246" spans="2:18" ht="24.95" customHeight="1">
      <c r="B246" s="466">
        <v>3</v>
      </c>
      <c r="C246" s="467" t="s">
        <v>133</v>
      </c>
      <c r="D246" s="468">
        <v>2</v>
      </c>
      <c r="E246" s="469">
        <v>14</v>
      </c>
      <c r="F246" s="469">
        <v>32</v>
      </c>
      <c r="G246" s="469">
        <v>0</v>
      </c>
      <c r="H246" s="470">
        <v>1</v>
      </c>
      <c r="I246" s="471">
        <v>1</v>
      </c>
      <c r="J246" s="471">
        <v>1</v>
      </c>
      <c r="K246" s="471">
        <v>1</v>
      </c>
      <c r="L246" s="471">
        <v>1</v>
      </c>
      <c r="M246" s="472" t="s">
        <v>365</v>
      </c>
      <c r="N246" s="527"/>
      <c r="O246" s="527"/>
      <c r="P246" s="527"/>
      <c r="Q246" s="68"/>
      <c r="R246" s="457"/>
    </row>
    <row r="247" spans="2:18" ht="24.95" customHeight="1">
      <c r="B247" s="466">
        <v>3</v>
      </c>
      <c r="C247" s="467" t="s">
        <v>133</v>
      </c>
      <c r="D247" s="468">
        <v>2</v>
      </c>
      <c r="E247" s="469">
        <v>14</v>
      </c>
      <c r="F247" s="469">
        <v>32</v>
      </c>
      <c r="G247" s="469">
        <v>0</v>
      </c>
      <c r="H247" s="470">
        <v>1</v>
      </c>
      <c r="I247" s="471">
        <v>1</v>
      </c>
      <c r="J247" s="471">
        <v>1</v>
      </c>
      <c r="K247" s="471">
        <v>1</v>
      </c>
      <c r="L247" s="471">
        <v>1</v>
      </c>
      <c r="M247" s="472" t="s">
        <v>365</v>
      </c>
      <c r="N247" s="527"/>
      <c r="O247" s="527"/>
      <c r="P247" s="527"/>
      <c r="Q247" s="68"/>
      <c r="R247" s="457"/>
    </row>
    <row r="248" spans="2:18" ht="24.95" customHeight="1">
      <c r="B248" s="466">
        <v>3</v>
      </c>
      <c r="C248" s="467" t="s">
        <v>133</v>
      </c>
      <c r="D248" s="468" t="s">
        <v>354</v>
      </c>
      <c r="E248" s="469" t="s">
        <v>354</v>
      </c>
      <c r="F248" s="469" t="s">
        <v>354</v>
      </c>
      <c r="G248" s="469" t="s">
        <v>354</v>
      </c>
      <c r="H248" s="470" t="s">
        <v>354</v>
      </c>
      <c r="I248" s="471" t="s">
        <v>354</v>
      </c>
      <c r="J248" s="471" t="s">
        <v>354</v>
      </c>
      <c r="K248" s="471" t="s">
        <v>354</v>
      </c>
      <c r="L248" s="471" t="s">
        <v>354</v>
      </c>
      <c r="M248" s="472" t="s">
        <v>354</v>
      </c>
      <c r="N248" s="527"/>
      <c r="O248" s="527"/>
      <c r="P248" s="527"/>
      <c r="Q248" s="68"/>
      <c r="R248" s="457"/>
    </row>
    <row r="249" spans="2:18" ht="24.95" customHeight="1">
      <c r="B249" s="466">
        <v>3</v>
      </c>
      <c r="C249" s="467" t="s">
        <v>133</v>
      </c>
      <c r="D249" s="468">
        <v>3</v>
      </c>
      <c r="E249" s="469">
        <v>0</v>
      </c>
      <c r="F249" s="469">
        <v>18</v>
      </c>
      <c r="G249" s="469">
        <v>0.64</v>
      </c>
      <c r="H249" s="470">
        <v>1</v>
      </c>
      <c r="I249" s="471">
        <v>1</v>
      </c>
      <c r="J249" s="471">
        <v>0</v>
      </c>
      <c r="K249" s="471">
        <v>0</v>
      </c>
      <c r="L249" s="471">
        <v>1</v>
      </c>
      <c r="M249" s="472" t="s">
        <v>365</v>
      </c>
      <c r="N249" s="509"/>
      <c r="O249" s="509"/>
      <c r="P249" s="509"/>
      <c r="Q249" s="68"/>
      <c r="R249" s="457"/>
    </row>
    <row r="250" spans="2:18" ht="24.95" customHeight="1">
      <c r="B250" s="466">
        <v>3</v>
      </c>
      <c r="C250" s="467" t="s">
        <v>133</v>
      </c>
      <c r="D250" s="468">
        <v>3</v>
      </c>
      <c r="E250" s="469">
        <v>0</v>
      </c>
      <c r="F250" s="469">
        <v>0</v>
      </c>
      <c r="G250" s="469">
        <v>0</v>
      </c>
      <c r="H250" s="470">
        <v>1</v>
      </c>
      <c r="I250" s="471">
        <v>1</v>
      </c>
      <c r="J250" s="471">
        <v>0</v>
      </c>
      <c r="K250" s="471">
        <v>0</v>
      </c>
      <c r="L250" s="471">
        <v>1</v>
      </c>
      <c r="M250" s="472" t="s">
        <v>365</v>
      </c>
      <c r="N250" s="527"/>
      <c r="O250" s="527"/>
      <c r="P250" s="527"/>
      <c r="Q250" s="68"/>
      <c r="R250" s="457"/>
    </row>
    <row r="251" spans="2:18" ht="24.95" customHeight="1">
      <c r="B251" s="466" t="s">
        <v>355</v>
      </c>
      <c r="C251" s="467" t="s">
        <v>355</v>
      </c>
      <c r="D251" s="468" t="s">
        <v>355</v>
      </c>
      <c r="E251" s="469" t="s">
        <v>355</v>
      </c>
      <c r="F251" s="469" t="s">
        <v>355</v>
      </c>
      <c r="G251" s="469" t="s">
        <v>355</v>
      </c>
      <c r="H251" s="470" t="s">
        <v>355</v>
      </c>
      <c r="I251" s="471" t="s">
        <v>355</v>
      </c>
      <c r="J251" s="471" t="s">
        <v>355</v>
      </c>
      <c r="K251" s="471" t="s">
        <v>355</v>
      </c>
      <c r="L251" s="471" t="s">
        <v>355</v>
      </c>
      <c r="M251" s="472" t="s">
        <v>355</v>
      </c>
      <c r="N251" s="527"/>
      <c r="O251" s="527"/>
      <c r="P251" s="527"/>
      <c r="Q251" s="68"/>
      <c r="R251" s="457"/>
    </row>
    <row r="252" spans="2:18" ht="24.95" customHeight="1">
      <c r="B252" s="466">
        <v>4</v>
      </c>
      <c r="C252" s="467" t="s">
        <v>356</v>
      </c>
      <c r="D252" s="468">
        <v>1</v>
      </c>
      <c r="E252" s="469">
        <v>0</v>
      </c>
      <c r="F252" s="469">
        <v>8</v>
      </c>
      <c r="G252" s="469">
        <v>0</v>
      </c>
      <c r="H252" s="470">
        <v>1</v>
      </c>
      <c r="I252" s="471">
        <v>1</v>
      </c>
      <c r="J252" s="471">
        <v>1</v>
      </c>
      <c r="K252" s="471">
        <v>1</v>
      </c>
      <c r="L252" s="471">
        <v>4</v>
      </c>
      <c r="M252" s="472" t="s">
        <v>365</v>
      </c>
      <c r="N252" s="509" t="str">
        <f>C252</f>
        <v>HS20 TRK</v>
      </c>
      <c r="O252" s="509" t="str">
        <f>SUM(F252:F254)&amp;" kip"</f>
        <v>72 kip</v>
      </c>
      <c r="P252" s="509" t="str">
        <f>MID(O252,1,FIND("k",O252)-1)/2&amp;" ton"</f>
        <v>36 ton</v>
      </c>
      <c r="Q252" s="68"/>
      <c r="R252" s="457"/>
    </row>
    <row r="253" spans="2:18" ht="24.95" customHeight="1">
      <c r="B253" s="466">
        <v>4</v>
      </c>
      <c r="C253" s="467" t="s">
        <v>356</v>
      </c>
      <c r="D253" s="468">
        <v>1</v>
      </c>
      <c r="E253" s="469">
        <v>14</v>
      </c>
      <c r="F253" s="469">
        <v>32</v>
      </c>
      <c r="G253" s="469">
        <v>0</v>
      </c>
      <c r="H253" s="470">
        <v>1</v>
      </c>
      <c r="I253" s="471">
        <v>1</v>
      </c>
      <c r="J253" s="471">
        <v>1</v>
      </c>
      <c r="K253" s="471">
        <v>1</v>
      </c>
      <c r="L253" s="471">
        <v>4</v>
      </c>
      <c r="M253" s="472" t="s">
        <v>365</v>
      </c>
      <c r="N253" s="527"/>
      <c r="O253" s="527"/>
      <c r="P253" s="527"/>
      <c r="Q253" s="68"/>
      <c r="R253" s="457"/>
    </row>
    <row r="254" spans="2:18" ht="24.95" customHeight="1">
      <c r="B254" s="466">
        <v>4</v>
      </c>
      <c r="C254" s="467" t="s">
        <v>356</v>
      </c>
      <c r="D254" s="468">
        <v>1</v>
      </c>
      <c r="E254" s="469">
        <v>14</v>
      </c>
      <c r="F254" s="469">
        <v>32</v>
      </c>
      <c r="G254" s="469">
        <v>0</v>
      </c>
      <c r="H254" s="470">
        <v>1</v>
      </c>
      <c r="I254" s="471">
        <v>1</v>
      </c>
      <c r="J254" s="471">
        <v>1</v>
      </c>
      <c r="K254" s="471">
        <v>1</v>
      </c>
      <c r="L254" s="471">
        <v>4</v>
      </c>
      <c r="M254" s="472" t="s">
        <v>365</v>
      </c>
      <c r="N254" s="527"/>
      <c r="O254" s="527"/>
      <c r="P254" s="527"/>
      <c r="Q254" s="68"/>
      <c r="R254" s="457"/>
    </row>
    <row r="255" spans="2:18" ht="24.95" customHeight="1">
      <c r="B255" s="466" t="s">
        <v>355</v>
      </c>
      <c r="C255" s="467" t="s">
        <v>355</v>
      </c>
      <c r="D255" s="468" t="s">
        <v>355</v>
      </c>
      <c r="E255" s="469" t="s">
        <v>355</v>
      </c>
      <c r="F255" s="469" t="s">
        <v>355</v>
      </c>
      <c r="G255" s="469" t="s">
        <v>355</v>
      </c>
      <c r="H255" s="470" t="s">
        <v>355</v>
      </c>
      <c r="I255" s="471" t="s">
        <v>355</v>
      </c>
      <c r="J255" s="471" t="s">
        <v>355</v>
      </c>
      <c r="K255" s="471" t="s">
        <v>355</v>
      </c>
      <c r="L255" s="471" t="s">
        <v>355</v>
      </c>
      <c r="M255" s="472" t="s">
        <v>355</v>
      </c>
      <c r="N255" s="527"/>
      <c r="O255" s="527"/>
      <c r="P255" s="527"/>
      <c r="Q255" s="68"/>
      <c r="R255" s="457"/>
    </row>
    <row r="256" spans="2:18" ht="24.95" customHeight="1">
      <c r="B256" s="466">
        <v>5</v>
      </c>
      <c r="C256" s="467" t="s">
        <v>1</v>
      </c>
      <c r="D256" s="468">
        <v>1</v>
      </c>
      <c r="E256" s="469">
        <v>0</v>
      </c>
      <c r="F256" s="469">
        <v>12</v>
      </c>
      <c r="G256" s="469">
        <v>0</v>
      </c>
      <c r="H256" s="470">
        <v>1</v>
      </c>
      <c r="I256" s="471">
        <v>1</v>
      </c>
      <c r="J256" s="471">
        <v>1</v>
      </c>
      <c r="K256" s="471">
        <v>1</v>
      </c>
      <c r="L256" s="471">
        <v>2</v>
      </c>
      <c r="M256" s="472" t="s">
        <v>365</v>
      </c>
      <c r="N256" s="509" t="str">
        <f>C256</f>
        <v>SU2</v>
      </c>
      <c r="O256" s="509" t="str">
        <f>SUM(F256:F257)&amp;" kip"</f>
        <v>34 kip</v>
      </c>
      <c r="P256" s="509" t="str">
        <f>MID(O256,1,FIND("k",O256)-1)/2&amp;" ton"</f>
        <v>17 ton</v>
      </c>
      <c r="Q256" s="68"/>
      <c r="R256" s="457"/>
    </row>
    <row r="257" spans="2:18" ht="24.95" customHeight="1">
      <c r="B257" s="466">
        <v>5</v>
      </c>
      <c r="C257" s="467" t="s">
        <v>1</v>
      </c>
      <c r="D257" s="468">
        <v>1</v>
      </c>
      <c r="E257" s="469">
        <v>13</v>
      </c>
      <c r="F257" s="469">
        <v>22</v>
      </c>
      <c r="G257" s="469">
        <v>0</v>
      </c>
      <c r="H257" s="470">
        <v>1</v>
      </c>
      <c r="I257" s="471">
        <v>1</v>
      </c>
      <c r="J257" s="471">
        <v>1</v>
      </c>
      <c r="K257" s="471">
        <v>1</v>
      </c>
      <c r="L257" s="471">
        <v>2</v>
      </c>
      <c r="M257" s="472" t="s">
        <v>365</v>
      </c>
      <c r="N257" s="527"/>
      <c r="O257" s="527"/>
      <c r="P257" s="527"/>
      <c r="Q257" s="68"/>
      <c r="R257" s="457"/>
    </row>
    <row r="258" spans="2:18" ht="24.95" customHeight="1">
      <c r="B258" s="466" t="s">
        <v>355</v>
      </c>
      <c r="C258" s="467" t="s">
        <v>355</v>
      </c>
      <c r="D258" s="468" t="s">
        <v>355</v>
      </c>
      <c r="E258" s="469" t="s">
        <v>355</v>
      </c>
      <c r="F258" s="469" t="s">
        <v>355</v>
      </c>
      <c r="G258" s="469" t="s">
        <v>355</v>
      </c>
      <c r="H258" s="470" t="s">
        <v>355</v>
      </c>
      <c r="I258" s="471" t="s">
        <v>355</v>
      </c>
      <c r="J258" s="471" t="s">
        <v>355</v>
      </c>
      <c r="K258" s="471" t="s">
        <v>355</v>
      </c>
      <c r="L258" s="471" t="s">
        <v>355</v>
      </c>
      <c r="M258" s="472" t="s">
        <v>355</v>
      </c>
      <c r="N258" s="527"/>
      <c r="O258" s="527"/>
      <c r="P258" s="527"/>
      <c r="Q258" s="68"/>
      <c r="R258" s="457"/>
    </row>
    <row r="259" spans="2:18" ht="24.95" customHeight="1">
      <c r="B259" s="466">
        <v>6</v>
      </c>
      <c r="C259" s="467" t="s">
        <v>2</v>
      </c>
      <c r="D259" s="468">
        <v>1</v>
      </c>
      <c r="E259" s="469">
        <v>0</v>
      </c>
      <c r="F259" s="469">
        <v>22</v>
      </c>
      <c r="G259" s="469">
        <v>0</v>
      </c>
      <c r="H259" s="470">
        <v>1</v>
      </c>
      <c r="I259" s="471">
        <v>1</v>
      </c>
      <c r="J259" s="471">
        <v>1</v>
      </c>
      <c r="K259" s="471">
        <v>1</v>
      </c>
      <c r="L259" s="471">
        <v>2</v>
      </c>
      <c r="M259" s="472" t="s">
        <v>364</v>
      </c>
      <c r="N259" s="509" t="str">
        <f>C259</f>
        <v>SU3</v>
      </c>
      <c r="O259" s="509" t="str">
        <f>SUM(F259:F261)&amp;" kip"</f>
        <v>66 kip</v>
      </c>
      <c r="P259" s="509" t="str">
        <f>MID(O259,1,FIND("k",O259)-1)/2&amp;" ton"</f>
        <v>33 ton</v>
      </c>
      <c r="Q259" s="68"/>
      <c r="R259" s="457"/>
    </row>
    <row r="260" spans="2:18" ht="24.95" customHeight="1">
      <c r="B260" s="466">
        <v>6</v>
      </c>
      <c r="C260" s="467" t="s">
        <v>2</v>
      </c>
      <c r="D260" s="468">
        <v>1</v>
      </c>
      <c r="E260" s="469">
        <v>11</v>
      </c>
      <c r="F260" s="469">
        <v>22</v>
      </c>
      <c r="G260" s="469">
        <v>0</v>
      </c>
      <c r="H260" s="470">
        <v>1</v>
      </c>
      <c r="I260" s="471">
        <v>1</v>
      </c>
      <c r="J260" s="471">
        <v>1</v>
      </c>
      <c r="K260" s="471">
        <v>1</v>
      </c>
      <c r="L260" s="471">
        <v>2</v>
      </c>
      <c r="M260" s="472" t="s">
        <v>364</v>
      </c>
      <c r="N260" s="527"/>
      <c r="O260" s="527"/>
      <c r="P260" s="527"/>
      <c r="Q260" s="68"/>
      <c r="R260" s="457"/>
    </row>
    <row r="261" spans="2:18" ht="24.95" customHeight="1">
      <c r="B261" s="466">
        <v>6</v>
      </c>
      <c r="C261" s="467" t="s">
        <v>2</v>
      </c>
      <c r="D261" s="468">
        <v>1</v>
      </c>
      <c r="E261" s="469">
        <v>4.1669999999999998</v>
      </c>
      <c r="F261" s="469">
        <v>22</v>
      </c>
      <c r="G261" s="469">
        <v>0</v>
      </c>
      <c r="H261" s="470">
        <v>1</v>
      </c>
      <c r="I261" s="471">
        <v>1</v>
      </c>
      <c r="J261" s="471">
        <v>1</v>
      </c>
      <c r="K261" s="471">
        <v>1</v>
      </c>
      <c r="L261" s="471">
        <v>2</v>
      </c>
      <c r="M261" s="472" t="s">
        <v>364</v>
      </c>
      <c r="N261" s="527"/>
      <c r="O261" s="527"/>
      <c r="P261" s="527"/>
      <c r="Q261" s="68"/>
      <c r="R261" s="457"/>
    </row>
    <row r="262" spans="2:18" ht="24.95" customHeight="1">
      <c r="B262" s="466" t="s">
        <v>355</v>
      </c>
      <c r="C262" s="467" t="s">
        <v>355</v>
      </c>
      <c r="D262" s="468" t="s">
        <v>355</v>
      </c>
      <c r="E262" s="469" t="s">
        <v>355</v>
      </c>
      <c r="F262" s="469" t="s">
        <v>355</v>
      </c>
      <c r="G262" s="469" t="s">
        <v>355</v>
      </c>
      <c r="H262" s="470" t="s">
        <v>355</v>
      </c>
      <c r="I262" s="471" t="s">
        <v>355</v>
      </c>
      <c r="J262" s="471" t="s">
        <v>355</v>
      </c>
      <c r="K262" s="471" t="s">
        <v>355</v>
      </c>
      <c r="L262" s="471" t="s">
        <v>355</v>
      </c>
      <c r="M262" s="472" t="s">
        <v>355</v>
      </c>
      <c r="N262" s="527"/>
      <c r="O262" s="527"/>
      <c r="P262" s="527"/>
      <c r="Q262" s="68"/>
      <c r="R262" s="457"/>
    </row>
    <row r="263" spans="2:18" ht="24.95" customHeight="1">
      <c r="B263" s="466">
        <v>7</v>
      </c>
      <c r="C263" s="467" t="s">
        <v>3</v>
      </c>
      <c r="D263" s="468">
        <v>1</v>
      </c>
      <c r="E263" s="469">
        <v>0</v>
      </c>
      <c r="F263" s="469">
        <v>13.9</v>
      </c>
      <c r="G263" s="469">
        <v>0</v>
      </c>
      <c r="H263" s="470">
        <v>1</v>
      </c>
      <c r="I263" s="471">
        <v>1</v>
      </c>
      <c r="J263" s="471">
        <v>1</v>
      </c>
      <c r="K263" s="471">
        <v>1</v>
      </c>
      <c r="L263" s="471">
        <v>2</v>
      </c>
      <c r="M263" s="472" t="s">
        <v>364</v>
      </c>
      <c r="N263" s="509" t="str">
        <f>C263</f>
        <v>SU4</v>
      </c>
      <c r="O263" s="509" t="str">
        <f>SUM(F263:F266)&amp;" kip"</f>
        <v>70 kip</v>
      </c>
      <c r="P263" s="509" t="str">
        <f>MID(O263,1,FIND("k",O263)-1)/2&amp;" ton"</f>
        <v>35 ton</v>
      </c>
      <c r="Q263" s="68"/>
      <c r="R263" s="457"/>
    </row>
    <row r="264" spans="2:18" ht="24.95" customHeight="1">
      <c r="B264" s="466">
        <v>7</v>
      </c>
      <c r="C264" s="467" t="s">
        <v>3</v>
      </c>
      <c r="D264" s="468">
        <v>1</v>
      </c>
      <c r="E264" s="469">
        <v>9.1669999999999998</v>
      </c>
      <c r="F264" s="469">
        <v>18.7</v>
      </c>
      <c r="G264" s="469">
        <v>0</v>
      </c>
      <c r="H264" s="470">
        <v>1</v>
      </c>
      <c r="I264" s="471">
        <v>1</v>
      </c>
      <c r="J264" s="471">
        <v>1</v>
      </c>
      <c r="K264" s="471">
        <v>1</v>
      </c>
      <c r="L264" s="471">
        <v>2</v>
      </c>
      <c r="M264" s="472" t="s">
        <v>364</v>
      </c>
      <c r="N264" s="527"/>
      <c r="O264" s="527"/>
      <c r="P264" s="527"/>
      <c r="Q264" s="68"/>
      <c r="R264" s="457"/>
    </row>
    <row r="265" spans="2:18" ht="24.95" customHeight="1">
      <c r="B265" s="466">
        <v>7</v>
      </c>
      <c r="C265" s="467" t="s">
        <v>3</v>
      </c>
      <c r="D265" s="468">
        <v>1</v>
      </c>
      <c r="E265" s="469">
        <v>4.1669999999999998</v>
      </c>
      <c r="F265" s="469">
        <v>18.7</v>
      </c>
      <c r="G265" s="469">
        <v>0</v>
      </c>
      <c r="H265" s="470">
        <v>1</v>
      </c>
      <c r="I265" s="471">
        <v>1</v>
      </c>
      <c r="J265" s="471">
        <v>1</v>
      </c>
      <c r="K265" s="471">
        <v>1</v>
      </c>
      <c r="L265" s="471">
        <v>2</v>
      </c>
      <c r="M265" s="472" t="s">
        <v>364</v>
      </c>
      <c r="N265" s="527"/>
      <c r="O265" s="527"/>
      <c r="P265" s="527"/>
      <c r="Q265" s="68"/>
      <c r="R265" s="457"/>
    </row>
    <row r="266" spans="2:18" ht="24.95" customHeight="1">
      <c r="B266" s="466">
        <v>7</v>
      </c>
      <c r="C266" s="467" t="s">
        <v>3</v>
      </c>
      <c r="D266" s="468">
        <v>1</v>
      </c>
      <c r="E266" s="469">
        <v>4.1669999999999998</v>
      </c>
      <c r="F266" s="469">
        <v>18.7</v>
      </c>
      <c r="G266" s="469">
        <v>0</v>
      </c>
      <c r="H266" s="470">
        <v>1</v>
      </c>
      <c r="I266" s="471">
        <v>1</v>
      </c>
      <c r="J266" s="471">
        <v>1</v>
      </c>
      <c r="K266" s="471">
        <v>1</v>
      </c>
      <c r="L266" s="471">
        <v>2</v>
      </c>
      <c r="M266" s="472" t="s">
        <v>364</v>
      </c>
      <c r="N266" s="527"/>
      <c r="O266" s="527"/>
      <c r="P266" s="527"/>
      <c r="Q266" s="68"/>
      <c r="R266" s="457"/>
    </row>
    <row r="267" spans="2:18" ht="24.95" customHeight="1">
      <c r="B267" s="466" t="s">
        <v>355</v>
      </c>
      <c r="C267" s="467" t="s">
        <v>355</v>
      </c>
      <c r="D267" s="468" t="s">
        <v>355</v>
      </c>
      <c r="E267" s="469" t="s">
        <v>355</v>
      </c>
      <c r="F267" s="469" t="s">
        <v>355</v>
      </c>
      <c r="G267" s="469" t="s">
        <v>355</v>
      </c>
      <c r="H267" s="470" t="s">
        <v>355</v>
      </c>
      <c r="I267" s="471" t="s">
        <v>355</v>
      </c>
      <c r="J267" s="471" t="s">
        <v>355</v>
      </c>
      <c r="K267" s="471" t="s">
        <v>355</v>
      </c>
      <c r="L267" s="471" t="s">
        <v>355</v>
      </c>
      <c r="M267" s="472" t="s">
        <v>355</v>
      </c>
      <c r="N267" s="527"/>
      <c r="O267" s="527"/>
      <c r="P267" s="527"/>
      <c r="Q267" s="68"/>
      <c r="R267" s="457"/>
    </row>
    <row r="268" spans="2:18" ht="24.95" customHeight="1">
      <c r="B268" s="466">
        <v>8</v>
      </c>
      <c r="C268" s="467" t="s">
        <v>4</v>
      </c>
      <c r="D268" s="468">
        <v>1</v>
      </c>
      <c r="E268" s="469">
        <v>0</v>
      </c>
      <c r="F268" s="469">
        <v>12</v>
      </c>
      <c r="G268" s="469">
        <v>0</v>
      </c>
      <c r="H268" s="470">
        <v>1</v>
      </c>
      <c r="I268" s="471">
        <v>1</v>
      </c>
      <c r="J268" s="471">
        <v>1</v>
      </c>
      <c r="K268" s="471">
        <v>1</v>
      </c>
      <c r="L268" s="471">
        <v>2</v>
      </c>
      <c r="M268" s="472" t="s">
        <v>364</v>
      </c>
      <c r="N268" s="509" t="str">
        <f>C268</f>
        <v>C3</v>
      </c>
      <c r="O268" s="509" t="str">
        <f>SUM(F268:F270)&amp;" kip"</f>
        <v>56 kip</v>
      </c>
      <c r="P268" s="509" t="str">
        <f>MID(O268,1,FIND("k",O268)-1)/2&amp;" ton"</f>
        <v>28 ton</v>
      </c>
      <c r="Q268" s="68"/>
      <c r="R268" s="457"/>
    </row>
    <row r="269" spans="2:18" ht="24.95" customHeight="1">
      <c r="B269" s="466">
        <v>8</v>
      </c>
      <c r="C269" s="467" t="s">
        <v>4</v>
      </c>
      <c r="D269" s="468">
        <v>1</v>
      </c>
      <c r="E269" s="469">
        <v>10</v>
      </c>
      <c r="F269" s="469">
        <v>22</v>
      </c>
      <c r="G269" s="469">
        <v>0</v>
      </c>
      <c r="H269" s="470">
        <v>1</v>
      </c>
      <c r="I269" s="471">
        <v>1</v>
      </c>
      <c r="J269" s="471">
        <v>1</v>
      </c>
      <c r="K269" s="471">
        <v>1</v>
      </c>
      <c r="L269" s="471">
        <v>2</v>
      </c>
      <c r="M269" s="472" t="s">
        <v>364</v>
      </c>
      <c r="N269" s="527"/>
      <c r="O269" s="527"/>
      <c r="P269" s="527"/>
      <c r="Q269" s="68"/>
      <c r="R269" s="457"/>
    </row>
    <row r="270" spans="2:18" ht="24.95" customHeight="1">
      <c r="B270" s="466">
        <v>8</v>
      </c>
      <c r="C270" s="467" t="s">
        <v>4</v>
      </c>
      <c r="D270" s="468">
        <v>1</v>
      </c>
      <c r="E270" s="469">
        <v>20</v>
      </c>
      <c r="F270" s="469">
        <v>22</v>
      </c>
      <c r="G270" s="469">
        <v>0</v>
      </c>
      <c r="H270" s="470">
        <v>1</v>
      </c>
      <c r="I270" s="471">
        <v>1</v>
      </c>
      <c r="J270" s="471">
        <v>1</v>
      </c>
      <c r="K270" s="471">
        <v>1</v>
      </c>
      <c r="L270" s="471">
        <v>2</v>
      </c>
      <c r="M270" s="472" t="s">
        <v>364</v>
      </c>
      <c r="N270" s="527"/>
      <c r="O270" s="527"/>
      <c r="P270" s="527"/>
      <c r="Q270" s="68"/>
      <c r="R270" s="457"/>
    </row>
    <row r="271" spans="2:18" ht="24.95" customHeight="1">
      <c r="B271" s="466" t="s">
        <v>355</v>
      </c>
      <c r="C271" s="467" t="s">
        <v>355</v>
      </c>
      <c r="D271" s="468" t="s">
        <v>355</v>
      </c>
      <c r="E271" s="469" t="s">
        <v>355</v>
      </c>
      <c r="F271" s="469" t="s">
        <v>355</v>
      </c>
      <c r="G271" s="469" t="s">
        <v>355</v>
      </c>
      <c r="H271" s="470" t="s">
        <v>355</v>
      </c>
      <c r="I271" s="471" t="s">
        <v>355</v>
      </c>
      <c r="J271" s="471" t="s">
        <v>355</v>
      </c>
      <c r="K271" s="471" t="s">
        <v>355</v>
      </c>
      <c r="L271" s="471" t="s">
        <v>355</v>
      </c>
      <c r="M271" s="472" t="s">
        <v>355</v>
      </c>
      <c r="N271" s="527"/>
      <c r="O271" s="527"/>
      <c r="P271" s="527"/>
      <c r="Q271" s="68"/>
      <c r="R271" s="457"/>
    </row>
    <row r="272" spans="2:18" ht="24.95" customHeight="1">
      <c r="B272" s="466">
        <v>9</v>
      </c>
      <c r="C272" s="467" t="s">
        <v>5</v>
      </c>
      <c r="D272" s="468">
        <v>1</v>
      </c>
      <c r="E272" s="469">
        <v>0</v>
      </c>
      <c r="F272" s="469">
        <v>7.3</v>
      </c>
      <c r="G272" s="469">
        <v>0</v>
      </c>
      <c r="H272" s="470">
        <v>1</v>
      </c>
      <c r="I272" s="471">
        <v>1</v>
      </c>
      <c r="J272" s="471">
        <v>1</v>
      </c>
      <c r="K272" s="471">
        <v>1</v>
      </c>
      <c r="L272" s="471">
        <v>2</v>
      </c>
      <c r="M272" s="472" t="s">
        <v>364</v>
      </c>
      <c r="N272" s="509" t="str">
        <f>C272</f>
        <v>C4</v>
      </c>
      <c r="O272" s="509" t="str">
        <f>SUM(F272:F275)&amp;" kip"</f>
        <v>73.3 kip</v>
      </c>
      <c r="P272" s="509" t="str">
        <f>MID(O272,1,FIND("k",O272)-1)/2&amp;" ton"</f>
        <v>36.65 ton</v>
      </c>
      <c r="Q272" s="68"/>
      <c r="R272" s="457"/>
    </row>
    <row r="273" spans="2:18" ht="24.95" customHeight="1">
      <c r="B273" s="466">
        <v>9</v>
      </c>
      <c r="C273" s="467" t="s">
        <v>5</v>
      </c>
      <c r="D273" s="468">
        <v>1</v>
      </c>
      <c r="E273" s="469">
        <v>10</v>
      </c>
      <c r="F273" s="469">
        <v>22</v>
      </c>
      <c r="G273" s="469">
        <v>0</v>
      </c>
      <c r="H273" s="470">
        <v>1</v>
      </c>
      <c r="I273" s="471">
        <v>1</v>
      </c>
      <c r="J273" s="471">
        <v>1</v>
      </c>
      <c r="K273" s="471">
        <v>1</v>
      </c>
      <c r="L273" s="471">
        <v>2</v>
      </c>
      <c r="M273" s="472" t="s">
        <v>364</v>
      </c>
      <c r="N273" s="527"/>
      <c r="O273" s="527"/>
      <c r="P273" s="527"/>
      <c r="Q273" s="68"/>
      <c r="R273" s="457"/>
    </row>
    <row r="274" spans="2:18" ht="24.95" customHeight="1">
      <c r="B274" s="466">
        <v>9</v>
      </c>
      <c r="C274" s="467" t="s">
        <v>5</v>
      </c>
      <c r="D274" s="468">
        <v>1</v>
      </c>
      <c r="E274" s="469">
        <v>21.832999999999998</v>
      </c>
      <c r="F274" s="469">
        <v>22</v>
      </c>
      <c r="G274" s="469">
        <v>0</v>
      </c>
      <c r="H274" s="470">
        <v>1</v>
      </c>
      <c r="I274" s="471">
        <v>1</v>
      </c>
      <c r="J274" s="471">
        <v>1</v>
      </c>
      <c r="K274" s="471">
        <v>1</v>
      </c>
      <c r="L274" s="471">
        <v>2</v>
      </c>
      <c r="M274" s="472" t="s">
        <v>364</v>
      </c>
      <c r="N274" s="527"/>
      <c r="O274" s="527"/>
      <c r="P274" s="527"/>
      <c r="Q274" s="68"/>
      <c r="R274" s="457"/>
    </row>
    <row r="275" spans="2:18" ht="24.95" customHeight="1">
      <c r="B275" s="466">
        <v>9</v>
      </c>
      <c r="C275" s="467" t="s">
        <v>5</v>
      </c>
      <c r="D275" s="468">
        <v>1</v>
      </c>
      <c r="E275" s="469">
        <v>4.1669999999999998</v>
      </c>
      <c r="F275" s="469">
        <v>22</v>
      </c>
      <c r="G275" s="469">
        <v>0</v>
      </c>
      <c r="H275" s="470">
        <v>1</v>
      </c>
      <c r="I275" s="471">
        <v>1</v>
      </c>
      <c r="J275" s="471">
        <v>1</v>
      </c>
      <c r="K275" s="471">
        <v>1</v>
      </c>
      <c r="L275" s="471">
        <v>2</v>
      </c>
      <c r="M275" s="472" t="s">
        <v>364</v>
      </c>
      <c r="N275" s="527"/>
      <c r="O275" s="527"/>
      <c r="P275" s="527"/>
      <c r="Q275" s="68"/>
      <c r="R275" s="457"/>
    </row>
    <row r="276" spans="2:18" ht="24.95" customHeight="1">
      <c r="B276" s="466" t="s">
        <v>355</v>
      </c>
      <c r="C276" s="467" t="s">
        <v>355</v>
      </c>
      <c r="D276" s="468" t="s">
        <v>355</v>
      </c>
      <c r="E276" s="469" t="s">
        <v>355</v>
      </c>
      <c r="F276" s="469" t="s">
        <v>355</v>
      </c>
      <c r="G276" s="469" t="s">
        <v>355</v>
      </c>
      <c r="H276" s="470" t="s">
        <v>355</v>
      </c>
      <c r="I276" s="471" t="s">
        <v>355</v>
      </c>
      <c r="J276" s="471" t="s">
        <v>355</v>
      </c>
      <c r="K276" s="471" t="s">
        <v>355</v>
      </c>
      <c r="L276" s="471" t="s">
        <v>355</v>
      </c>
      <c r="M276" s="472" t="s">
        <v>355</v>
      </c>
      <c r="N276" s="527"/>
      <c r="O276" s="527"/>
      <c r="P276" s="527"/>
      <c r="Q276" s="68"/>
      <c r="R276" s="457"/>
    </row>
    <row r="277" spans="2:18" ht="24.95" customHeight="1">
      <c r="B277" s="466">
        <v>10</v>
      </c>
      <c r="C277" s="467" t="s">
        <v>6</v>
      </c>
      <c r="D277" s="468">
        <v>1</v>
      </c>
      <c r="E277" s="469">
        <v>0</v>
      </c>
      <c r="F277" s="469">
        <v>10</v>
      </c>
      <c r="G277" s="469">
        <v>0</v>
      </c>
      <c r="H277" s="470">
        <v>1</v>
      </c>
      <c r="I277" s="471">
        <v>1</v>
      </c>
      <c r="J277" s="471">
        <v>1</v>
      </c>
      <c r="K277" s="471">
        <v>1</v>
      </c>
      <c r="L277" s="471">
        <v>2</v>
      </c>
      <c r="M277" s="472" t="s">
        <v>364</v>
      </c>
      <c r="N277" s="509" t="str">
        <f>C277</f>
        <v>C5</v>
      </c>
      <c r="O277" s="509" t="str">
        <f>SUM(F277:F281)&amp;" kip"</f>
        <v>80 kip</v>
      </c>
      <c r="P277" s="509" t="str">
        <f>MID(O277,1,FIND("k",O277)-1)/2&amp;" ton"</f>
        <v>40 ton</v>
      </c>
      <c r="Q277" s="68"/>
      <c r="R277" s="457"/>
    </row>
    <row r="278" spans="2:18" ht="24.95" customHeight="1">
      <c r="B278" s="466">
        <v>10</v>
      </c>
      <c r="C278" s="467" t="s">
        <v>6</v>
      </c>
      <c r="D278" s="468">
        <v>1</v>
      </c>
      <c r="E278" s="469">
        <v>10</v>
      </c>
      <c r="F278" s="469">
        <v>20</v>
      </c>
      <c r="G278" s="469">
        <v>0</v>
      </c>
      <c r="H278" s="470">
        <v>1</v>
      </c>
      <c r="I278" s="471">
        <v>1</v>
      </c>
      <c r="J278" s="471">
        <v>1</v>
      </c>
      <c r="K278" s="471">
        <v>1</v>
      </c>
      <c r="L278" s="471">
        <v>2</v>
      </c>
      <c r="M278" s="472" t="s">
        <v>364</v>
      </c>
      <c r="N278" s="527"/>
      <c r="O278" s="527"/>
      <c r="P278" s="527"/>
      <c r="Q278" s="68"/>
      <c r="R278" s="457"/>
    </row>
    <row r="279" spans="2:18" ht="24.95" customHeight="1">
      <c r="B279" s="466">
        <v>10</v>
      </c>
      <c r="C279" s="467" t="s">
        <v>6</v>
      </c>
      <c r="D279" s="468">
        <v>1</v>
      </c>
      <c r="E279" s="469">
        <v>4.1669999999999998</v>
      </c>
      <c r="F279" s="469">
        <v>20</v>
      </c>
      <c r="G279" s="469">
        <v>0</v>
      </c>
      <c r="H279" s="470">
        <v>1</v>
      </c>
      <c r="I279" s="471">
        <v>1</v>
      </c>
      <c r="J279" s="471">
        <v>1</v>
      </c>
      <c r="K279" s="471">
        <v>1</v>
      </c>
      <c r="L279" s="471">
        <v>2</v>
      </c>
      <c r="M279" s="472" t="s">
        <v>364</v>
      </c>
      <c r="N279" s="527"/>
      <c r="O279" s="527"/>
      <c r="P279" s="527"/>
      <c r="Q279" s="68"/>
      <c r="R279" s="457"/>
    </row>
    <row r="280" spans="2:18" ht="24.95" customHeight="1">
      <c r="B280" s="466">
        <v>10</v>
      </c>
      <c r="C280" s="467" t="s">
        <v>6</v>
      </c>
      <c r="D280" s="468">
        <v>1</v>
      </c>
      <c r="E280" s="469">
        <v>17.667000000000002</v>
      </c>
      <c r="F280" s="469">
        <v>15</v>
      </c>
      <c r="G280" s="469">
        <v>0</v>
      </c>
      <c r="H280" s="470">
        <v>1</v>
      </c>
      <c r="I280" s="471">
        <v>1</v>
      </c>
      <c r="J280" s="471">
        <v>1</v>
      </c>
      <c r="K280" s="471">
        <v>1</v>
      </c>
      <c r="L280" s="471">
        <v>2</v>
      </c>
      <c r="M280" s="472" t="s">
        <v>364</v>
      </c>
      <c r="N280" s="527"/>
      <c r="O280" s="527"/>
      <c r="P280" s="527"/>
      <c r="Q280" s="68"/>
      <c r="R280" s="457"/>
    </row>
    <row r="281" spans="2:18" ht="24.95" customHeight="1">
      <c r="B281" s="466">
        <v>10</v>
      </c>
      <c r="C281" s="467" t="s">
        <v>6</v>
      </c>
      <c r="D281" s="468">
        <v>1</v>
      </c>
      <c r="E281" s="469">
        <v>4.1669999999999998</v>
      </c>
      <c r="F281" s="469">
        <v>15</v>
      </c>
      <c r="G281" s="469">
        <v>0</v>
      </c>
      <c r="H281" s="470">
        <v>1</v>
      </c>
      <c r="I281" s="471">
        <v>1</v>
      </c>
      <c r="J281" s="471">
        <v>1</v>
      </c>
      <c r="K281" s="471">
        <v>1</v>
      </c>
      <c r="L281" s="471">
        <v>2</v>
      </c>
      <c r="M281" s="472" t="s">
        <v>364</v>
      </c>
      <c r="N281" s="527"/>
      <c r="O281" s="527"/>
      <c r="P281" s="527"/>
      <c r="Q281" s="68"/>
      <c r="R281" s="457"/>
    </row>
    <row r="282" spans="2:18" ht="24.95" customHeight="1">
      <c r="B282" s="466" t="s">
        <v>355</v>
      </c>
      <c r="C282" s="467" t="s">
        <v>355</v>
      </c>
      <c r="D282" s="468" t="s">
        <v>355</v>
      </c>
      <c r="E282" s="469" t="s">
        <v>355</v>
      </c>
      <c r="F282" s="469" t="s">
        <v>355</v>
      </c>
      <c r="G282" s="469" t="s">
        <v>355</v>
      </c>
      <c r="H282" s="470" t="s">
        <v>355</v>
      </c>
      <c r="I282" s="471" t="s">
        <v>355</v>
      </c>
      <c r="J282" s="471" t="s">
        <v>355</v>
      </c>
      <c r="K282" s="471" t="s">
        <v>355</v>
      </c>
      <c r="L282" s="471" t="s">
        <v>355</v>
      </c>
      <c r="M282" s="472" t="s">
        <v>355</v>
      </c>
      <c r="N282" s="527"/>
      <c r="O282" s="527"/>
      <c r="P282" s="527"/>
      <c r="Q282" s="68"/>
      <c r="R282" s="457"/>
    </row>
    <row r="283" spans="2:18" ht="24.95" customHeight="1">
      <c r="B283" s="466">
        <v>11</v>
      </c>
      <c r="C283" s="467" t="s">
        <v>7</v>
      </c>
      <c r="D283" s="468">
        <v>1</v>
      </c>
      <c r="E283" s="469">
        <v>0</v>
      </c>
      <c r="F283" s="469">
        <v>8</v>
      </c>
      <c r="G283" s="469">
        <v>0</v>
      </c>
      <c r="H283" s="470">
        <v>1</v>
      </c>
      <c r="I283" s="471">
        <v>1</v>
      </c>
      <c r="J283" s="471">
        <v>1</v>
      </c>
      <c r="K283" s="471">
        <v>1</v>
      </c>
      <c r="L283" s="471">
        <v>2</v>
      </c>
      <c r="M283" s="472" t="s">
        <v>364</v>
      </c>
      <c r="N283" s="509" t="str">
        <f>C283</f>
        <v>ST5</v>
      </c>
      <c r="O283" s="509" t="str">
        <f>SUM(F283:F287)&amp;" kip"</f>
        <v>80 kip</v>
      </c>
      <c r="P283" s="509" t="str">
        <f>MID(O283,1,FIND("k",O283)-1)/2&amp;" ton"</f>
        <v>40 ton</v>
      </c>
      <c r="Q283" s="68"/>
      <c r="R283" s="457"/>
    </row>
    <row r="284" spans="2:18" ht="24.95" customHeight="1">
      <c r="B284" s="466">
        <v>11</v>
      </c>
      <c r="C284" s="467" t="s">
        <v>7</v>
      </c>
      <c r="D284" s="468">
        <v>1</v>
      </c>
      <c r="E284" s="469">
        <v>27</v>
      </c>
      <c r="F284" s="469">
        <v>18</v>
      </c>
      <c r="G284" s="469">
        <v>0</v>
      </c>
      <c r="H284" s="470">
        <v>1</v>
      </c>
      <c r="I284" s="471">
        <v>1</v>
      </c>
      <c r="J284" s="471">
        <v>1</v>
      </c>
      <c r="K284" s="471">
        <v>1</v>
      </c>
      <c r="L284" s="471">
        <v>2</v>
      </c>
      <c r="M284" s="472" t="s">
        <v>364</v>
      </c>
      <c r="N284" s="527"/>
      <c r="O284" s="527"/>
      <c r="P284" s="527"/>
      <c r="Q284" s="68"/>
      <c r="R284" s="457"/>
    </row>
    <row r="285" spans="2:18" ht="24.95" customHeight="1">
      <c r="B285" s="466">
        <v>11</v>
      </c>
      <c r="C285" s="467" t="s">
        <v>7</v>
      </c>
      <c r="D285" s="468">
        <v>1</v>
      </c>
      <c r="E285" s="469">
        <v>4</v>
      </c>
      <c r="F285" s="469">
        <v>18</v>
      </c>
      <c r="G285" s="469">
        <v>0</v>
      </c>
      <c r="H285" s="470">
        <v>1</v>
      </c>
      <c r="I285" s="471">
        <v>1</v>
      </c>
      <c r="J285" s="471">
        <v>1</v>
      </c>
      <c r="K285" s="471">
        <v>1</v>
      </c>
      <c r="L285" s="471">
        <v>2</v>
      </c>
      <c r="M285" s="472" t="s">
        <v>364</v>
      </c>
      <c r="N285" s="527"/>
      <c r="O285" s="527"/>
      <c r="P285" s="527"/>
      <c r="Q285" s="68"/>
      <c r="R285" s="457"/>
    </row>
    <row r="286" spans="2:18" ht="24.95" customHeight="1">
      <c r="B286" s="466">
        <v>11</v>
      </c>
      <c r="C286" s="467" t="s">
        <v>7</v>
      </c>
      <c r="D286" s="468">
        <v>1</v>
      </c>
      <c r="E286" s="469">
        <v>12</v>
      </c>
      <c r="F286" s="469">
        <v>18</v>
      </c>
      <c r="G286" s="469">
        <v>0</v>
      </c>
      <c r="H286" s="470">
        <v>1</v>
      </c>
      <c r="I286" s="471">
        <v>1</v>
      </c>
      <c r="J286" s="471">
        <v>1</v>
      </c>
      <c r="K286" s="471">
        <v>1</v>
      </c>
      <c r="L286" s="471">
        <v>2</v>
      </c>
      <c r="M286" s="472" t="s">
        <v>364</v>
      </c>
      <c r="N286" s="527"/>
      <c r="O286" s="527"/>
      <c r="P286" s="527"/>
      <c r="Q286" s="68"/>
      <c r="R286" s="457"/>
    </row>
    <row r="287" spans="2:18" ht="24.95" customHeight="1">
      <c r="B287" s="466">
        <v>11</v>
      </c>
      <c r="C287" s="467" t="s">
        <v>7</v>
      </c>
      <c r="D287" s="468">
        <v>1</v>
      </c>
      <c r="E287" s="469">
        <v>24</v>
      </c>
      <c r="F287" s="469">
        <v>18</v>
      </c>
      <c r="G287" s="469">
        <v>0</v>
      </c>
      <c r="H287" s="470">
        <v>1</v>
      </c>
      <c r="I287" s="471">
        <v>1</v>
      </c>
      <c r="J287" s="471">
        <v>1</v>
      </c>
      <c r="K287" s="471">
        <v>1</v>
      </c>
      <c r="L287" s="471">
        <v>2</v>
      </c>
      <c r="M287" s="472" t="s">
        <v>364</v>
      </c>
      <c r="N287" s="527"/>
      <c r="O287" s="527"/>
      <c r="P287" s="527"/>
      <c r="Q287" s="68"/>
      <c r="R287" s="457"/>
    </row>
    <row r="288" spans="2:18" ht="24.95" customHeight="1">
      <c r="B288" s="466" t="s">
        <v>355</v>
      </c>
      <c r="C288" s="467" t="s">
        <v>355</v>
      </c>
      <c r="D288" s="468" t="s">
        <v>355</v>
      </c>
      <c r="E288" s="469" t="s">
        <v>355</v>
      </c>
      <c r="F288" s="469" t="s">
        <v>355</v>
      </c>
      <c r="G288" s="469" t="s">
        <v>355</v>
      </c>
      <c r="H288" s="470" t="s">
        <v>355</v>
      </c>
      <c r="I288" s="471" t="s">
        <v>355</v>
      </c>
      <c r="J288" s="471" t="s">
        <v>355</v>
      </c>
      <c r="K288" s="471" t="s">
        <v>355</v>
      </c>
      <c r="L288" s="471" t="s">
        <v>355</v>
      </c>
      <c r="M288" s="472" t="s">
        <v>355</v>
      </c>
      <c r="N288" s="527"/>
      <c r="O288" s="527"/>
      <c r="P288" s="527"/>
      <c r="Q288" s="68"/>
      <c r="R288" s="457"/>
    </row>
    <row r="289" spans="2:18" ht="24.95" customHeight="1">
      <c r="B289" s="466">
        <v>12</v>
      </c>
      <c r="C289" s="467" t="s">
        <v>357</v>
      </c>
      <c r="D289" s="468">
        <v>1</v>
      </c>
      <c r="E289" s="469">
        <v>0</v>
      </c>
      <c r="F289" s="469">
        <v>27.5</v>
      </c>
      <c r="G289" s="469">
        <v>0</v>
      </c>
      <c r="H289" s="470">
        <v>1</v>
      </c>
      <c r="I289" s="471">
        <v>1</v>
      </c>
      <c r="J289" s="471">
        <v>1</v>
      </c>
      <c r="K289" s="471">
        <v>1</v>
      </c>
      <c r="L289" s="471">
        <v>3</v>
      </c>
      <c r="M289" s="472" t="s">
        <v>325</v>
      </c>
      <c r="N289" s="509" t="str">
        <f>C289</f>
        <v>CRN1</v>
      </c>
      <c r="O289" s="509" t="str">
        <f>SUM(F289:F295)&amp;" kip"</f>
        <v>158 kip</v>
      </c>
      <c r="P289" s="509" t="str">
        <f>MID(O289,1,FIND("k",O289)-1)/2&amp;" ton"</f>
        <v>79 ton</v>
      </c>
      <c r="Q289" s="68"/>
      <c r="R289" s="457"/>
    </row>
    <row r="290" spans="2:18" ht="24.95" customHeight="1">
      <c r="B290" s="466">
        <v>12</v>
      </c>
      <c r="C290" s="467" t="s">
        <v>357</v>
      </c>
      <c r="D290" s="468">
        <v>1</v>
      </c>
      <c r="E290" s="469">
        <v>4.5</v>
      </c>
      <c r="F290" s="469">
        <v>27.5</v>
      </c>
      <c r="G290" s="469">
        <v>0</v>
      </c>
      <c r="H290" s="470">
        <v>1</v>
      </c>
      <c r="I290" s="471">
        <v>1</v>
      </c>
      <c r="J290" s="471">
        <v>1</v>
      </c>
      <c r="K290" s="471">
        <v>1</v>
      </c>
      <c r="L290" s="471">
        <v>3</v>
      </c>
      <c r="M290" s="472" t="s">
        <v>325</v>
      </c>
      <c r="N290" s="527"/>
      <c r="O290" s="527"/>
      <c r="P290" s="527"/>
      <c r="Q290" s="68"/>
      <c r="R290" s="457"/>
    </row>
    <row r="291" spans="2:18" ht="24.95" customHeight="1">
      <c r="B291" s="466">
        <v>12</v>
      </c>
      <c r="C291" s="467" t="s">
        <v>357</v>
      </c>
      <c r="D291" s="468">
        <v>1</v>
      </c>
      <c r="E291" s="469">
        <v>10.5</v>
      </c>
      <c r="F291" s="469">
        <v>15</v>
      </c>
      <c r="G291" s="469">
        <v>0</v>
      </c>
      <c r="H291" s="470">
        <v>1</v>
      </c>
      <c r="I291" s="471">
        <v>1</v>
      </c>
      <c r="J291" s="471">
        <v>1</v>
      </c>
      <c r="K291" s="471">
        <v>1</v>
      </c>
      <c r="L291" s="471">
        <v>3</v>
      </c>
      <c r="M291" s="472" t="s">
        <v>325</v>
      </c>
      <c r="N291" s="527"/>
      <c r="O291" s="527"/>
      <c r="P291" s="527"/>
      <c r="Q291" s="68"/>
      <c r="R291" s="457"/>
    </row>
    <row r="292" spans="2:18" ht="24.95" customHeight="1">
      <c r="B292" s="466">
        <v>12</v>
      </c>
      <c r="C292" s="467" t="s">
        <v>357</v>
      </c>
      <c r="D292" s="468">
        <v>1</v>
      </c>
      <c r="E292" s="469">
        <v>100</v>
      </c>
      <c r="F292" s="469">
        <v>22</v>
      </c>
      <c r="G292" s="469">
        <v>0</v>
      </c>
      <c r="H292" s="470">
        <v>1</v>
      </c>
      <c r="I292" s="471">
        <v>1</v>
      </c>
      <c r="J292" s="471">
        <v>1</v>
      </c>
      <c r="K292" s="471">
        <v>1</v>
      </c>
      <c r="L292" s="471">
        <v>3</v>
      </c>
      <c r="M292" s="472" t="s">
        <v>325</v>
      </c>
      <c r="N292" s="527"/>
      <c r="O292" s="527"/>
      <c r="P292" s="527"/>
      <c r="Q292" s="68"/>
      <c r="R292" s="457"/>
    </row>
    <row r="293" spans="2:18" ht="24.95" customHeight="1">
      <c r="B293" s="466">
        <v>12</v>
      </c>
      <c r="C293" s="467" t="s">
        <v>357</v>
      </c>
      <c r="D293" s="468">
        <v>1</v>
      </c>
      <c r="E293" s="469">
        <v>4</v>
      </c>
      <c r="F293" s="469">
        <v>22</v>
      </c>
      <c r="G293" s="469">
        <v>0</v>
      </c>
      <c r="H293" s="470">
        <v>1</v>
      </c>
      <c r="I293" s="471">
        <v>1</v>
      </c>
      <c r="J293" s="471">
        <v>1</v>
      </c>
      <c r="K293" s="471">
        <v>1</v>
      </c>
      <c r="L293" s="471">
        <v>3</v>
      </c>
      <c r="M293" s="472" t="s">
        <v>325</v>
      </c>
      <c r="N293" s="527"/>
      <c r="O293" s="527"/>
      <c r="P293" s="527"/>
      <c r="Q293" s="68"/>
      <c r="R293" s="457"/>
    </row>
    <row r="294" spans="2:18" ht="24.95" customHeight="1">
      <c r="B294" s="466">
        <v>12</v>
      </c>
      <c r="C294" s="467" t="s">
        <v>357</v>
      </c>
      <c r="D294" s="468">
        <v>1</v>
      </c>
      <c r="E294" s="469">
        <v>9</v>
      </c>
      <c r="F294" s="469">
        <v>22</v>
      </c>
      <c r="G294" s="469">
        <v>0</v>
      </c>
      <c r="H294" s="470">
        <v>1</v>
      </c>
      <c r="I294" s="471">
        <v>1</v>
      </c>
      <c r="J294" s="471">
        <v>1</v>
      </c>
      <c r="K294" s="471">
        <v>1</v>
      </c>
      <c r="L294" s="471">
        <v>3</v>
      </c>
      <c r="M294" s="472" t="s">
        <v>325</v>
      </c>
      <c r="N294" s="527"/>
      <c r="O294" s="527"/>
      <c r="P294" s="527"/>
      <c r="Q294" s="68"/>
      <c r="R294" s="457"/>
    </row>
    <row r="295" spans="2:18" ht="24.95" customHeight="1">
      <c r="B295" s="466">
        <v>12</v>
      </c>
      <c r="C295" s="467" t="s">
        <v>357</v>
      </c>
      <c r="D295" s="468">
        <v>1</v>
      </c>
      <c r="E295" s="469">
        <v>4</v>
      </c>
      <c r="F295" s="469">
        <v>22</v>
      </c>
      <c r="G295" s="469">
        <v>0</v>
      </c>
      <c r="H295" s="470">
        <v>1</v>
      </c>
      <c r="I295" s="471">
        <v>1</v>
      </c>
      <c r="J295" s="471">
        <v>1</v>
      </c>
      <c r="K295" s="471">
        <v>1</v>
      </c>
      <c r="L295" s="471">
        <v>3</v>
      </c>
      <c r="M295" s="472" t="s">
        <v>325</v>
      </c>
      <c r="N295" s="527"/>
      <c r="O295" s="527"/>
      <c r="P295" s="527"/>
      <c r="Q295" s="68"/>
      <c r="R295" s="457"/>
    </row>
    <row r="296" spans="2:18" ht="24.95" customHeight="1">
      <c r="B296" s="466" t="s">
        <v>355</v>
      </c>
      <c r="C296" s="467" t="s">
        <v>355</v>
      </c>
      <c r="D296" s="468" t="s">
        <v>355</v>
      </c>
      <c r="E296" s="469" t="s">
        <v>355</v>
      </c>
      <c r="F296" s="469" t="s">
        <v>355</v>
      </c>
      <c r="G296" s="469" t="s">
        <v>355</v>
      </c>
      <c r="H296" s="470" t="s">
        <v>355</v>
      </c>
      <c r="I296" s="471" t="s">
        <v>355</v>
      </c>
      <c r="J296" s="471" t="s">
        <v>355</v>
      </c>
      <c r="K296" s="471" t="s">
        <v>355</v>
      </c>
      <c r="L296" s="471" t="s">
        <v>355</v>
      </c>
      <c r="M296" s="472" t="s">
        <v>355</v>
      </c>
      <c r="N296" s="527"/>
      <c r="O296" s="527"/>
      <c r="P296" s="527"/>
      <c r="Q296" s="68"/>
      <c r="R296" s="457"/>
    </row>
    <row r="297" spans="2:18" ht="24.95" customHeight="1">
      <c r="B297" s="466">
        <v>13</v>
      </c>
      <c r="C297" s="467" t="s">
        <v>358</v>
      </c>
      <c r="D297" s="468">
        <v>1</v>
      </c>
      <c r="E297" s="469">
        <v>0</v>
      </c>
      <c r="F297" s="469">
        <v>14.5</v>
      </c>
      <c r="G297" s="469">
        <v>0</v>
      </c>
      <c r="H297" s="470">
        <v>1</v>
      </c>
      <c r="I297" s="471">
        <v>1</v>
      </c>
      <c r="J297" s="471">
        <v>1</v>
      </c>
      <c r="K297" s="471">
        <v>1</v>
      </c>
      <c r="L297" s="471">
        <v>3</v>
      </c>
      <c r="M297" s="472" t="s">
        <v>325</v>
      </c>
      <c r="N297" s="509" t="str">
        <f>C297</f>
        <v>CRN2</v>
      </c>
      <c r="O297" s="509" t="str">
        <f>SUM(F297:F300)&amp;" kip"</f>
        <v>95 kip</v>
      </c>
      <c r="P297" s="509" t="str">
        <f>MID(O297,1,FIND("k",O297)-1)/2&amp;" ton"</f>
        <v>47.5 ton</v>
      </c>
      <c r="Q297" s="68"/>
      <c r="R297" s="457"/>
    </row>
    <row r="298" spans="2:18" ht="24.95" customHeight="1">
      <c r="B298" s="466">
        <v>13</v>
      </c>
      <c r="C298" s="467" t="s">
        <v>358</v>
      </c>
      <c r="D298" s="468">
        <v>1</v>
      </c>
      <c r="E298" s="469">
        <v>4.5</v>
      </c>
      <c r="F298" s="469">
        <v>14.5</v>
      </c>
      <c r="G298" s="469">
        <v>0</v>
      </c>
      <c r="H298" s="470">
        <v>1</v>
      </c>
      <c r="I298" s="471">
        <v>1</v>
      </c>
      <c r="J298" s="471">
        <v>1</v>
      </c>
      <c r="K298" s="471">
        <v>1</v>
      </c>
      <c r="L298" s="471">
        <v>3</v>
      </c>
      <c r="M298" s="472" t="s">
        <v>325</v>
      </c>
      <c r="N298" s="527"/>
      <c r="O298" s="527"/>
      <c r="P298" s="527"/>
      <c r="Q298" s="68"/>
      <c r="R298" s="457"/>
    </row>
    <row r="299" spans="2:18" ht="24.95" customHeight="1">
      <c r="B299" s="466">
        <v>13</v>
      </c>
      <c r="C299" s="467" t="s">
        <v>358</v>
      </c>
      <c r="D299" s="468">
        <v>1</v>
      </c>
      <c r="E299" s="469">
        <v>11</v>
      </c>
      <c r="F299" s="469">
        <v>33</v>
      </c>
      <c r="G299" s="469">
        <v>0</v>
      </c>
      <c r="H299" s="470">
        <v>1</v>
      </c>
      <c r="I299" s="471">
        <v>1</v>
      </c>
      <c r="J299" s="471">
        <v>1</v>
      </c>
      <c r="K299" s="471">
        <v>1</v>
      </c>
      <c r="L299" s="471">
        <v>3</v>
      </c>
      <c r="M299" s="472" t="s">
        <v>325</v>
      </c>
      <c r="N299" s="527"/>
      <c r="O299" s="527"/>
      <c r="P299" s="527"/>
      <c r="Q299" s="68"/>
      <c r="R299" s="457"/>
    </row>
    <row r="300" spans="2:18" ht="24.95" customHeight="1">
      <c r="B300" s="466">
        <v>13</v>
      </c>
      <c r="C300" s="467" t="s">
        <v>358</v>
      </c>
      <c r="D300" s="468">
        <v>1</v>
      </c>
      <c r="E300" s="469">
        <v>4.5</v>
      </c>
      <c r="F300" s="469">
        <v>33</v>
      </c>
      <c r="G300" s="469">
        <v>0</v>
      </c>
      <c r="H300" s="470">
        <v>1</v>
      </c>
      <c r="I300" s="471">
        <v>1</v>
      </c>
      <c r="J300" s="471">
        <v>1</v>
      </c>
      <c r="K300" s="471">
        <v>1</v>
      </c>
      <c r="L300" s="471">
        <v>3</v>
      </c>
      <c r="M300" s="472" t="s">
        <v>325</v>
      </c>
      <c r="N300" s="527"/>
      <c r="O300" s="527"/>
      <c r="P300" s="527"/>
      <c r="Q300" s="68"/>
      <c r="R300" s="457"/>
    </row>
    <row r="301" spans="2:18" ht="24.95" customHeight="1">
      <c r="B301" s="466" t="s">
        <v>355</v>
      </c>
      <c r="C301" s="467" t="s">
        <v>355</v>
      </c>
      <c r="D301" s="468" t="s">
        <v>355</v>
      </c>
      <c r="E301" s="469" t="s">
        <v>355</v>
      </c>
      <c r="F301" s="469" t="s">
        <v>355</v>
      </c>
      <c r="G301" s="469" t="s">
        <v>355</v>
      </c>
      <c r="H301" s="470" t="s">
        <v>355</v>
      </c>
      <c r="I301" s="471" t="s">
        <v>355</v>
      </c>
      <c r="J301" s="471" t="s">
        <v>355</v>
      </c>
      <c r="K301" s="471" t="s">
        <v>355</v>
      </c>
      <c r="L301" s="471" t="s">
        <v>355</v>
      </c>
      <c r="M301" s="472" t="s">
        <v>355</v>
      </c>
      <c r="N301" s="527"/>
      <c r="O301" s="527"/>
      <c r="P301" s="527"/>
      <c r="Q301" s="68"/>
      <c r="R301" s="457"/>
    </row>
    <row r="302" spans="2:18" ht="24.95" customHeight="1">
      <c r="B302" s="466">
        <v>14</v>
      </c>
      <c r="C302" s="467" t="s">
        <v>359</v>
      </c>
      <c r="D302" s="468">
        <v>1</v>
      </c>
      <c r="E302" s="469">
        <v>0</v>
      </c>
      <c r="F302" s="469">
        <v>19.425000000000001</v>
      </c>
      <c r="G302" s="469">
        <v>0</v>
      </c>
      <c r="H302" s="470">
        <v>1</v>
      </c>
      <c r="I302" s="471">
        <v>1</v>
      </c>
      <c r="J302" s="471">
        <v>1</v>
      </c>
      <c r="K302" s="471">
        <v>1</v>
      </c>
      <c r="L302" s="471">
        <v>3</v>
      </c>
      <c r="M302" s="472" t="s">
        <v>325</v>
      </c>
      <c r="N302" s="509" t="str">
        <f>C302</f>
        <v>CRN3</v>
      </c>
      <c r="O302" s="509" t="str">
        <f>SUM(F302:F309)&amp;" kip"</f>
        <v>147 kip</v>
      </c>
      <c r="P302" s="509" t="str">
        <f>MID(O302,1,FIND("k",O302)-1)/2&amp;" ton"</f>
        <v>73.5 ton</v>
      </c>
      <c r="Q302" s="68"/>
      <c r="R302" s="457"/>
    </row>
    <row r="303" spans="2:18" ht="24.95" customHeight="1">
      <c r="B303" s="466">
        <v>14</v>
      </c>
      <c r="C303" s="467" t="s">
        <v>359</v>
      </c>
      <c r="D303" s="468">
        <v>1</v>
      </c>
      <c r="E303" s="469">
        <v>8.5</v>
      </c>
      <c r="F303" s="469">
        <v>19.95</v>
      </c>
      <c r="G303" s="469">
        <v>0</v>
      </c>
      <c r="H303" s="470">
        <v>1</v>
      </c>
      <c r="I303" s="471">
        <v>1</v>
      </c>
      <c r="J303" s="471">
        <v>1</v>
      </c>
      <c r="K303" s="471">
        <v>1</v>
      </c>
      <c r="L303" s="471">
        <v>3</v>
      </c>
      <c r="M303" s="472" t="s">
        <v>325</v>
      </c>
      <c r="N303" s="527"/>
      <c r="O303" s="527"/>
      <c r="P303" s="527"/>
      <c r="Q303" s="68"/>
      <c r="R303" s="457"/>
    </row>
    <row r="304" spans="2:18" ht="24.95" customHeight="1">
      <c r="B304" s="466">
        <v>14</v>
      </c>
      <c r="C304" s="467" t="s">
        <v>359</v>
      </c>
      <c r="D304" s="468">
        <v>1</v>
      </c>
      <c r="E304" s="469">
        <v>5</v>
      </c>
      <c r="F304" s="469">
        <v>19.95</v>
      </c>
      <c r="G304" s="469">
        <v>0</v>
      </c>
      <c r="H304" s="470">
        <v>1</v>
      </c>
      <c r="I304" s="471">
        <v>1</v>
      </c>
      <c r="J304" s="471">
        <v>1</v>
      </c>
      <c r="K304" s="471">
        <v>1</v>
      </c>
      <c r="L304" s="471">
        <v>3</v>
      </c>
      <c r="M304" s="472" t="s">
        <v>325</v>
      </c>
      <c r="N304" s="527"/>
      <c r="O304" s="527"/>
      <c r="P304" s="527"/>
      <c r="Q304" s="68"/>
      <c r="R304" s="457"/>
    </row>
    <row r="305" spans="2:18" ht="24.95" customHeight="1">
      <c r="B305" s="466">
        <v>14</v>
      </c>
      <c r="C305" s="467" t="s">
        <v>359</v>
      </c>
      <c r="D305" s="468">
        <v>1</v>
      </c>
      <c r="E305" s="469">
        <v>8</v>
      </c>
      <c r="F305" s="469">
        <v>21</v>
      </c>
      <c r="G305" s="469">
        <v>0</v>
      </c>
      <c r="H305" s="470">
        <v>1</v>
      </c>
      <c r="I305" s="471">
        <v>1</v>
      </c>
      <c r="J305" s="471">
        <v>1</v>
      </c>
      <c r="K305" s="471">
        <v>1</v>
      </c>
      <c r="L305" s="471">
        <v>3</v>
      </c>
      <c r="M305" s="472" t="s">
        <v>325</v>
      </c>
      <c r="N305" s="527"/>
      <c r="O305" s="527"/>
      <c r="P305" s="527"/>
      <c r="Q305" s="68"/>
      <c r="R305" s="457"/>
    </row>
    <row r="306" spans="2:18" ht="24.95" customHeight="1">
      <c r="B306" s="466">
        <v>14</v>
      </c>
      <c r="C306" s="467" t="s">
        <v>359</v>
      </c>
      <c r="D306" s="468">
        <v>1</v>
      </c>
      <c r="E306" s="469">
        <v>5</v>
      </c>
      <c r="F306" s="469">
        <v>21</v>
      </c>
      <c r="G306" s="469">
        <v>0</v>
      </c>
      <c r="H306" s="470">
        <v>1</v>
      </c>
      <c r="I306" s="471">
        <v>1</v>
      </c>
      <c r="J306" s="471">
        <v>1</v>
      </c>
      <c r="K306" s="471">
        <v>1</v>
      </c>
      <c r="L306" s="471">
        <v>3</v>
      </c>
      <c r="M306" s="472" t="s">
        <v>325</v>
      </c>
      <c r="N306" s="527"/>
      <c r="O306" s="527"/>
      <c r="P306" s="527"/>
      <c r="Q306" s="68"/>
      <c r="R306" s="457"/>
    </row>
    <row r="307" spans="2:18" ht="24.95" customHeight="1">
      <c r="B307" s="466">
        <v>14</v>
      </c>
      <c r="C307" s="467" t="s">
        <v>359</v>
      </c>
      <c r="D307" s="468">
        <v>1</v>
      </c>
      <c r="E307" s="469">
        <v>15</v>
      </c>
      <c r="F307" s="469">
        <v>16.275000000000002</v>
      </c>
      <c r="G307" s="469">
        <v>0</v>
      </c>
      <c r="H307" s="470">
        <v>1</v>
      </c>
      <c r="I307" s="471">
        <v>1</v>
      </c>
      <c r="J307" s="471">
        <v>1</v>
      </c>
      <c r="K307" s="471">
        <v>1</v>
      </c>
      <c r="L307" s="471">
        <v>3</v>
      </c>
      <c r="M307" s="472" t="s">
        <v>325</v>
      </c>
      <c r="N307" s="527"/>
      <c r="O307" s="527"/>
      <c r="P307" s="527"/>
      <c r="Q307" s="68"/>
      <c r="R307" s="457"/>
    </row>
    <row r="308" spans="2:18" ht="24.95" customHeight="1">
      <c r="B308" s="466">
        <v>14</v>
      </c>
      <c r="C308" s="467" t="s">
        <v>359</v>
      </c>
      <c r="D308" s="468">
        <v>1</v>
      </c>
      <c r="E308" s="469">
        <v>4.5</v>
      </c>
      <c r="F308" s="469">
        <v>16.275000000000002</v>
      </c>
      <c r="G308" s="469">
        <v>0</v>
      </c>
      <c r="H308" s="470">
        <v>1</v>
      </c>
      <c r="I308" s="471">
        <v>1</v>
      </c>
      <c r="J308" s="471">
        <v>1</v>
      </c>
      <c r="K308" s="471">
        <v>1</v>
      </c>
      <c r="L308" s="471">
        <v>3</v>
      </c>
      <c r="M308" s="472" t="s">
        <v>325</v>
      </c>
      <c r="N308" s="527"/>
      <c r="O308" s="527"/>
      <c r="P308" s="527"/>
      <c r="Q308" s="68"/>
      <c r="R308" s="457"/>
    </row>
    <row r="309" spans="2:18" ht="24.95" customHeight="1">
      <c r="B309" s="466">
        <v>14</v>
      </c>
      <c r="C309" s="467" t="s">
        <v>359</v>
      </c>
      <c r="D309" s="468">
        <v>1</v>
      </c>
      <c r="E309" s="469">
        <v>8</v>
      </c>
      <c r="F309" s="469">
        <v>13.125</v>
      </c>
      <c r="G309" s="469">
        <v>0</v>
      </c>
      <c r="H309" s="470">
        <v>1</v>
      </c>
      <c r="I309" s="471">
        <v>1</v>
      </c>
      <c r="J309" s="471">
        <v>1</v>
      </c>
      <c r="K309" s="471">
        <v>1</v>
      </c>
      <c r="L309" s="471">
        <v>3</v>
      </c>
      <c r="M309" s="472" t="s">
        <v>325</v>
      </c>
      <c r="N309" s="527"/>
      <c r="O309" s="527"/>
      <c r="P309" s="527"/>
      <c r="Q309" s="68"/>
      <c r="R309" s="457"/>
    </row>
    <row r="310" spans="2:18" ht="24.95" customHeight="1">
      <c r="B310" s="466">
        <v>14</v>
      </c>
      <c r="C310" s="467" t="s">
        <v>359</v>
      </c>
      <c r="D310" s="468" t="s">
        <v>354</v>
      </c>
      <c r="E310" s="469" t="s">
        <v>354</v>
      </c>
      <c r="F310" s="469" t="s">
        <v>354</v>
      </c>
      <c r="G310" s="469" t="s">
        <v>354</v>
      </c>
      <c r="H310" s="470" t="s">
        <v>354</v>
      </c>
      <c r="I310" s="471" t="s">
        <v>354</v>
      </c>
      <c r="J310" s="471" t="s">
        <v>354</v>
      </c>
      <c r="K310" s="471" t="s">
        <v>354</v>
      </c>
      <c r="L310" s="471" t="s">
        <v>354</v>
      </c>
      <c r="M310" s="472" t="s">
        <v>354</v>
      </c>
      <c r="N310" s="527"/>
      <c r="O310" s="527"/>
      <c r="P310" s="527"/>
      <c r="Q310" s="68"/>
      <c r="R310" s="457"/>
    </row>
    <row r="311" spans="2:18" ht="24.95" customHeight="1">
      <c r="B311" s="466">
        <v>14</v>
      </c>
      <c r="C311" s="467" t="s">
        <v>359</v>
      </c>
      <c r="D311" s="468">
        <v>2</v>
      </c>
      <c r="E311" s="469">
        <v>0</v>
      </c>
      <c r="F311" s="469">
        <v>16.8</v>
      </c>
      <c r="G311" s="469">
        <v>0</v>
      </c>
      <c r="H311" s="470">
        <v>1</v>
      </c>
      <c r="I311" s="471">
        <v>1</v>
      </c>
      <c r="J311" s="471">
        <v>1</v>
      </c>
      <c r="K311" s="471">
        <v>1</v>
      </c>
      <c r="L311" s="471">
        <v>3</v>
      </c>
      <c r="M311" s="472" t="s">
        <v>325</v>
      </c>
      <c r="N311" s="509" t="str">
        <f>C311</f>
        <v>CRN3</v>
      </c>
      <c r="O311" s="509" t="str">
        <f>SUM(F311:F318)&amp;" kip"</f>
        <v>131.25 kip</v>
      </c>
      <c r="P311" s="509" t="str">
        <f>MID(O311,1,FIND("k",O311)-1)/2&amp;" ton"</f>
        <v>65.625 ton</v>
      </c>
      <c r="Q311" s="68"/>
      <c r="R311" s="457"/>
    </row>
    <row r="312" spans="2:18" ht="24.95" customHeight="1">
      <c r="B312" s="466">
        <v>14</v>
      </c>
      <c r="C312" s="467" t="s">
        <v>359</v>
      </c>
      <c r="D312" s="468">
        <v>2</v>
      </c>
      <c r="E312" s="469">
        <v>4</v>
      </c>
      <c r="F312" s="469">
        <v>16.8</v>
      </c>
      <c r="G312" s="469">
        <v>0</v>
      </c>
      <c r="H312" s="470">
        <v>1</v>
      </c>
      <c r="I312" s="471">
        <v>1</v>
      </c>
      <c r="J312" s="471">
        <v>1</v>
      </c>
      <c r="K312" s="471">
        <v>1</v>
      </c>
      <c r="L312" s="471">
        <v>3</v>
      </c>
      <c r="M312" s="472" t="s">
        <v>325</v>
      </c>
      <c r="N312" s="527"/>
      <c r="O312" s="527"/>
      <c r="P312" s="527"/>
      <c r="Q312" s="68"/>
      <c r="R312" s="457"/>
    </row>
    <row r="313" spans="2:18" ht="24.95" customHeight="1">
      <c r="B313" s="466">
        <v>14</v>
      </c>
      <c r="C313" s="467" t="s">
        <v>359</v>
      </c>
      <c r="D313" s="468">
        <v>2</v>
      </c>
      <c r="E313" s="469">
        <v>8</v>
      </c>
      <c r="F313" s="469">
        <v>23.1</v>
      </c>
      <c r="G313" s="469">
        <v>0</v>
      </c>
      <c r="H313" s="470">
        <v>1</v>
      </c>
      <c r="I313" s="471">
        <v>1</v>
      </c>
      <c r="J313" s="471">
        <v>1</v>
      </c>
      <c r="K313" s="471">
        <v>1</v>
      </c>
      <c r="L313" s="471">
        <v>3</v>
      </c>
      <c r="M313" s="472" t="s">
        <v>325</v>
      </c>
      <c r="N313" s="527"/>
      <c r="O313" s="527"/>
      <c r="P313" s="527"/>
      <c r="Q313" s="68"/>
      <c r="R313" s="457"/>
    </row>
    <row r="314" spans="2:18" ht="24.95" customHeight="1">
      <c r="B314" s="466">
        <v>14</v>
      </c>
      <c r="C314" s="467" t="s">
        <v>359</v>
      </c>
      <c r="D314" s="468">
        <v>2</v>
      </c>
      <c r="E314" s="469">
        <v>4</v>
      </c>
      <c r="F314" s="469">
        <v>23.1</v>
      </c>
      <c r="G314" s="469">
        <v>0</v>
      </c>
      <c r="H314" s="470">
        <v>1</v>
      </c>
      <c r="I314" s="471">
        <v>1</v>
      </c>
      <c r="J314" s="471">
        <v>1</v>
      </c>
      <c r="K314" s="471">
        <v>1</v>
      </c>
      <c r="L314" s="471">
        <v>3</v>
      </c>
      <c r="M314" s="472" t="s">
        <v>325</v>
      </c>
      <c r="N314" s="527"/>
      <c r="O314" s="527"/>
      <c r="P314" s="527"/>
      <c r="Q314" s="68"/>
      <c r="R314" s="457"/>
    </row>
    <row r="315" spans="2:18" ht="24.95" customHeight="1">
      <c r="B315" s="466">
        <v>14</v>
      </c>
      <c r="C315" s="467" t="s">
        <v>359</v>
      </c>
      <c r="D315" s="468">
        <v>2</v>
      </c>
      <c r="E315" s="469">
        <v>4</v>
      </c>
      <c r="F315" s="469">
        <v>23.1</v>
      </c>
      <c r="G315" s="469">
        <v>0</v>
      </c>
      <c r="H315" s="470">
        <v>1</v>
      </c>
      <c r="I315" s="471">
        <v>1</v>
      </c>
      <c r="J315" s="471">
        <v>1</v>
      </c>
      <c r="K315" s="471">
        <v>1</v>
      </c>
      <c r="L315" s="471">
        <v>3</v>
      </c>
      <c r="M315" s="472" t="s">
        <v>325</v>
      </c>
      <c r="N315" s="527"/>
      <c r="O315" s="527"/>
      <c r="P315" s="527"/>
      <c r="Q315" s="68"/>
      <c r="R315" s="457"/>
    </row>
    <row r="316" spans="2:18" ht="24.95" customHeight="1">
      <c r="B316" s="466">
        <v>14</v>
      </c>
      <c r="C316" s="467" t="s">
        <v>359</v>
      </c>
      <c r="D316" s="468">
        <v>2</v>
      </c>
      <c r="E316" s="469">
        <v>20</v>
      </c>
      <c r="F316" s="469">
        <v>10.5</v>
      </c>
      <c r="G316" s="469">
        <v>0</v>
      </c>
      <c r="H316" s="470">
        <v>1</v>
      </c>
      <c r="I316" s="471">
        <v>1</v>
      </c>
      <c r="J316" s="471">
        <v>1</v>
      </c>
      <c r="K316" s="471">
        <v>1</v>
      </c>
      <c r="L316" s="471">
        <v>3</v>
      </c>
      <c r="M316" s="472" t="s">
        <v>325</v>
      </c>
      <c r="N316" s="527"/>
      <c r="O316" s="527"/>
      <c r="P316" s="527"/>
      <c r="Q316" s="68"/>
      <c r="R316" s="457"/>
    </row>
    <row r="317" spans="2:18" ht="24.95" customHeight="1">
      <c r="B317" s="466">
        <v>14</v>
      </c>
      <c r="C317" s="467" t="s">
        <v>359</v>
      </c>
      <c r="D317" s="468">
        <v>2</v>
      </c>
      <c r="E317" s="469">
        <v>10</v>
      </c>
      <c r="F317" s="469">
        <v>10.5</v>
      </c>
      <c r="G317" s="469">
        <v>0</v>
      </c>
      <c r="H317" s="470">
        <v>1</v>
      </c>
      <c r="I317" s="471">
        <v>1</v>
      </c>
      <c r="J317" s="471">
        <v>1</v>
      </c>
      <c r="K317" s="471">
        <v>1</v>
      </c>
      <c r="L317" s="471">
        <v>3</v>
      </c>
      <c r="M317" s="472" t="s">
        <v>325</v>
      </c>
      <c r="N317" s="527"/>
      <c r="O317" s="527"/>
      <c r="P317" s="527"/>
      <c r="Q317" s="68"/>
      <c r="R317" s="457"/>
    </row>
    <row r="318" spans="2:18" ht="24.95" customHeight="1">
      <c r="B318" s="466">
        <v>14</v>
      </c>
      <c r="C318" s="467" t="s">
        <v>359</v>
      </c>
      <c r="D318" s="468">
        <v>2</v>
      </c>
      <c r="E318" s="469">
        <v>10</v>
      </c>
      <c r="F318" s="469">
        <v>7.3500000000000005</v>
      </c>
      <c r="G318" s="469">
        <v>0</v>
      </c>
      <c r="H318" s="470">
        <v>1</v>
      </c>
      <c r="I318" s="471">
        <v>1</v>
      </c>
      <c r="J318" s="471">
        <v>1</v>
      </c>
      <c r="K318" s="471">
        <v>1</v>
      </c>
      <c r="L318" s="471">
        <v>3</v>
      </c>
      <c r="M318" s="472" t="s">
        <v>325</v>
      </c>
      <c r="N318" s="527"/>
      <c r="O318" s="527"/>
      <c r="P318" s="527"/>
      <c r="Q318" s="68"/>
      <c r="R318" s="457"/>
    </row>
    <row r="319" spans="2:18" ht="24.95" customHeight="1">
      <c r="B319" s="466" t="s">
        <v>355</v>
      </c>
      <c r="C319" s="467" t="s">
        <v>355</v>
      </c>
      <c r="D319" s="468" t="s">
        <v>355</v>
      </c>
      <c r="E319" s="469" t="s">
        <v>355</v>
      </c>
      <c r="F319" s="469" t="s">
        <v>355</v>
      </c>
      <c r="G319" s="469" t="s">
        <v>355</v>
      </c>
      <c r="H319" s="470" t="s">
        <v>355</v>
      </c>
      <c r="I319" s="471" t="s">
        <v>355</v>
      </c>
      <c r="J319" s="471" t="s">
        <v>355</v>
      </c>
      <c r="K319" s="471" t="s">
        <v>355</v>
      </c>
      <c r="L319" s="471" t="s">
        <v>355</v>
      </c>
      <c r="M319" s="472" t="s">
        <v>355</v>
      </c>
      <c r="N319" s="527"/>
      <c r="O319" s="527"/>
      <c r="P319" s="527"/>
      <c r="Q319" s="68"/>
      <c r="R319" s="457"/>
    </row>
    <row r="320" spans="2:18" ht="24.95" customHeight="1">
      <c r="B320" s="466">
        <v>15</v>
      </c>
      <c r="C320" s="467" t="s">
        <v>360</v>
      </c>
      <c r="D320" s="468">
        <v>1</v>
      </c>
      <c r="E320" s="469">
        <v>0</v>
      </c>
      <c r="F320" s="469">
        <v>12</v>
      </c>
      <c r="G320" s="469">
        <v>0</v>
      </c>
      <c r="H320" s="470">
        <v>1</v>
      </c>
      <c r="I320" s="471">
        <v>1</v>
      </c>
      <c r="J320" s="471">
        <v>1</v>
      </c>
      <c r="K320" s="471">
        <v>1</v>
      </c>
      <c r="L320" s="471">
        <v>3</v>
      </c>
      <c r="M320" s="472" t="s">
        <v>325</v>
      </c>
      <c r="N320" s="509" t="str">
        <f>C320</f>
        <v>TTT1</v>
      </c>
      <c r="O320" s="509" t="str">
        <f>SUM(F320:F328)&amp;" kip"</f>
        <v>162 kip</v>
      </c>
      <c r="P320" s="509" t="str">
        <f>MID(O320,1,FIND("k",O320)-1)/2&amp;" ton"</f>
        <v>81 ton</v>
      </c>
      <c r="Q320" s="68"/>
      <c r="R320" s="457"/>
    </row>
    <row r="321" spans="2:18" ht="24.95" customHeight="1">
      <c r="B321" s="466">
        <v>15</v>
      </c>
      <c r="C321" s="467" t="s">
        <v>360</v>
      </c>
      <c r="D321" s="468">
        <v>1</v>
      </c>
      <c r="E321" s="469">
        <v>12</v>
      </c>
      <c r="F321" s="469">
        <v>20</v>
      </c>
      <c r="G321" s="469">
        <v>0</v>
      </c>
      <c r="H321" s="470">
        <v>1</v>
      </c>
      <c r="I321" s="471">
        <v>1</v>
      </c>
      <c r="J321" s="471">
        <v>1</v>
      </c>
      <c r="K321" s="471">
        <v>1</v>
      </c>
      <c r="L321" s="471">
        <v>3</v>
      </c>
      <c r="M321" s="472" t="s">
        <v>325</v>
      </c>
      <c r="N321" s="527"/>
      <c r="O321" s="527"/>
      <c r="P321" s="527"/>
      <c r="Q321" s="68"/>
      <c r="R321" s="457"/>
    </row>
    <row r="322" spans="2:18" ht="24.95" customHeight="1">
      <c r="B322" s="466">
        <v>15</v>
      </c>
      <c r="C322" s="467" t="s">
        <v>360</v>
      </c>
      <c r="D322" s="468">
        <v>1</v>
      </c>
      <c r="E322" s="469">
        <v>4</v>
      </c>
      <c r="F322" s="469">
        <v>20</v>
      </c>
      <c r="G322" s="469">
        <v>0</v>
      </c>
      <c r="H322" s="470">
        <v>1</v>
      </c>
      <c r="I322" s="471">
        <v>1</v>
      </c>
      <c r="J322" s="471">
        <v>1</v>
      </c>
      <c r="K322" s="471">
        <v>1</v>
      </c>
      <c r="L322" s="471">
        <v>3</v>
      </c>
      <c r="M322" s="472" t="s">
        <v>325</v>
      </c>
      <c r="N322" s="527"/>
      <c r="O322" s="527"/>
      <c r="P322" s="527"/>
      <c r="Q322" s="68"/>
      <c r="R322" s="457"/>
    </row>
    <row r="323" spans="2:18" ht="24.95" customHeight="1">
      <c r="B323" s="466">
        <v>15</v>
      </c>
      <c r="C323" s="467" t="s">
        <v>360</v>
      </c>
      <c r="D323" s="468">
        <v>1</v>
      </c>
      <c r="E323" s="469">
        <v>4</v>
      </c>
      <c r="F323" s="469">
        <v>20</v>
      </c>
      <c r="G323" s="469">
        <v>0</v>
      </c>
      <c r="H323" s="470">
        <v>1</v>
      </c>
      <c r="I323" s="471">
        <v>1</v>
      </c>
      <c r="J323" s="471">
        <v>1</v>
      </c>
      <c r="K323" s="471">
        <v>1</v>
      </c>
      <c r="L323" s="471">
        <v>3</v>
      </c>
      <c r="M323" s="472" t="s">
        <v>325</v>
      </c>
      <c r="N323" s="527"/>
      <c r="O323" s="527"/>
      <c r="P323" s="527"/>
      <c r="Q323" s="68"/>
      <c r="R323" s="457"/>
    </row>
    <row r="324" spans="2:18" ht="24.95" customHeight="1">
      <c r="B324" s="466">
        <v>15</v>
      </c>
      <c r="C324" s="467" t="s">
        <v>360</v>
      </c>
      <c r="D324" s="468">
        <v>1</v>
      </c>
      <c r="E324" s="469">
        <v>34</v>
      </c>
      <c r="F324" s="469">
        <v>19</v>
      </c>
      <c r="G324" s="469">
        <v>0</v>
      </c>
      <c r="H324" s="470">
        <v>1</v>
      </c>
      <c r="I324" s="471">
        <v>1</v>
      </c>
      <c r="J324" s="471">
        <v>1</v>
      </c>
      <c r="K324" s="471">
        <v>1</v>
      </c>
      <c r="L324" s="471">
        <v>3</v>
      </c>
      <c r="M324" s="472" t="s">
        <v>325</v>
      </c>
      <c r="N324" s="527"/>
      <c r="O324" s="527"/>
      <c r="P324" s="527"/>
      <c r="Q324" s="68"/>
      <c r="R324" s="457"/>
    </row>
    <row r="325" spans="2:18" ht="24.95" customHeight="1">
      <c r="B325" s="466">
        <v>15</v>
      </c>
      <c r="C325" s="467" t="s">
        <v>360</v>
      </c>
      <c r="D325" s="468">
        <v>1</v>
      </c>
      <c r="E325" s="469">
        <v>4</v>
      </c>
      <c r="F325" s="469">
        <v>18</v>
      </c>
      <c r="G325" s="469">
        <v>0</v>
      </c>
      <c r="H325" s="470">
        <v>1</v>
      </c>
      <c r="I325" s="471">
        <v>1</v>
      </c>
      <c r="J325" s="471">
        <v>1</v>
      </c>
      <c r="K325" s="471">
        <v>1</v>
      </c>
      <c r="L325" s="471">
        <v>3</v>
      </c>
      <c r="M325" s="472" t="s">
        <v>325</v>
      </c>
      <c r="N325" s="527"/>
      <c r="O325" s="527"/>
      <c r="P325" s="527"/>
      <c r="Q325" s="68"/>
      <c r="R325" s="457"/>
    </row>
    <row r="326" spans="2:18" ht="24.95" customHeight="1">
      <c r="B326" s="466">
        <v>15</v>
      </c>
      <c r="C326" s="467" t="s">
        <v>360</v>
      </c>
      <c r="D326" s="468">
        <v>1</v>
      </c>
      <c r="E326" s="469">
        <v>4</v>
      </c>
      <c r="F326" s="469">
        <v>18</v>
      </c>
      <c r="G326" s="469">
        <v>0</v>
      </c>
      <c r="H326" s="470">
        <v>1</v>
      </c>
      <c r="I326" s="471">
        <v>1</v>
      </c>
      <c r="J326" s="471">
        <v>1</v>
      </c>
      <c r="K326" s="471">
        <v>1</v>
      </c>
      <c r="L326" s="471">
        <v>3</v>
      </c>
      <c r="M326" s="472" t="s">
        <v>325</v>
      </c>
      <c r="N326" s="527"/>
      <c r="O326" s="527"/>
      <c r="P326" s="527"/>
      <c r="Q326" s="68"/>
      <c r="R326" s="457"/>
    </row>
    <row r="327" spans="2:18" ht="24.95" customHeight="1">
      <c r="B327" s="466">
        <v>15</v>
      </c>
      <c r="C327" s="467" t="s">
        <v>360</v>
      </c>
      <c r="D327" s="468">
        <v>1</v>
      </c>
      <c r="E327" s="469">
        <v>27</v>
      </c>
      <c r="F327" s="469">
        <v>20</v>
      </c>
      <c r="G327" s="469">
        <v>0</v>
      </c>
      <c r="H327" s="470">
        <v>1</v>
      </c>
      <c r="I327" s="471">
        <v>1</v>
      </c>
      <c r="J327" s="471">
        <v>1</v>
      </c>
      <c r="K327" s="471">
        <v>1</v>
      </c>
      <c r="L327" s="471">
        <v>3</v>
      </c>
      <c r="M327" s="472" t="s">
        <v>325</v>
      </c>
      <c r="N327" s="527"/>
      <c r="O327" s="527"/>
      <c r="P327" s="527"/>
      <c r="Q327" s="68"/>
      <c r="R327" s="457"/>
    </row>
    <row r="328" spans="2:18" ht="24.95" customHeight="1">
      <c r="B328" s="466">
        <v>15</v>
      </c>
      <c r="C328" s="467" t="s">
        <v>360</v>
      </c>
      <c r="D328" s="468">
        <v>1</v>
      </c>
      <c r="E328" s="469">
        <v>6</v>
      </c>
      <c r="F328" s="469">
        <v>15</v>
      </c>
      <c r="G328" s="469">
        <v>0</v>
      </c>
      <c r="H328" s="470">
        <v>1</v>
      </c>
      <c r="I328" s="471">
        <v>1</v>
      </c>
      <c r="J328" s="471">
        <v>1</v>
      </c>
      <c r="K328" s="471">
        <v>1</v>
      </c>
      <c r="L328" s="471">
        <v>3</v>
      </c>
      <c r="M328" s="472" t="s">
        <v>325</v>
      </c>
      <c r="N328" s="527"/>
      <c r="O328" s="527"/>
      <c r="P328" s="527"/>
      <c r="Q328" s="68"/>
      <c r="R328" s="457"/>
    </row>
    <row r="329" spans="2:18" ht="24.95" customHeight="1">
      <c r="B329" s="466" t="s">
        <v>355</v>
      </c>
      <c r="C329" s="467" t="s">
        <v>355</v>
      </c>
      <c r="D329" s="468" t="s">
        <v>355</v>
      </c>
      <c r="E329" s="469" t="s">
        <v>355</v>
      </c>
      <c r="F329" s="469" t="s">
        <v>355</v>
      </c>
      <c r="G329" s="469" t="s">
        <v>355</v>
      </c>
      <c r="H329" s="470" t="s">
        <v>355</v>
      </c>
      <c r="I329" s="471" t="s">
        <v>355</v>
      </c>
      <c r="J329" s="471" t="s">
        <v>355</v>
      </c>
      <c r="K329" s="471" t="s">
        <v>355</v>
      </c>
      <c r="L329" s="471" t="s">
        <v>355</v>
      </c>
      <c r="M329" s="472" t="s">
        <v>355</v>
      </c>
      <c r="N329" s="527"/>
      <c r="O329" s="527"/>
      <c r="P329" s="527"/>
      <c r="Q329" s="68"/>
      <c r="R329" s="457"/>
    </row>
    <row r="330" spans="2:18" ht="24.95" customHeight="1">
      <c r="B330" s="466">
        <v>16</v>
      </c>
      <c r="C330" s="467" t="s">
        <v>361</v>
      </c>
      <c r="D330" s="468">
        <v>1</v>
      </c>
      <c r="E330" s="469">
        <v>0</v>
      </c>
      <c r="F330" s="469">
        <v>12</v>
      </c>
      <c r="G330" s="469">
        <v>0</v>
      </c>
      <c r="H330" s="470">
        <v>1</v>
      </c>
      <c r="I330" s="471">
        <v>1</v>
      </c>
      <c r="J330" s="471">
        <v>1</v>
      </c>
      <c r="K330" s="471">
        <v>1</v>
      </c>
      <c r="L330" s="471">
        <v>3</v>
      </c>
      <c r="M330" s="472" t="s">
        <v>325</v>
      </c>
      <c r="N330" s="509" t="str">
        <f>C330</f>
        <v>TTT2</v>
      </c>
      <c r="O330" s="509" t="str">
        <f>SUM(F330:F337)&amp;" kip"</f>
        <v>160 kip</v>
      </c>
      <c r="P330" s="509" t="str">
        <f>MID(O330,1,FIND("k",O330)-1)/2&amp;" ton"</f>
        <v>80 ton</v>
      </c>
      <c r="Q330" s="68"/>
      <c r="R330" s="457"/>
    </row>
    <row r="331" spans="2:18" ht="24.95" customHeight="1">
      <c r="B331" s="466">
        <v>16</v>
      </c>
      <c r="C331" s="467" t="s">
        <v>361</v>
      </c>
      <c r="D331" s="468">
        <v>1</v>
      </c>
      <c r="E331" s="469">
        <v>15</v>
      </c>
      <c r="F331" s="469">
        <v>22</v>
      </c>
      <c r="G331" s="469">
        <v>0</v>
      </c>
      <c r="H331" s="470">
        <v>1</v>
      </c>
      <c r="I331" s="471">
        <v>1</v>
      </c>
      <c r="J331" s="471">
        <v>1</v>
      </c>
      <c r="K331" s="471">
        <v>1</v>
      </c>
      <c r="L331" s="471">
        <v>3</v>
      </c>
      <c r="M331" s="472" t="s">
        <v>325</v>
      </c>
      <c r="N331" s="527"/>
      <c r="O331" s="527"/>
      <c r="P331" s="527"/>
      <c r="Q331" s="68"/>
      <c r="R331" s="457"/>
    </row>
    <row r="332" spans="2:18" ht="24.95" customHeight="1">
      <c r="B332" s="466">
        <v>16</v>
      </c>
      <c r="C332" s="467" t="s">
        <v>361</v>
      </c>
      <c r="D332" s="468">
        <v>1</v>
      </c>
      <c r="E332" s="469">
        <v>4</v>
      </c>
      <c r="F332" s="469">
        <v>22</v>
      </c>
      <c r="G332" s="469">
        <v>0</v>
      </c>
      <c r="H332" s="470">
        <v>1</v>
      </c>
      <c r="I332" s="471">
        <v>1</v>
      </c>
      <c r="J332" s="471">
        <v>1</v>
      </c>
      <c r="K332" s="471">
        <v>1</v>
      </c>
      <c r="L332" s="471">
        <v>3</v>
      </c>
      <c r="M332" s="472" t="s">
        <v>325</v>
      </c>
      <c r="N332" s="527"/>
      <c r="O332" s="527"/>
      <c r="P332" s="527"/>
      <c r="Q332" s="68"/>
      <c r="R332" s="457"/>
    </row>
    <row r="333" spans="2:18" ht="24.95" customHeight="1">
      <c r="B333" s="466">
        <v>16</v>
      </c>
      <c r="C333" s="467" t="s">
        <v>361</v>
      </c>
      <c r="D333" s="468">
        <v>1</v>
      </c>
      <c r="E333" s="469">
        <v>4</v>
      </c>
      <c r="F333" s="469">
        <v>22</v>
      </c>
      <c r="G333" s="469">
        <v>0</v>
      </c>
      <c r="H333" s="470">
        <v>1</v>
      </c>
      <c r="I333" s="471">
        <v>1</v>
      </c>
      <c r="J333" s="471">
        <v>1</v>
      </c>
      <c r="K333" s="471">
        <v>1</v>
      </c>
      <c r="L333" s="471">
        <v>3</v>
      </c>
      <c r="M333" s="472" t="s">
        <v>325</v>
      </c>
      <c r="N333" s="527"/>
      <c r="O333" s="527"/>
      <c r="P333" s="527"/>
      <c r="Q333" s="68"/>
      <c r="R333" s="457"/>
    </row>
    <row r="334" spans="2:18" ht="24.95" customHeight="1">
      <c r="B334" s="466">
        <v>16</v>
      </c>
      <c r="C334" s="467" t="s">
        <v>361</v>
      </c>
      <c r="D334" s="468">
        <v>1</v>
      </c>
      <c r="E334" s="469">
        <v>29</v>
      </c>
      <c r="F334" s="469">
        <v>22</v>
      </c>
      <c r="G334" s="469">
        <v>0</v>
      </c>
      <c r="H334" s="470">
        <v>1</v>
      </c>
      <c r="I334" s="471">
        <v>1</v>
      </c>
      <c r="J334" s="471">
        <v>1</v>
      </c>
      <c r="K334" s="471">
        <v>1</v>
      </c>
      <c r="L334" s="471">
        <v>3</v>
      </c>
      <c r="M334" s="472" t="s">
        <v>325</v>
      </c>
      <c r="N334" s="527"/>
      <c r="O334" s="527"/>
      <c r="P334" s="527"/>
      <c r="Q334" s="68"/>
      <c r="R334" s="457"/>
    </row>
    <row r="335" spans="2:18" ht="24.95" customHeight="1">
      <c r="B335" s="466">
        <v>16</v>
      </c>
      <c r="C335" s="467" t="s">
        <v>361</v>
      </c>
      <c r="D335" s="468">
        <v>1</v>
      </c>
      <c r="E335" s="469">
        <v>4</v>
      </c>
      <c r="F335" s="469">
        <v>22</v>
      </c>
      <c r="G335" s="469">
        <v>0</v>
      </c>
      <c r="H335" s="470">
        <v>1</v>
      </c>
      <c r="I335" s="471">
        <v>1</v>
      </c>
      <c r="J335" s="471">
        <v>1</v>
      </c>
      <c r="K335" s="471">
        <v>1</v>
      </c>
      <c r="L335" s="471">
        <v>3</v>
      </c>
      <c r="M335" s="472" t="s">
        <v>325</v>
      </c>
      <c r="N335" s="527"/>
      <c r="O335" s="527"/>
      <c r="P335" s="527"/>
      <c r="Q335" s="68"/>
      <c r="R335" s="457"/>
    </row>
    <row r="336" spans="2:18" ht="24.95" customHeight="1">
      <c r="B336" s="466">
        <v>16</v>
      </c>
      <c r="C336" s="467" t="s">
        <v>361</v>
      </c>
      <c r="D336" s="468">
        <v>1</v>
      </c>
      <c r="E336" s="469">
        <v>4</v>
      </c>
      <c r="F336" s="469">
        <v>22</v>
      </c>
      <c r="G336" s="469">
        <v>0</v>
      </c>
      <c r="H336" s="470">
        <v>1</v>
      </c>
      <c r="I336" s="471">
        <v>1</v>
      </c>
      <c r="J336" s="471">
        <v>1</v>
      </c>
      <c r="K336" s="471">
        <v>1</v>
      </c>
      <c r="L336" s="471">
        <v>3</v>
      </c>
      <c r="M336" s="472" t="s">
        <v>325</v>
      </c>
      <c r="N336" s="527"/>
      <c r="O336" s="527"/>
      <c r="P336" s="527"/>
      <c r="Q336" s="68"/>
      <c r="R336" s="457"/>
    </row>
    <row r="337" spans="2:18" ht="24.95" customHeight="1">
      <c r="B337" s="466">
        <v>16</v>
      </c>
      <c r="C337" s="467" t="s">
        <v>361</v>
      </c>
      <c r="D337" s="468">
        <v>1</v>
      </c>
      <c r="E337" s="469">
        <v>15</v>
      </c>
      <c r="F337" s="469">
        <v>16</v>
      </c>
      <c r="G337" s="469">
        <v>0</v>
      </c>
      <c r="H337" s="470">
        <v>1</v>
      </c>
      <c r="I337" s="471">
        <v>1</v>
      </c>
      <c r="J337" s="471">
        <v>1</v>
      </c>
      <c r="K337" s="471">
        <v>1</v>
      </c>
      <c r="L337" s="471">
        <v>3</v>
      </c>
      <c r="M337" s="472" t="s">
        <v>325</v>
      </c>
      <c r="N337" s="527"/>
      <c r="O337" s="527"/>
      <c r="P337" s="527"/>
      <c r="Q337" s="68"/>
      <c r="R337" s="457"/>
    </row>
    <row r="338" spans="2:18" ht="24.95" customHeight="1">
      <c r="B338" s="466" t="s">
        <v>355</v>
      </c>
      <c r="C338" s="467" t="s">
        <v>355</v>
      </c>
      <c r="D338" s="468" t="s">
        <v>355</v>
      </c>
      <c r="E338" s="469" t="s">
        <v>355</v>
      </c>
      <c r="F338" s="469" t="s">
        <v>355</v>
      </c>
      <c r="G338" s="469" t="s">
        <v>355</v>
      </c>
      <c r="H338" s="470" t="s">
        <v>355</v>
      </c>
      <c r="I338" s="471" t="s">
        <v>355</v>
      </c>
      <c r="J338" s="471" t="s">
        <v>355</v>
      </c>
      <c r="K338" s="471" t="s">
        <v>355</v>
      </c>
      <c r="L338" s="471" t="s">
        <v>355</v>
      </c>
      <c r="M338" s="472" t="s">
        <v>355</v>
      </c>
      <c r="N338" s="527"/>
      <c r="O338" s="527"/>
      <c r="P338" s="527"/>
      <c r="Q338" s="68"/>
      <c r="R338" s="457"/>
    </row>
    <row r="339" spans="2:18" ht="24.95" customHeight="1">
      <c r="B339" s="466">
        <v>17</v>
      </c>
      <c r="C339" s="467" t="s">
        <v>362</v>
      </c>
      <c r="D339" s="468">
        <v>1</v>
      </c>
      <c r="E339" s="469">
        <v>0</v>
      </c>
      <c r="F339" s="469">
        <v>13</v>
      </c>
      <c r="G339" s="469">
        <v>0</v>
      </c>
      <c r="H339" s="470">
        <v>1</v>
      </c>
      <c r="I339" s="471">
        <v>1</v>
      </c>
      <c r="J339" s="471">
        <v>1</v>
      </c>
      <c r="K339" s="471">
        <v>1</v>
      </c>
      <c r="L339" s="471">
        <v>3</v>
      </c>
      <c r="M339" s="472" t="s">
        <v>325</v>
      </c>
      <c r="N339" s="509" t="str">
        <f>C339</f>
        <v>TTT3</v>
      </c>
      <c r="O339" s="509" t="str">
        <f>SUM(F339:F348)&amp;" kip"</f>
        <v>197 kip</v>
      </c>
      <c r="P339" s="509" t="str">
        <f>MID(O339,1,FIND("k",O339)-1)/2&amp;" ton"</f>
        <v>98.5 ton</v>
      </c>
      <c r="Q339" s="68"/>
      <c r="R339" s="457"/>
    </row>
    <row r="340" spans="2:18" ht="24.95" customHeight="1">
      <c r="B340" s="466">
        <v>17</v>
      </c>
      <c r="C340" s="467" t="s">
        <v>362</v>
      </c>
      <c r="D340" s="468">
        <v>1</v>
      </c>
      <c r="E340" s="469">
        <v>13</v>
      </c>
      <c r="F340" s="469">
        <v>18</v>
      </c>
      <c r="G340" s="469">
        <v>0</v>
      </c>
      <c r="H340" s="470">
        <v>1</v>
      </c>
      <c r="I340" s="471">
        <v>1</v>
      </c>
      <c r="J340" s="471">
        <v>1</v>
      </c>
      <c r="K340" s="471">
        <v>1</v>
      </c>
      <c r="L340" s="471">
        <v>3</v>
      </c>
      <c r="M340" s="472" t="s">
        <v>325</v>
      </c>
      <c r="N340" s="527"/>
      <c r="O340" s="527"/>
      <c r="P340" s="527"/>
      <c r="Q340" s="68"/>
      <c r="R340" s="457"/>
    </row>
    <row r="341" spans="2:18" ht="24.95" customHeight="1">
      <c r="B341" s="466">
        <v>17</v>
      </c>
      <c r="C341" s="467" t="s">
        <v>362</v>
      </c>
      <c r="D341" s="468">
        <v>1</v>
      </c>
      <c r="E341" s="469">
        <v>4</v>
      </c>
      <c r="F341" s="469">
        <v>18</v>
      </c>
      <c r="G341" s="469">
        <v>0</v>
      </c>
      <c r="H341" s="470">
        <v>1</v>
      </c>
      <c r="I341" s="471">
        <v>1</v>
      </c>
      <c r="J341" s="471">
        <v>1</v>
      </c>
      <c r="K341" s="471">
        <v>1</v>
      </c>
      <c r="L341" s="471">
        <v>3</v>
      </c>
      <c r="M341" s="472" t="s">
        <v>325</v>
      </c>
      <c r="N341" s="527"/>
      <c r="O341" s="527"/>
      <c r="P341" s="527"/>
      <c r="Q341" s="68"/>
      <c r="R341" s="457"/>
    </row>
    <row r="342" spans="2:18" ht="24.95" customHeight="1">
      <c r="B342" s="466">
        <v>17</v>
      </c>
      <c r="C342" s="467" t="s">
        <v>362</v>
      </c>
      <c r="D342" s="468">
        <v>1</v>
      </c>
      <c r="E342" s="469">
        <v>4</v>
      </c>
      <c r="F342" s="469">
        <v>18</v>
      </c>
      <c r="G342" s="469">
        <v>0</v>
      </c>
      <c r="H342" s="470">
        <v>1</v>
      </c>
      <c r="I342" s="471">
        <v>1</v>
      </c>
      <c r="J342" s="471">
        <v>1</v>
      </c>
      <c r="K342" s="471">
        <v>1</v>
      </c>
      <c r="L342" s="471">
        <v>3</v>
      </c>
      <c r="M342" s="472" t="s">
        <v>325</v>
      </c>
      <c r="N342" s="527"/>
      <c r="O342" s="527"/>
      <c r="P342" s="527"/>
      <c r="Q342" s="68"/>
      <c r="R342" s="457"/>
    </row>
    <row r="343" spans="2:18" ht="24.95" customHeight="1">
      <c r="B343" s="466">
        <v>17</v>
      </c>
      <c r="C343" s="467" t="s">
        <v>362</v>
      </c>
      <c r="D343" s="468">
        <v>1</v>
      </c>
      <c r="E343" s="469">
        <v>13</v>
      </c>
      <c r="F343" s="469">
        <v>22</v>
      </c>
      <c r="G343" s="469">
        <v>0</v>
      </c>
      <c r="H343" s="470">
        <v>1</v>
      </c>
      <c r="I343" s="471">
        <v>1</v>
      </c>
      <c r="J343" s="471">
        <v>1</v>
      </c>
      <c r="K343" s="471">
        <v>1</v>
      </c>
      <c r="L343" s="471">
        <v>3</v>
      </c>
      <c r="M343" s="472" t="s">
        <v>325</v>
      </c>
      <c r="N343" s="527"/>
      <c r="O343" s="527"/>
      <c r="P343" s="527"/>
      <c r="Q343" s="68"/>
      <c r="R343" s="457"/>
    </row>
    <row r="344" spans="2:18" ht="24.95" customHeight="1">
      <c r="B344" s="466">
        <v>17</v>
      </c>
      <c r="C344" s="467" t="s">
        <v>362</v>
      </c>
      <c r="D344" s="468">
        <v>1</v>
      </c>
      <c r="E344" s="469">
        <v>4</v>
      </c>
      <c r="F344" s="469">
        <v>22</v>
      </c>
      <c r="G344" s="469">
        <v>0</v>
      </c>
      <c r="H344" s="470">
        <v>1</v>
      </c>
      <c r="I344" s="471">
        <v>1</v>
      </c>
      <c r="J344" s="471">
        <v>1</v>
      </c>
      <c r="K344" s="471">
        <v>1</v>
      </c>
      <c r="L344" s="471">
        <v>3</v>
      </c>
      <c r="M344" s="472" t="s">
        <v>325</v>
      </c>
      <c r="N344" s="527"/>
      <c r="O344" s="527"/>
      <c r="P344" s="527"/>
      <c r="Q344" s="68"/>
      <c r="R344" s="457"/>
    </row>
    <row r="345" spans="2:18" ht="24.95" customHeight="1">
      <c r="B345" s="466">
        <v>17</v>
      </c>
      <c r="C345" s="467" t="s">
        <v>362</v>
      </c>
      <c r="D345" s="468">
        <v>1</v>
      </c>
      <c r="E345" s="469">
        <v>36</v>
      </c>
      <c r="F345" s="469">
        <v>22</v>
      </c>
      <c r="G345" s="469">
        <v>0</v>
      </c>
      <c r="H345" s="470">
        <v>1</v>
      </c>
      <c r="I345" s="471">
        <v>1</v>
      </c>
      <c r="J345" s="471">
        <v>1</v>
      </c>
      <c r="K345" s="471">
        <v>1</v>
      </c>
      <c r="L345" s="471">
        <v>3</v>
      </c>
      <c r="M345" s="472" t="s">
        <v>325</v>
      </c>
      <c r="N345" s="527"/>
      <c r="O345" s="527"/>
      <c r="P345" s="527"/>
      <c r="Q345" s="68"/>
      <c r="R345" s="457"/>
    </row>
    <row r="346" spans="2:18" ht="24.95" customHeight="1">
      <c r="B346" s="466">
        <v>17</v>
      </c>
      <c r="C346" s="467" t="s">
        <v>362</v>
      </c>
      <c r="D346" s="468">
        <v>1</v>
      </c>
      <c r="E346" s="469">
        <v>4</v>
      </c>
      <c r="F346" s="469">
        <v>22</v>
      </c>
      <c r="G346" s="469">
        <v>0</v>
      </c>
      <c r="H346" s="470">
        <v>1</v>
      </c>
      <c r="I346" s="471">
        <v>1</v>
      </c>
      <c r="J346" s="471">
        <v>1</v>
      </c>
      <c r="K346" s="471">
        <v>1</v>
      </c>
      <c r="L346" s="471">
        <v>3</v>
      </c>
      <c r="M346" s="472" t="s">
        <v>325</v>
      </c>
      <c r="N346" s="527"/>
      <c r="O346" s="527"/>
      <c r="P346" s="527"/>
      <c r="Q346" s="68"/>
      <c r="R346" s="457"/>
    </row>
    <row r="347" spans="2:18" ht="24.95" customHeight="1">
      <c r="B347" s="466">
        <v>17</v>
      </c>
      <c r="C347" s="467" t="s">
        <v>362</v>
      </c>
      <c r="D347" s="468">
        <v>1</v>
      </c>
      <c r="E347" s="469">
        <v>13</v>
      </c>
      <c r="F347" s="469">
        <v>21</v>
      </c>
      <c r="G347" s="469">
        <v>0</v>
      </c>
      <c r="H347" s="470">
        <v>1</v>
      </c>
      <c r="I347" s="471">
        <v>1</v>
      </c>
      <c r="J347" s="471">
        <v>1</v>
      </c>
      <c r="K347" s="471">
        <v>1</v>
      </c>
      <c r="L347" s="471">
        <v>3</v>
      </c>
      <c r="M347" s="472" t="s">
        <v>325</v>
      </c>
      <c r="N347" s="527"/>
      <c r="O347" s="527"/>
      <c r="P347" s="527"/>
      <c r="Q347" s="68"/>
      <c r="R347" s="457"/>
    </row>
    <row r="348" spans="2:18" ht="24.95" customHeight="1">
      <c r="B348" s="466">
        <v>17</v>
      </c>
      <c r="C348" s="467" t="s">
        <v>362</v>
      </c>
      <c r="D348" s="468">
        <v>1</v>
      </c>
      <c r="E348" s="469">
        <v>4</v>
      </c>
      <c r="F348" s="469">
        <v>21</v>
      </c>
      <c r="G348" s="469">
        <v>0</v>
      </c>
      <c r="H348" s="470">
        <v>1</v>
      </c>
      <c r="I348" s="471">
        <v>1</v>
      </c>
      <c r="J348" s="471">
        <v>1</v>
      </c>
      <c r="K348" s="471">
        <v>1</v>
      </c>
      <c r="L348" s="471">
        <v>3</v>
      </c>
      <c r="M348" s="472" t="s">
        <v>325</v>
      </c>
      <c r="N348" s="527"/>
      <c r="O348" s="527"/>
      <c r="P348" s="527"/>
      <c r="Q348" s="68"/>
      <c r="R348" s="457"/>
    </row>
    <row r="349" spans="2:18" ht="24.95" customHeight="1">
      <c r="B349" s="466" t="s">
        <v>355</v>
      </c>
      <c r="C349" s="467" t="s">
        <v>355</v>
      </c>
      <c r="D349" s="468" t="s">
        <v>355</v>
      </c>
      <c r="E349" s="469" t="s">
        <v>355</v>
      </c>
      <c r="F349" s="469" t="s">
        <v>355</v>
      </c>
      <c r="G349" s="469" t="s">
        <v>355</v>
      </c>
      <c r="H349" s="470" t="s">
        <v>355</v>
      </c>
      <c r="I349" s="471" t="s">
        <v>355</v>
      </c>
      <c r="J349" s="471" t="s">
        <v>355</v>
      </c>
      <c r="K349" s="471" t="s">
        <v>355</v>
      </c>
      <c r="L349" s="471" t="s">
        <v>355</v>
      </c>
      <c r="M349" s="472" t="s">
        <v>355</v>
      </c>
      <c r="N349" s="527"/>
      <c r="O349" s="527"/>
      <c r="P349" s="527"/>
      <c r="Q349" s="68"/>
      <c r="R349" s="457"/>
    </row>
    <row r="350" spans="2:18" ht="24.95" customHeight="1">
      <c r="B350" s="466">
        <v>18</v>
      </c>
      <c r="C350" s="467" t="s">
        <v>331</v>
      </c>
      <c r="D350" s="468">
        <v>1</v>
      </c>
      <c r="E350" s="469">
        <v>0</v>
      </c>
      <c r="F350" s="469">
        <v>11</v>
      </c>
      <c r="G350" s="469">
        <v>0</v>
      </c>
      <c r="H350" s="470">
        <v>1</v>
      </c>
      <c r="I350" s="471">
        <v>1</v>
      </c>
      <c r="J350" s="471">
        <v>1</v>
      </c>
      <c r="K350" s="471">
        <v>1</v>
      </c>
      <c r="L350" s="471">
        <v>4</v>
      </c>
      <c r="M350" s="472" t="s">
        <v>325</v>
      </c>
      <c r="N350" s="509" t="str">
        <f>C350</f>
        <v>TP17</v>
      </c>
      <c r="O350" s="509" t="str">
        <f>SUM(F350:F358)&amp;" kip"</f>
        <v>147 kip</v>
      </c>
      <c r="P350" s="509" t="str">
        <f>MID(O350,1,FIND("k",O350)-1)/2&amp;" ton"</f>
        <v>73.5 ton</v>
      </c>
      <c r="Q350" s="68"/>
      <c r="R350" s="457"/>
    </row>
    <row r="351" spans="2:18" ht="24.95" customHeight="1">
      <c r="B351" s="466">
        <v>18</v>
      </c>
      <c r="C351" s="467" t="s">
        <v>331</v>
      </c>
      <c r="D351" s="468">
        <v>1</v>
      </c>
      <c r="E351" s="469">
        <v>16</v>
      </c>
      <c r="F351" s="469">
        <v>17</v>
      </c>
      <c r="G351" s="469">
        <v>0</v>
      </c>
      <c r="H351" s="470">
        <v>1</v>
      </c>
      <c r="I351" s="471">
        <v>1</v>
      </c>
      <c r="J351" s="471">
        <v>1</v>
      </c>
      <c r="K351" s="471">
        <v>1</v>
      </c>
      <c r="L351" s="471">
        <v>4</v>
      </c>
      <c r="M351" s="472" t="s">
        <v>325</v>
      </c>
      <c r="N351" s="527"/>
      <c r="O351" s="527"/>
      <c r="P351" s="527"/>
      <c r="Q351" s="68"/>
      <c r="R351" s="457"/>
    </row>
    <row r="352" spans="2:18" ht="24.95" customHeight="1">
      <c r="B352" s="466">
        <v>18</v>
      </c>
      <c r="C352" s="467" t="s">
        <v>331</v>
      </c>
      <c r="D352" s="468">
        <v>1</v>
      </c>
      <c r="E352" s="469">
        <v>4</v>
      </c>
      <c r="F352" s="469">
        <v>17</v>
      </c>
      <c r="G352" s="469">
        <v>0</v>
      </c>
      <c r="H352" s="470">
        <v>1</v>
      </c>
      <c r="I352" s="471">
        <v>1</v>
      </c>
      <c r="J352" s="471">
        <v>1</v>
      </c>
      <c r="K352" s="471">
        <v>1</v>
      </c>
      <c r="L352" s="471">
        <v>4</v>
      </c>
      <c r="M352" s="472" t="s">
        <v>325</v>
      </c>
      <c r="N352" s="527"/>
      <c r="O352" s="527"/>
      <c r="P352" s="527"/>
      <c r="Q352" s="68"/>
      <c r="R352" s="457"/>
    </row>
    <row r="353" spans="2:18" ht="24.95" customHeight="1">
      <c r="B353" s="466">
        <v>18</v>
      </c>
      <c r="C353" s="467" t="s">
        <v>331</v>
      </c>
      <c r="D353" s="468">
        <v>1</v>
      </c>
      <c r="E353" s="469">
        <v>25</v>
      </c>
      <c r="F353" s="469">
        <v>17</v>
      </c>
      <c r="G353" s="469">
        <v>0</v>
      </c>
      <c r="H353" s="470">
        <v>1</v>
      </c>
      <c r="I353" s="471">
        <v>1</v>
      </c>
      <c r="J353" s="471">
        <v>1</v>
      </c>
      <c r="K353" s="471">
        <v>1</v>
      </c>
      <c r="L353" s="471">
        <v>4</v>
      </c>
      <c r="M353" s="472" t="s">
        <v>325</v>
      </c>
      <c r="N353" s="527"/>
      <c r="O353" s="527"/>
      <c r="P353" s="527"/>
      <c r="Q353" s="68"/>
      <c r="R353" s="457"/>
    </row>
    <row r="354" spans="2:18" ht="24.95" customHeight="1">
      <c r="B354" s="466">
        <v>18</v>
      </c>
      <c r="C354" s="467" t="s">
        <v>331</v>
      </c>
      <c r="D354" s="468">
        <v>1</v>
      </c>
      <c r="E354" s="469">
        <v>4</v>
      </c>
      <c r="F354" s="469">
        <v>17</v>
      </c>
      <c r="G354" s="469">
        <v>0</v>
      </c>
      <c r="H354" s="470">
        <v>1</v>
      </c>
      <c r="I354" s="471">
        <v>1</v>
      </c>
      <c r="J354" s="471">
        <v>1</v>
      </c>
      <c r="K354" s="471">
        <v>1</v>
      </c>
      <c r="L354" s="471">
        <v>4</v>
      </c>
      <c r="M354" s="472" t="s">
        <v>325</v>
      </c>
      <c r="N354" s="527"/>
      <c r="O354" s="527"/>
      <c r="P354" s="527"/>
      <c r="Q354" s="68"/>
      <c r="R354" s="457"/>
    </row>
    <row r="355" spans="2:18" ht="24.95" customHeight="1">
      <c r="B355" s="466">
        <v>18</v>
      </c>
      <c r="C355" s="467" t="s">
        <v>331</v>
      </c>
      <c r="D355" s="468">
        <v>1</v>
      </c>
      <c r="E355" s="469">
        <v>10</v>
      </c>
      <c r="F355" s="469">
        <v>17</v>
      </c>
      <c r="G355" s="469">
        <v>0</v>
      </c>
      <c r="H355" s="470">
        <v>1</v>
      </c>
      <c r="I355" s="471">
        <v>1</v>
      </c>
      <c r="J355" s="471">
        <v>1</v>
      </c>
      <c r="K355" s="471">
        <v>1</v>
      </c>
      <c r="L355" s="471">
        <v>4</v>
      </c>
      <c r="M355" s="472" t="s">
        <v>325</v>
      </c>
      <c r="N355" s="527"/>
      <c r="O355" s="527"/>
      <c r="P355" s="527"/>
      <c r="Q355" s="68"/>
      <c r="R355" s="457"/>
    </row>
    <row r="356" spans="2:18" ht="24.95" customHeight="1">
      <c r="B356" s="466">
        <v>18</v>
      </c>
      <c r="C356" s="467" t="s">
        <v>331</v>
      </c>
      <c r="D356" s="468">
        <v>1</v>
      </c>
      <c r="E356" s="469">
        <v>4</v>
      </c>
      <c r="F356" s="469">
        <v>17</v>
      </c>
      <c r="G356" s="469">
        <v>0</v>
      </c>
      <c r="H356" s="470">
        <v>1</v>
      </c>
      <c r="I356" s="471">
        <v>1</v>
      </c>
      <c r="J356" s="471">
        <v>1</v>
      </c>
      <c r="K356" s="471">
        <v>1</v>
      </c>
      <c r="L356" s="471">
        <v>4</v>
      </c>
      <c r="M356" s="472" t="s">
        <v>325</v>
      </c>
      <c r="N356" s="527"/>
      <c r="O356" s="527"/>
      <c r="P356" s="527"/>
      <c r="Q356" s="68"/>
      <c r="R356" s="457"/>
    </row>
    <row r="357" spans="2:18" ht="24.95" customHeight="1">
      <c r="B357" s="466">
        <v>18</v>
      </c>
      <c r="C357" s="467" t="s">
        <v>331</v>
      </c>
      <c r="D357" s="468">
        <v>1</v>
      </c>
      <c r="E357" s="469">
        <v>25</v>
      </c>
      <c r="F357" s="469">
        <v>17</v>
      </c>
      <c r="G357" s="469">
        <v>0</v>
      </c>
      <c r="H357" s="470">
        <v>1</v>
      </c>
      <c r="I357" s="471">
        <v>1</v>
      </c>
      <c r="J357" s="471">
        <v>1</v>
      </c>
      <c r="K357" s="471">
        <v>1</v>
      </c>
      <c r="L357" s="471">
        <v>4</v>
      </c>
      <c r="M357" s="472" t="s">
        <v>325</v>
      </c>
      <c r="N357" s="527"/>
      <c r="O357" s="527"/>
      <c r="P357" s="527"/>
      <c r="Q357" s="68"/>
      <c r="R357" s="457"/>
    </row>
    <row r="358" spans="2:18" ht="24.95" customHeight="1">
      <c r="B358" s="466">
        <v>18</v>
      </c>
      <c r="C358" s="467" t="s">
        <v>331</v>
      </c>
      <c r="D358" s="468">
        <v>1</v>
      </c>
      <c r="E358" s="469">
        <v>4</v>
      </c>
      <c r="F358" s="469">
        <v>17</v>
      </c>
      <c r="G358" s="469">
        <v>0</v>
      </c>
      <c r="H358" s="470">
        <v>1</v>
      </c>
      <c r="I358" s="471">
        <v>1</v>
      </c>
      <c r="J358" s="471">
        <v>1</v>
      </c>
      <c r="K358" s="471">
        <v>1</v>
      </c>
      <c r="L358" s="471">
        <v>4</v>
      </c>
      <c r="M358" s="472" t="s">
        <v>325</v>
      </c>
      <c r="N358" s="527"/>
      <c r="O358" s="527"/>
      <c r="P358" s="527"/>
      <c r="Q358" s="68"/>
      <c r="R358" s="457"/>
    </row>
    <row r="359" spans="2:18" ht="24.95" customHeight="1">
      <c r="B359" s="466" t="s">
        <v>355</v>
      </c>
      <c r="C359" s="467" t="s">
        <v>355</v>
      </c>
      <c r="D359" s="468" t="s">
        <v>355</v>
      </c>
      <c r="E359" s="469" t="s">
        <v>355</v>
      </c>
      <c r="F359" s="469" t="s">
        <v>355</v>
      </c>
      <c r="G359" s="469" t="s">
        <v>355</v>
      </c>
      <c r="H359" s="470" t="s">
        <v>355</v>
      </c>
      <c r="I359" s="471" t="s">
        <v>355</v>
      </c>
      <c r="J359" s="471" t="s">
        <v>355</v>
      </c>
      <c r="K359" s="471" t="s">
        <v>355</v>
      </c>
      <c r="L359" s="471" t="s">
        <v>355</v>
      </c>
      <c r="M359" s="472" t="s">
        <v>355</v>
      </c>
      <c r="N359" s="527"/>
      <c r="O359" s="527"/>
      <c r="P359" s="527"/>
      <c r="Q359" s="68"/>
      <c r="R359" s="457"/>
    </row>
    <row r="360" spans="2:18" ht="24.95" customHeight="1">
      <c r="B360" s="466">
        <v>19</v>
      </c>
      <c r="C360" s="467" t="s">
        <v>322</v>
      </c>
      <c r="D360" s="468">
        <v>1</v>
      </c>
      <c r="E360" s="469">
        <v>0</v>
      </c>
      <c r="F360" s="469">
        <v>11</v>
      </c>
      <c r="G360" s="469">
        <v>0</v>
      </c>
      <c r="H360" s="470">
        <v>1</v>
      </c>
      <c r="I360" s="471">
        <v>1</v>
      </c>
      <c r="J360" s="471">
        <v>1</v>
      </c>
      <c r="K360" s="471">
        <v>1</v>
      </c>
      <c r="L360" s="471">
        <v>4</v>
      </c>
      <c r="M360" s="472" t="s">
        <v>325</v>
      </c>
      <c r="N360" s="509" t="str">
        <f>C360</f>
        <v>TP22</v>
      </c>
      <c r="O360" s="509" t="str">
        <f>SUM(F360:F368)&amp;" kip"</f>
        <v>147 kip</v>
      </c>
      <c r="P360" s="509" t="str">
        <f>MID(O360,1,FIND("k",O360)-1)/2&amp;" ton"</f>
        <v>73.5 ton</v>
      </c>
      <c r="Q360" s="68"/>
      <c r="R360" s="457"/>
    </row>
    <row r="361" spans="2:18" ht="24.95" customHeight="1">
      <c r="B361" s="466">
        <v>19</v>
      </c>
      <c r="C361" s="467" t="s">
        <v>322</v>
      </c>
      <c r="D361" s="468">
        <v>1</v>
      </c>
      <c r="E361" s="469">
        <v>16</v>
      </c>
      <c r="F361" s="469">
        <v>12</v>
      </c>
      <c r="G361" s="469">
        <v>0</v>
      </c>
      <c r="H361" s="470">
        <v>1</v>
      </c>
      <c r="I361" s="471">
        <v>1</v>
      </c>
      <c r="J361" s="471">
        <v>1</v>
      </c>
      <c r="K361" s="471">
        <v>1</v>
      </c>
      <c r="L361" s="471">
        <v>4</v>
      </c>
      <c r="M361" s="472" t="s">
        <v>325</v>
      </c>
      <c r="N361" s="527"/>
      <c r="O361" s="527"/>
      <c r="P361" s="527"/>
      <c r="Q361" s="68"/>
      <c r="R361" s="457"/>
    </row>
    <row r="362" spans="2:18" ht="24.95" customHeight="1">
      <c r="B362" s="466">
        <v>19</v>
      </c>
      <c r="C362" s="467" t="s">
        <v>322</v>
      </c>
      <c r="D362" s="468">
        <v>1</v>
      </c>
      <c r="E362" s="469">
        <v>4</v>
      </c>
      <c r="F362" s="469">
        <v>12</v>
      </c>
      <c r="G362" s="469">
        <v>0</v>
      </c>
      <c r="H362" s="470">
        <v>1</v>
      </c>
      <c r="I362" s="471">
        <v>1</v>
      </c>
      <c r="J362" s="471">
        <v>1</v>
      </c>
      <c r="K362" s="471">
        <v>1</v>
      </c>
      <c r="L362" s="471">
        <v>4</v>
      </c>
      <c r="M362" s="472" t="s">
        <v>325</v>
      </c>
      <c r="N362" s="527"/>
      <c r="O362" s="527"/>
      <c r="P362" s="527"/>
      <c r="Q362" s="68"/>
      <c r="R362" s="457"/>
    </row>
    <row r="363" spans="2:18" ht="24.95" customHeight="1">
      <c r="B363" s="466">
        <v>19</v>
      </c>
      <c r="C363" s="467" t="s">
        <v>322</v>
      </c>
      <c r="D363" s="468">
        <v>1</v>
      </c>
      <c r="E363" s="469">
        <v>25</v>
      </c>
      <c r="F363" s="469">
        <v>22</v>
      </c>
      <c r="G363" s="469">
        <v>0</v>
      </c>
      <c r="H363" s="470">
        <v>1</v>
      </c>
      <c r="I363" s="471">
        <v>1</v>
      </c>
      <c r="J363" s="471">
        <v>1</v>
      </c>
      <c r="K363" s="471">
        <v>1</v>
      </c>
      <c r="L363" s="471">
        <v>4</v>
      </c>
      <c r="M363" s="472" t="s">
        <v>325</v>
      </c>
      <c r="N363" s="527"/>
      <c r="O363" s="527"/>
      <c r="P363" s="527"/>
      <c r="Q363" s="68"/>
      <c r="R363" s="457"/>
    </row>
    <row r="364" spans="2:18" ht="24.95" customHeight="1">
      <c r="B364" s="466">
        <v>19</v>
      </c>
      <c r="C364" s="467" t="s">
        <v>322</v>
      </c>
      <c r="D364" s="468">
        <v>1</v>
      </c>
      <c r="E364" s="469">
        <v>4</v>
      </c>
      <c r="F364" s="469">
        <v>22</v>
      </c>
      <c r="G364" s="469">
        <v>0</v>
      </c>
      <c r="H364" s="470">
        <v>1</v>
      </c>
      <c r="I364" s="471">
        <v>1</v>
      </c>
      <c r="J364" s="471">
        <v>1</v>
      </c>
      <c r="K364" s="471">
        <v>1</v>
      </c>
      <c r="L364" s="471">
        <v>4</v>
      </c>
      <c r="M364" s="472" t="s">
        <v>325</v>
      </c>
      <c r="N364" s="527"/>
      <c r="O364" s="527"/>
      <c r="P364" s="527"/>
      <c r="Q364" s="68"/>
      <c r="R364" s="457"/>
    </row>
    <row r="365" spans="2:18" ht="24.95" customHeight="1">
      <c r="B365" s="466">
        <v>19</v>
      </c>
      <c r="C365" s="467" t="s">
        <v>322</v>
      </c>
      <c r="D365" s="468">
        <v>1</v>
      </c>
      <c r="E365" s="469">
        <v>10</v>
      </c>
      <c r="F365" s="469">
        <v>22</v>
      </c>
      <c r="G365" s="469">
        <v>0</v>
      </c>
      <c r="H365" s="470">
        <v>1</v>
      </c>
      <c r="I365" s="471">
        <v>1</v>
      </c>
      <c r="J365" s="471">
        <v>1</v>
      </c>
      <c r="K365" s="471">
        <v>1</v>
      </c>
      <c r="L365" s="471">
        <v>4</v>
      </c>
      <c r="M365" s="472" t="s">
        <v>325</v>
      </c>
      <c r="N365" s="527"/>
      <c r="O365" s="527"/>
      <c r="P365" s="527"/>
      <c r="Q365" s="68"/>
      <c r="R365" s="457"/>
    </row>
    <row r="366" spans="2:18" ht="24.95" customHeight="1">
      <c r="B366" s="466">
        <v>19</v>
      </c>
      <c r="C366" s="467" t="s">
        <v>322</v>
      </c>
      <c r="D366" s="468">
        <v>1</v>
      </c>
      <c r="E366" s="469">
        <v>4</v>
      </c>
      <c r="F366" s="469">
        <v>22</v>
      </c>
      <c r="G366" s="469">
        <v>0</v>
      </c>
      <c r="H366" s="470">
        <v>1</v>
      </c>
      <c r="I366" s="471">
        <v>1</v>
      </c>
      <c r="J366" s="471">
        <v>1</v>
      </c>
      <c r="K366" s="471">
        <v>1</v>
      </c>
      <c r="L366" s="471">
        <v>4</v>
      </c>
      <c r="M366" s="472" t="s">
        <v>325</v>
      </c>
      <c r="N366" s="527"/>
      <c r="O366" s="527"/>
      <c r="P366" s="527"/>
      <c r="Q366" s="68"/>
      <c r="R366" s="457"/>
    </row>
    <row r="367" spans="2:18" ht="24.95" customHeight="1">
      <c r="B367" s="466">
        <v>19</v>
      </c>
      <c r="C367" s="467" t="s">
        <v>322</v>
      </c>
      <c r="D367" s="468">
        <v>1</v>
      </c>
      <c r="E367" s="469">
        <v>25</v>
      </c>
      <c r="F367" s="469">
        <v>12</v>
      </c>
      <c r="G367" s="469">
        <v>0</v>
      </c>
      <c r="H367" s="470">
        <v>1</v>
      </c>
      <c r="I367" s="471">
        <v>1</v>
      </c>
      <c r="J367" s="471">
        <v>1</v>
      </c>
      <c r="K367" s="471">
        <v>1</v>
      </c>
      <c r="L367" s="471">
        <v>4</v>
      </c>
      <c r="M367" s="472" t="s">
        <v>325</v>
      </c>
      <c r="N367" s="527"/>
      <c r="O367" s="527"/>
      <c r="P367" s="527"/>
      <c r="Q367" s="68"/>
      <c r="R367" s="457"/>
    </row>
    <row r="368" spans="2:18" ht="24.95" customHeight="1">
      <c r="B368" s="466">
        <v>19</v>
      </c>
      <c r="C368" s="467" t="s">
        <v>322</v>
      </c>
      <c r="D368" s="468">
        <v>1</v>
      </c>
      <c r="E368" s="469">
        <v>4</v>
      </c>
      <c r="F368" s="469">
        <v>12</v>
      </c>
      <c r="G368" s="469">
        <v>0</v>
      </c>
      <c r="H368" s="470">
        <v>1</v>
      </c>
      <c r="I368" s="471">
        <v>1</v>
      </c>
      <c r="J368" s="471">
        <v>1</v>
      </c>
      <c r="K368" s="471">
        <v>1</v>
      </c>
      <c r="L368" s="471">
        <v>4</v>
      </c>
      <c r="M368" s="472" t="s">
        <v>325</v>
      </c>
      <c r="N368" s="527"/>
      <c r="O368" s="527"/>
      <c r="P368" s="527"/>
      <c r="Q368" s="68"/>
      <c r="R368" s="457"/>
    </row>
    <row r="369" spans="2:18" ht="24.95" customHeight="1">
      <c r="B369" s="466" t="s">
        <v>355</v>
      </c>
      <c r="C369" s="467" t="s">
        <v>355</v>
      </c>
      <c r="D369" s="468" t="s">
        <v>355</v>
      </c>
      <c r="E369" s="469" t="s">
        <v>355</v>
      </c>
      <c r="F369" s="469" t="s">
        <v>355</v>
      </c>
      <c r="G369" s="469" t="s">
        <v>355</v>
      </c>
      <c r="H369" s="470" t="s">
        <v>355</v>
      </c>
      <c r="I369" s="471" t="s">
        <v>355</v>
      </c>
      <c r="J369" s="471" t="s">
        <v>355</v>
      </c>
      <c r="K369" s="471" t="s">
        <v>355</v>
      </c>
      <c r="L369" s="471" t="s">
        <v>355</v>
      </c>
      <c r="M369" s="472" t="s">
        <v>355</v>
      </c>
      <c r="N369" s="527"/>
      <c r="O369" s="527"/>
      <c r="P369" s="527"/>
      <c r="Q369" s="68"/>
      <c r="R369" s="457"/>
    </row>
    <row r="370" spans="2:18" ht="24.95" customHeight="1">
      <c r="B370" s="466">
        <v>20</v>
      </c>
      <c r="C370" s="467" t="s">
        <v>323</v>
      </c>
      <c r="D370" s="468">
        <v>1</v>
      </c>
      <c r="E370" s="469">
        <v>0</v>
      </c>
      <c r="F370" s="469">
        <v>6</v>
      </c>
      <c r="G370" s="469">
        <v>0</v>
      </c>
      <c r="H370" s="470">
        <v>1</v>
      </c>
      <c r="I370" s="471">
        <v>1</v>
      </c>
      <c r="J370" s="471">
        <v>1</v>
      </c>
      <c r="K370" s="471">
        <v>1</v>
      </c>
      <c r="L370" s="471">
        <v>4</v>
      </c>
      <c r="M370" s="472" t="s">
        <v>325</v>
      </c>
      <c r="N370" s="509" t="str">
        <f>C370</f>
        <v>WR1</v>
      </c>
      <c r="O370" s="509" t="str">
        <f>SUM(F370:F376)&amp;" kip"</f>
        <v>84 kip</v>
      </c>
      <c r="P370" s="509" t="str">
        <f>MID(O370,1,FIND("k",O370)-1)/2&amp;" ton"</f>
        <v>42 ton</v>
      </c>
      <c r="Q370" s="68"/>
      <c r="R370" s="457"/>
    </row>
    <row r="371" spans="2:18" ht="24.95" customHeight="1">
      <c r="B371" s="466">
        <v>20</v>
      </c>
      <c r="C371" s="467" t="s">
        <v>323</v>
      </c>
      <c r="D371" s="468">
        <v>1</v>
      </c>
      <c r="E371" s="469">
        <v>22</v>
      </c>
      <c r="F371" s="469">
        <v>13.2</v>
      </c>
      <c r="G371" s="469">
        <v>0</v>
      </c>
      <c r="H371" s="470">
        <v>1</v>
      </c>
      <c r="I371" s="471">
        <v>1</v>
      </c>
      <c r="J371" s="471">
        <v>1</v>
      </c>
      <c r="K371" s="471">
        <v>1</v>
      </c>
      <c r="L371" s="471">
        <v>4</v>
      </c>
      <c r="M371" s="472" t="s">
        <v>325</v>
      </c>
      <c r="N371" s="527"/>
      <c r="O371" s="527"/>
      <c r="P371" s="527"/>
      <c r="Q371" s="68"/>
      <c r="R371" s="457"/>
    </row>
    <row r="372" spans="2:18" ht="24.95" customHeight="1">
      <c r="B372" s="466">
        <v>20</v>
      </c>
      <c r="C372" s="467" t="s">
        <v>323</v>
      </c>
      <c r="D372" s="468">
        <v>1</v>
      </c>
      <c r="E372" s="469">
        <v>4.5</v>
      </c>
      <c r="F372" s="469">
        <v>13.2</v>
      </c>
      <c r="G372" s="469">
        <v>0</v>
      </c>
      <c r="H372" s="470">
        <v>1</v>
      </c>
      <c r="I372" s="471">
        <v>1</v>
      </c>
      <c r="J372" s="471">
        <v>1</v>
      </c>
      <c r="K372" s="471">
        <v>1</v>
      </c>
      <c r="L372" s="471">
        <v>4</v>
      </c>
      <c r="M372" s="472" t="s">
        <v>325</v>
      </c>
      <c r="N372" s="527"/>
      <c r="O372" s="527"/>
      <c r="P372" s="527"/>
      <c r="Q372" s="68"/>
      <c r="R372" s="457"/>
    </row>
    <row r="373" spans="2:18" ht="24.95" customHeight="1">
      <c r="B373" s="466">
        <v>20</v>
      </c>
      <c r="C373" s="467" t="s">
        <v>323</v>
      </c>
      <c r="D373" s="468">
        <v>1</v>
      </c>
      <c r="E373" s="469">
        <v>4.5</v>
      </c>
      <c r="F373" s="469">
        <v>13.2</v>
      </c>
      <c r="G373" s="469">
        <v>0</v>
      </c>
      <c r="H373" s="470">
        <v>1</v>
      </c>
      <c r="I373" s="471">
        <v>1</v>
      </c>
      <c r="J373" s="471">
        <v>1</v>
      </c>
      <c r="K373" s="471">
        <v>1</v>
      </c>
      <c r="L373" s="471">
        <v>4</v>
      </c>
      <c r="M373" s="472" t="s">
        <v>325</v>
      </c>
      <c r="N373" s="527"/>
      <c r="O373" s="527"/>
      <c r="P373" s="527"/>
      <c r="Q373" s="68"/>
      <c r="R373" s="457"/>
    </row>
    <row r="374" spans="2:18" ht="24.95" customHeight="1">
      <c r="B374" s="466">
        <v>20</v>
      </c>
      <c r="C374" s="467" t="s">
        <v>323</v>
      </c>
      <c r="D374" s="468">
        <v>1</v>
      </c>
      <c r="E374" s="469">
        <v>25</v>
      </c>
      <c r="F374" s="469">
        <v>13.2</v>
      </c>
      <c r="G374" s="469">
        <v>0</v>
      </c>
      <c r="H374" s="470">
        <v>1</v>
      </c>
      <c r="I374" s="471">
        <v>1</v>
      </c>
      <c r="J374" s="471">
        <v>1</v>
      </c>
      <c r="K374" s="471">
        <v>1</v>
      </c>
      <c r="L374" s="471">
        <v>4</v>
      </c>
      <c r="M374" s="472" t="s">
        <v>325</v>
      </c>
      <c r="N374" s="527"/>
      <c r="O374" s="527"/>
      <c r="P374" s="527"/>
      <c r="Q374" s="68"/>
      <c r="R374" s="457"/>
    </row>
    <row r="375" spans="2:18" ht="24.95" customHeight="1">
      <c r="B375" s="466">
        <v>20</v>
      </c>
      <c r="C375" s="467" t="s">
        <v>323</v>
      </c>
      <c r="D375" s="468">
        <v>1</v>
      </c>
      <c r="E375" s="469">
        <v>4.5</v>
      </c>
      <c r="F375" s="469">
        <v>12.6</v>
      </c>
      <c r="G375" s="469">
        <v>0</v>
      </c>
      <c r="H375" s="470">
        <v>1</v>
      </c>
      <c r="I375" s="471">
        <v>1</v>
      </c>
      <c r="J375" s="471">
        <v>1</v>
      </c>
      <c r="K375" s="471">
        <v>1</v>
      </c>
      <c r="L375" s="471">
        <v>4</v>
      </c>
      <c r="M375" s="472" t="s">
        <v>325</v>
      </c>
      <c r="N375" s="527"/>
      <c r="O375" s="527"/>
      <c r="P375" s="527"/>
      <c r="Q375" s="68"/>
      <c r="R375" s="457"/>
    </row>
    <row r="376" spans="2:18" ht="24.95" customHeight="1">
      <c r="B376" s="466">
        <v>20</v>
      </c>
      <c r="C376" s="467" t="s">
        <v>323</v>
      </c>
      <c r="D376" s="468">
        <v>1</v>
      </c>
      <c r="E376" s="469">
        <v>4.5</v>
      </c>
      <c r="F376" s="469">
        <v>12.6</v>
      </c>
      <c r="G376" s="469">
        <v>0</v>
      </c>
      <c r="H376" s="470">
        <v>1</v>
      </c>
      <c r="I376" s="471">
        <v>1</v>
      </c>
      <c r="J376" s="471">
        <v>1</v>
      </c>
      <c r="K376" s="471">
        <v>1</v>
      </c>
      <c r="L376" s="471">
        <v>4</v>
      </c>
      <c r="M376" s="472" t="s">
        <v>325</v>
      </c>
      <c r="N376" s="527"/>
      <c r="O376" s="527"/>
      <c r="P376" s="527"/>
      <c r="Q376" s="68"/>
      <c r="R376" s="457"/>
    </row>
    <row r="377" spans="2:18" ht="24.95" customHeight="1">
      <c r="B377" s="466" t="s">
        <v>355</v>
      </c>
      <c r="C377" s="467" t="s">
        <v>355</v>
      </c>
      <c r="D377" s="468" t="s">
        <v>355</v>
      </c>
      <c r="E377" s="469" t="s">
        <v>355</v>
      </c>
      <c r="F377" s="469" t="s">
        <v>355</v>
      </c>
      <c r="G377" s="469" t="s">
        <v>355</v>
      </c>
      <c r="H377" s="470" t="s">
        <v>355</v>
      </c>
      <c r="I377" s="471" t="s">
        <v>355</v>
      </c>
      <c r="J377" s="471" t="s">
        <v>355</v>
      </c>
      <c r="K377" s="471" t="s">
        <v>355</v>
      </c>
      <c r="L377" s="471" t="s">
        <v>355</v>
      </c>
      <c r="M377" s="472" t="s">
        <v>355</v>
      </c>
      <c r="N377" s="527"/>
      <c r="O377" s="527"/>
      <c r="P377" s="527"/>
      <c r="Q377" s="68"/>
      <c r="R377" s="457"/>
    </row>
    <row r="378" spans="2:18" ht="24.95" customHeight="1">
      <c r="B378" s="466">
        <v>21</v>
      </c>
      <c r="C378" s="467" t="s">
        <v>324</v>
      </c>
      <c r="D378" s="468">
        <v>1</v>
      </c>
      <c r="E378" s="469">
        <v>0</v>
      </c>
      <c r="F378" s="469">
        <v>6.9</v>
      </c>
      <c r="G378" s="469">
        <v>0</v>
      </c>
      <c r="H378" s="470">
        <v>1</v>
      </c>
      <c r="I378" s="471">
        <v>1</v>
      </c>
      <c r="J378" s="471">
        <v>1</v>
      </c>
      <c r="K378" s="471">
        <v>1</v>
      </c>
      <c r="L378" s="471">
        <v>4</v>
      </c>
      <c r="M378" s="472" t="s">
        <v>325</v>
      </c>
      <c r="N378" s="509" t="str">
        <f>C378</f>
        <v>WR2</v>
      </c>
      <c r="O378" s="509" t="str">
        <f>SUM(F378:F381)&amp;" kip"</f>
        <v>78.06 kip</v>
      </c>
      <c r="P378" s="509" t="str">
        <f>MID(O378,1,FIND("k",O378)-1)/2&amp;" ton"</f>
        <v>39.03 ton</v>
      </c>
      <c r="Q378" s="68"/>
      <c r="R378" s="457"/>
    </row>
    <row r="379" spans="2:18" ht="24.95" customHeight="1">
      <c r="B379" s="466">
        <v>21</v>
      </c>
      <c r="C379" s="467" t="s">
        <v>324</v>
      </c>
      <c r="D379" s="468">
        <v>1</v>
      </c>
      <c r="E379" s="469">
        <v>22</v>
      </c>
      <c r="F379" s="469">
        <v>27.24</v>
      </c>
      <c r="G379" s="469">
        <v>0</v>
      </c>
      <c r="H379" s="470">
        <v>1</v>
      </c>
      <c r="I379" s="471">
        <v>1</v>
      </c>
      <c r="J379" s="471">
        <v>1</v>
      </c>
      <c r="K379" s="471">
        <v>1</v>
      </c>
      <c r="L379" s="471">
        <v>4</v>
      </c>
      <c r="M379" s="472" t="s">
        <v>325</v>
      </c>
      <c r="N379" s="527"/>
      <c r="O379" s="527"/>
      <c r="P379" s="527"/>
      <c r="Q379" s="68"/>
      <c r="R379" s="457"/>
    </row>
    <row r="380" spans="2:18" ht="24.95" customHeight="1">
      <c r="B380" s="466">
        <v>21</v>
      </c>
      <c r="C380" s="467" t="s">
        <v>324</v>
      </c>
      <c r="D380" s="468">
        <v>1</v>
      </c>
      <c r="E380" s="469">
        <v>4.5</v>
      </c>
      <c r="F380" s="469">
        <v>27.24</v>
      </c>
      <c r="G380" s="469">
        <v>0</v>
      </c>
      <c r="H380" s="470">
        <v>1</v>
      </c>
      <c r="I380" s="471">
        <v>1</v>
      </c>
      <c r="J380" s="471">
        <v>1</v>
      </c>
      <c r="K380" s="471">
        <v>1</v>
      </c>
      <c r="L380" s="471">
        <v>4</v>
      </c>
      <c r="M380" s="472" t="s">
        <v>325</v>
      </c>
      <c r="N380" s="527"/>
      <c r="O380" s="527"/>
      <c r="P380" s="527"/>
      <c r="Q380" s="68"/>
      <c r="R380" s="457"/>
    </row>
    <row r="381" spans="2:18" ht="24.95" customHeight="1">
      <c r="B381" s="466">
        <v>21</v>
      </c>
      <c r="C381" s="467" t="s">
        <v>324</v>
      </c>
      <c r="D381" s="468">
        <v>1</v>
      </c>
      <c r="E381" s="469">
        <v>30.33</v>
      </c>
      <c r="F381" s="469">
        <v>16.68</v>
      </c>
      <c r="G381" s="469">
        <v>0</v>
      </c>
      <c r="H381" s="470">
        <v>1</v>
      </c>
      <c r="I381" s="471">
        <v>1</v>
      </c>
      <c r="J381" s="471">
        <v>1</v>
      </c>
      <c r="K381" s="471">
        <v>1</v>
      </c>
      <c r="L381" s="471">
        <v>4</v>
      </c>
      <c r="M381" s="472" t="s">
        <v>325</v>
      </c>
      <c r="N381" s="527"/>
      <c r="O381" s="527"/>
      <c r="P381" s="527"/>
      <c r="Q381" s="68"/>
      <c r="R381" s="457"/>
    </row>
    <row r="382" spans="2:18" ht="24.95" customHeight="1" thickBot="1">
      <c r="B382" s="476" t="s">
        <v>355</v>
      </c>
      <c r="C382" s="477" t="s">
        <v>355</v>
      </c>
      <c r="D382" s="478" t="s">
        <v>355</v>
      </c>
      <c r="E382" s="479" t="s">
        <v>355</v>
      </c>
      <c r="F382" s="479" t="s">
        <v>355</v>
      </c>
      <c r="G382" s="479" t="s">
        <v>355</v>
      </c>
      <c r="H382" s="480" t="s">
        <v>355</v>
      </c>
      <c r="I382" s="481" t="s">
        <v>355</v>
      </c>
      <c r="J382" s="481" t="s">
        <v>355</v>
      </c>
      <c r="K382" s="481" t="s">
        <v>355</v>
      </c>
      <c r="L382" s="481" t="s">
        <v>355</v>
      </c>
      <c r="M382" s="482" t="s">
        <v>355</v>
      </c>
      <c r="N382" s="527"/>
      <c r="O382" s="527"/>
      <c r="P382" s="527"/>
      <c r="Q382" s="68"/>
      <c r="R382" s="457"/>
    </row>
  </sheetData>
  <mergeCells count="143">
    <mergeCell ref="L100:O100"/>
    <mergeCell ref="B99:E99"/>
    <mergeCell ref="M50:M53"/>
    <mergeCell ref="M54:M55"/>
    <mergeCell ref="H105:H106"/>
    <mergeCell ref="G211:H211"/>
    <mergeCell ref="I211:J211"/>
    <mergeCell ref="K211:L211"/>
    <mergeCell ref="G210:L210"/>
    <mergeCell ref="H121:I121"/>
    <mergeCell ref="J121:K121"/>
    <mergeCell ref="H117:I117"/>
    <mergeCell ref="J117:K117"/>
    <mergeCell ref="B118:G118"/>
    <mergeCell ref="H118:I118"/>
    <mergeCell ref="J118:K118"/>
    <mergeCell ref="B119:G119"/>
    <mergeCell ref="H119:I119"/>
    <mergeCell ref="J119:K119"/>
    <mergeCell ref="B120:G120"/>
    <mergeCell ref="H120:I120"/>
    <mergeCell ref="J120:K120"/>
    <mergeCell ref="B107:H108"/>
    <mergeCell ref="O79:P79"/>
    <mergeCell ref="M30:M31"/>
    <mergeCell ref="M32:M33"/>
    <mergeCell ref="M34:M35"/>
    <mergeCell ref="M36:M37"/>
    <mergeCell ref="M38:M39"/>
    <mergeCell ref="M47:N49"/>
    <mergeCell ref="B43:K43"/>
    <mergeCell ref="M79:M81"/>
    <mergeCell ref="B40:K40"/>
    <mergeCell ref="F74:G74"/>
    <mergeCell ref="B72:C72"/>
    <mergeCell ref="D74:E74"/>
    <mergeCell ref="I47:I48"/>
    <mergeCell ref="B47:C49"/>
    <mergeCell ref="B50:B53"/>
    <mergeCell ref="B54:B55"/>
    <mergeCell ref="D47:D48"/>
    <mergeCell ref="E47:E48"/>
    <mergeCell ref="F47:F48"/>
    <mergeCell ref="G47:G48"/>
    <mergeCell ref="O80:P80"/>
    <mergeCell ref="O81:P81"/>
    <mergeCell ref="M73:M75"/>
    <mergeCell ref="O73:P73"/>
    <mergeCell ref="O74:P74"/>
    <mergeCell ref="O75:P75"/>
    <mergeCell ref="M76:M78"/>
    <mergeCell ref="O76:P76"/>
    <mergeCell ref="O77:P77"/>
    <mergeCell ref="O78:P78"/>
    <mergeCell ref="O72:P72"/>
    <mergeCell ref="O3:O4"/>
    <mergeCell ref="P3:P4"/>
    <mergeCell ref="B76:G77"/>
    <mergeCell ref="B60:F60"/>
    <mergeCell ref="M5:M6"/>
    <mergeCell ref="M7:M8"/>
    <mergeCell ref="M9:M10"/>
    <mergeCell ref="M11:M12"/>
    <mergeCell ref="M13:M14"/>
    <mergeCell ref="M3:N4"/>
    <mergeCell ref="M29:N29"/>
    <mergeCell ref="B20:H23"/>
    <mergeCell ref="D75:E75"/>
    <mergeCell ref="D72:E72"/>
    <mergeCell ref="F72:G72"/>
    <mergeCell ref="F75:G75"/>
    <mergeCell ref="B75:C75"/>
    <mergeCell ref="D73:E73"/>
    <mergeCell ref="B73:C73"/>
    <mergeCell ref="B74:C74"/>
    <mergeCell ref="F73:G73"/>
    <mergeCell ref="B7:B8"/>
    <mergeCell ref="B9:B10"/>
    <mergeCell ref="B133:B135"/>
    <mergeCell ref="B130:B132"/>
    <mergeCell ref="B100:E100"/>
    <mergeCell ref="B101:E101"/>
    <mergeCell ref="B136:B138"/>
    <mergeCell ref="B117:G117"/>
    <mergeCell ref="B121:G121"/>
    <mergeCell ref="F97:G97"/>
    <mergeCell ref="B91:C92"/>
    <mergeCell ref="B96:E96"/>
    <mergeCell ref="B97:E97"/>
    <mergeCell ref="E127:H127"/>
    <mergeCell ref="F101:G101"/>
    <mergeCell ref="F98:G98"/>
    <mergeCell ref="F100:G100"/>
    <mergeCell ref="F99:G99"/>
    <mergeCell ref="B98:E98"/>
    <mergeCell ref="E128:H128"/>
    <mergeCell ref="B127:B129"/>
    <mergeCell ref="C127:C129"/>
    <mergeCell ref="D127:D129"/>
    <mergeCell ref="B109:F109"/>
    <mergeCell ref="B112:F112"/>
    <mergeCell ref="B113:F113"/>
    <mergeCell ref="B3:B4"/>
    <mergeCell ref="H47:H48"/>
    <mergeCell ref="B15:K16"/>
    <mergeCell ref="B85:C86"/>
    <mergeCell ref="B87:C88"/>
    <mergeCell ref="B89:C90"/>
    <mergeCell ref="F96:G96"/>
    <mergeCell ref="B110:H110"/>
    <mergeCell ref="B111:F111"/>
    <mergeCell ref="B105:F106"/>
    <mergeCell ref="G105:G106"/>
    <mergeCell ref="D85:G86"/>
    <mergeCell ref="D87:G88"/>
    <mergeCell ref="D89:G89"/>
    <mergeCell ref="D90:G90"/>
    <mergeCell ref="D91:G91"/>
    <mergeCell ref="D92:G92"/>
    <mergeCell ref="B142:C142"/>
    <mergeCell ref="B228:L228"/>
    <mergeCell ref="G159:G161"/>
    <mergeCell ref="G162:G164"/>
    <mergeCell ref="B159:B161"/>
    <mergeCell ref="B162:B164"/>
    <mergeCell ref="C3:C4"/>
    <mergeCell ref="D3:D4"/>
    <mergeCell ref="B5:B6"/>
    <mergeCell ref="J47:J48"/>
    <mergeCell ref="K47:K48"/>
    <mergeCell ref="B41:K41"/>
    <mergeCell ref="B28:B29"/>
    <mergeCell ref="B11:B12"/>
    <mergeCell ref="B13:B14"/>
    <mergeCell ref="B36:B37"/>
    <mergeCell ref="B38:B39"/>
    <mergeCell ref="D28:D29"/>
    <mergeCell ref="B17:K17"/>
    <mergeCell ref="C28:C29"/>
    <mergeCell ref="B30:B31"/>
    <mergeCell ref="B32:B33"/>
    <mergeCell ref="B34:B35"/>
    <mergeCell ref="B18:K18"/>
  </mergeCells>
  <conditionalFormatting sqref="T213:AC213">
    <cfRule type="colorScale" priority="242">
      <colorScale>
        <cfvo type="min"/>
        <cfvo type="percentile" val="50"/>
        <cfvo type="max"/>
        <color rgb="FFA3D1FF"/>
        <color rgb="FFFCFCFF"/>
        <color rgb="FFFF9999"/>
      </colorScale>
    </cfRule>
    <cfRule type="top10" dxfId="90" priority="246" rank="1"/>
  </conditionalFormatting>
  <conditionalFormatting sqref="T214:AC214">
    <cfRule type="colorScale" priority="201">
      <colorScale>
        <cfvo type="min"/>
        <cfvo type="percentile" val="50"/>
        <cfvo type="max"/>
        <color rgb="FFA3D1FF"/>
        <color rgb="FFFCFCFF"/>
        <color rgb="FFFF9999"/>
      </colorScale>
    </cfRule>
    <cfRule type="top10" dxfId="89" priority="202" rank="1"/>
  </conditionalFormatting>
  <conditionalFormatting sqref="T215:AC215">
    <cfRule type="colorScale" priority="199">
      <colorScale>
        <cfvo type="min"/>
        <cfvo type="percentile" val="50"/>
        <cfvo type="max"/>
        <color rgb="FFA3D1FF"/>
        <color rgb="FFFCFCFF"/>
        <color rgb="FFFF9999"/>
      </colorScale>
    </cfRule>
    <cfRule type="top10" dxfId="88" priority="200" rank="1"/>
  </conditionalFormatting>
  <conditionalFormatting sqref="T216:AC216">
    <cfRule type="colorScale" priority="197">
      <colorScale>
        <cfvo type="min"/>
        <cfvo type="percentile" val="50"/>
        <cfvo type="max"/>
        <color rgb="FFA3D1FF"/>
        <color rgb="FFFCFCFF"/>
        <color rgb="FFFF9999"/>
      </colorScale>
    </cfRule>
    <cfRule type="top10" dxfId="87" priority="198" rank="1"/>
  </conditionalFormatting>
  <conditionalFormatting sqref="T217:AC217">
    <cfRule type="colorScale" priority="195">
      <colorScale>
        <cfvo type="min"/>
        <cfvo type="percentile" val="50"/>
        <cfvo type="max"/>
        <color rgb="FFA3D1FF"/>
        <color rgb="FFFCFCFF"/>
        <color rgb="FFFF9999"/>
      </colorScale>
    </cfRule>
    <cfRule type="top10" dxfId="86" priority="196" rank="1"/>
  </conditionalFormatting>
  <conditionalFormatting sqref="T218:AC218">
    <cfRule type="colorScale" priority="193">
      <colorScale>
        <cfvo type="min"/>
        <cfvo type="percentile" val="50"/>
        <cfvo type="max"/>
        <color rgb="FFA3D1FF"/>
        <color rgb="FFFCFCFF"/>
        <color rgb="FFFF9999"/>
      </colorScale>
    </cfRule>
    <cfRule type="top10" dxfId="85" priority="194" rank="1"/>
  </conditionalFormatting>
  <conditionalFormatting sqref="T219:AC219">
    <cfRule type="colorScale" priority="191">
      <colorScale>
        <cfvo type="min"/>
        <cfvo type="percentile" val="50"/>
        <cfvo type="max"/>
        <color rgb="FFA3D1FF"/>
        <color rgb="FFFCFCFF"/>
        <color rgb="FFFF9999"/>
      </colorScale>
    </cfRule>
    <cfRule type="top10" dxfId="84" priority="192" rank="1"/>
  </conditionalFormatting>
  <conditionalFormatting sqref="T220:AC220">
    <cfRule type="colorScale" priority="189">
      <colorScale>
        <cfvo type="min"/>
        <cfvo type="percentile" val="50"/>
        <cfvo type="max"/>
        <color rgb="FFA3D1FF"/>
        <color rgb="FFFCFCFF"/>
        <color rgb="FFFF9999"/>
      </colorScale>
    </cfRule>
    <cfRule type="top10" dxfId="83" priority="190" rank="1"/>
  </conditionalFormatting>
  <conditionalFormatting sqref="T221:AC221">
    <cfRule type="colorScale" priority="187">
      <colorScale>
        <cfvo type="min"/>
        <cfvo type="percentile" val="50"/>
        <cfvo type="max"/>
        <color rgb="FFA3D1FF"/>
        <color rgb="FFFCFCFF"/>
        <color rgb="FFFF9999"/>
      </colorScale>
    </cfRule>
    <cfRule type="top10" dxfId="82" priority="188" rank="1"/>
  </conditionalFormatting>
  <conditionalFormatting sqref="T222:AC222">
    <cfRule type="colorScale" priority="185">
      <colorScale>
        <cfvo type="min"/>
        <cfvo type="percentile" val="50"/>
        <cfvo type="max"/>
        <color rgb="FFA3D1FF"/>
        <color rgb="FFFCFCFF"/>
        <color rgb="FFFF9999"/>
      </colorScale>
    </cfRule>
    <cfRule type="top10" dxfId="81" priority="186" rank="1"/>
  </conditionalFormatting>
  <conditionalFormatting sqref="T223:AC223">
    <cfRule type="colorScale" priority="183">
      <colorScale>
        <cfvo type="min"/>
        <cfvo type="percentile" val="50"/>
        <cfvo type="max"/>
        <color rgb="FFA3D1FF"/>
        <color rgb="FFFCFCFF"/>
        <color rgb="FFFF9999"/>
      </colorScale>
    </cfRule>
    <cfRule type="top10" dxfId="80" priority="184" rank="1"/>
  </conditionalFormatting>
  <conditionalFormatting sqref="T224:AC224">
    <cfRule type="colorScale" priority="179">
      <colorScale>
        <cfvo type="min"/>
        <cfvo type="percentile" val="50"/>
        <cfvo type="max"/>
        <color rgb="FFA3D1FF"/>
        <color rgb="FFFCFCFF"/>
        <color rgb="FFFF9999"/>
      </colorScale>
    </cfRule>
    <cfRule type="top10" dxfId="79" priority="180" rank="1"/>
  </conditionalFormatting>
  <conditionalFormatting sqref="T225:AC225">
    <cfRule type="colorScale" priority="177">
      <colorScale>
        <cfvo type="min"/>
        <cfvo type="percentile" val="50"/>
        <cfvo type="max"/>
        <color rgb="FFA3D1FF"/>
        <color rgb="FFFCFCFF"/>
        <color rgb="FFFF9999"/>
      </colorScale>
    </cfRule>
    <cfRule type="top10" dxfId="78" priority="178" rank="1"/>
  </conditionalFormatting>
  <conditionalFormatting sqref="T226:AC226">
    <cfRule type="colorScale" priority="175">
      <colorScale>
        <cfvo type="min"/>
        <cfvo type="percentile" val="50"/>
        <cfvo type="max"/>
        <color rgb="FFA3D1FF"/>
        <color rgb="FFFCFCFF"/>
        <color rgb="FFFF9999"/>
      </colorScale>
    </cfRule>
    <cfRule type="top10" dxfId="77" priority="176" rank="1"/>
  </conditionalFormatting>
  <conditionalFormatting sqref="AE213:AN213">
    <cfRule type="colorScale" priority="143">
      <colorScale>
        <cfvo type="min"/>
        <cfvo type="percentile" val="50"/>
        <cfvo type="max"/>
        <color rgb="FFA3D1FF"/>
        <color rgb="FFFCFCFF"/>
        <color rgb="FFFF9999"/>
      </colorScale>
    </cfRule>
    <cfRule type="top10" dxfId="76" priority="144" rank="1"/>
  </conditionalFormatting>
  <conditionalFormatting sqref="AE214:AN214">
    <cfRule type="colorScale" priority="141">
      <colorScale>
        <cfvo type="min"/>
        <cfvo type="percentile" val="50"/>
        <cfvo type="max"/>
        <color rgb="FFA3D1FF"/>
        <color rgb="FFFCFCFF"/>
        <color rgb="FFFF9999"/>
      </colorScale>
    </cfRule>
    <cfRule type="top10" dxfId="75" priority="142" rank="1"/>
  </conditionalFormatting>
  <conditionalFormatting sqref="AE215:AN215">
    <cfRule type="colorScale" priority="139">
      <colorScale>
        <cfvo type="min"/>
        <cfvo type="percentile" val="50"/>
        <cfvo type="max"/>
        <color rgb="FFA3D1FF"/>
        <color rgb="FFFCFCFF"/>
        <color rgb="FFFF9999"/>
      </colorScale>
    </cfRule>
    <cfRule type="top10" dxfId="74" priority="140" rank="1"/>
  </conditionalFormatting>
  <conditionalFormatting sqref="AE216:AN216">
    <cfRule type="colorScale" priority="137">
      <colorScale>
        <cfvo type="min"/>
        <cfvo type="percentile" val="50"/>
        <cfvo type="max"/>
        <color rgb="FFA3D1FF"/>
        <color rgb="FFFCFCFF"/>
        <color rgb="FFFF9999"/>
      </colorScale>
    </cfRule>
    <cfRule type="top10" dxfId="73" priority="138" rank="1"/>
  </conditionalFormatting>
  <conditionalFormatting sqref="AE217:AN217">
    <cfRule type="colorScale" priority="135">
      <colorScale>
        <cfvo type="min"/>
        <cfvo type="percentile" val="50"/>
        <cfvo type="max"/>
        <color rgb="FFA3D1FF"/>
        <color rgb="FFFCFCFF"/>
        <color rgb="FFFF9999"/>
      </colorScale>
    </cfRule>
    <cfRule type="top10" dxfId="72" priority="136" rank="1"/>
  </conditionalFormatting>
  <conditionalFormatting sqref="AE218:AN218">
    <cfRule type="colorScale" priority="133">
      <colorScale>
        <cfvo type="min"/>
        <cfvo type="percentile" val="50"/>
        <cfvo type="max"/>
        <color rgb="FFA3D1FF"/>
        <color rgb="FFFCFCFF"/>
        <color rgb="FFFF9999"/>
      </colorScale>
    </cfRule>
    <cfRule type="top10" dxfId="71" priority="134" rank="1"/>
  </conditionalFormatting>
  <conditionalFormatting sqref="AE219:AN219">
    <cfRule type="colorScale" priority="131">
      <colorScale>
        <cfvo type="min"/>
        <cfvo type="percentile" val="50"/>
        <cfvo type="max"/>
        <color rgb="FFA3D1FF"/>
        <color rgb="FFFCFCFF"/>
        <color rgb="FFFF9999"/>
      </colorScale>
    </cfRule>
    <cfRule type="top10" dxfId="70" priority="132" rank="1"/>
  </conditionalFormatting>
  <conditionalFormatting sqref="AE220:AN220">
    <cfRule type="colorScale" priority="129">
      <colorScale>
        <cfvo type="min"/>
        <cfvo type="percentile" val="50"/>
        <cfvo type="max"/>
        <color rgb="FFA3D1FF"/>
        <color rgb="FFFCFCFF"/>
        <color rgb="FFFF9999"/>
      </colorScale>
    </cfRule>
    <cfRule type="top10" dxfId="69" priority="130" rank="1"/>
  </conditionalFormatting>
  <conditionalFormatting sqref="AE221:AN221">
    <cfRule type="colorScale" priority="127">
      <colorScale>
        <cfvo type="min"/>
        <cfvo type="percentile" val="50"/>
        <cfvo type="max"/>
        <color rgb="FFA3D1FF"/>
        <color rgb="FFFCFCFF"/>
        <color rgb="FFFF9999"/>
      </colorScale>
    </cfRule>
    <cfRule type="top10" dxfId="68" priority="128" rank="1"/>
  </conditionalFormatting>
  <conditionalFormatting sqref="AE222:AN222">
    <cfRule type="colorScale" priority="125">
      <colorScale>
        <cfvo type="min"/>
        <cfvo type="percentile" val="50"/>
        <cfvo type="max"/>
        <color rgb="FFA3D1FF"/>
        <color rgb="FFFCFCFF"/>
        <color rgb="FFFF9999"/>
      </colorScale>
    </cfRule>
    <cfRule type="top10" dxfId="67" priority="126" rank="1"/>
  </conditionalFormatting>
  <conditionalFormatting sqref="AE223:AN223">
    <cfRule type="colorScale" priority="123">
      <colorScale>
        <cfvo type="min"/>
        <cfvo type="percentile" val="50"/>
        <cfvo type="max"/>
        <color rgb="FFA3D1FF"/>
        <color rgb="FFFCFCFF"/>
        <color rgb="FFFF9999"/>
      </colorScale>
    </cfRule>
    <cfRule type="top10" dxfId="66" priority="124" rank="1"/>
  </conditionalFormatting>
  <conditionalFormatting sqref="AE224:AN224">
    <cfRule type="colorScale" priority="121">
      <colorScale>
        <cfvo type="min"/>
        <cfvo type="percentile" val="50"/>
        <cfvo type="max"/>
        <color rgb="FFA3D1FF"/>
        <color rgb="FFFCFCFF"/>
        <color rgb="FFFF9999"/>
      </colorScale>
    </cfRule>
    <cfRule type="top10" dxfId="65" priority="122" rank="1"/>
  </conditionalFormatting>
  <conditionalFormatting sqref="AE225:AN225">
    <cfRule type="colorScale" priority="119">
      <colorScale>
        <cfvo type="min"/>
        <cfvo type="percentile" val="50"/>
        <cfvo type="max"/>
        <color rgb="FFA3D1FF"/>
        <color rgb="FFFCFCFF"/>
        <color rgb="FFFF9999"/>
      </colorScale>
    </cfRule>
    <cfRule type="top10" dxfId="64" priority="120" rank="1"/>
  </conditionalFormatting>
  <conditionalFormatting sqref="AE226:AN226">
    <cfRule type="colorScale" priority="117">
      <colorScale>
        <cfvo type="min"/>
        <cfvo type="percentile" val="50"/>
        <cfvo type="max"/>
        <color rgb="FFA3D1FF"/>
        <color rgb="FFFCFCFF"/>
        <color rgb="FFFF9999"/>
      </colorScale>
    </cfRule>
    <cfRule type="top10" dxfId="63" priority="118" rank="1"/>
  </conditionalFormatting>
  <conditionalFormatting sqref="AU213:BD213">
    <cfRule type="colorScale" priority="115">
      <colorScale>
        <cfvo type="min"/>
        <cfvo type="percentile" val="50"/>
        <cfvo type="max"/>
        <color rgb="FFA3D1FF"/>
        <color rgb="FFFCFCFF"/>
        <color rgb="FFFF9999"/>
      </colorScale>
    </cfRule>
    <cfRule type="top10" dxfId="62" priority="116" rank="1"/>
  </conditionalFormatting>
  <conditionalFormatting sqref="AU214:BD214">
    <cfRule type="colorScale" priority="113">
      <colorScale>
        <cfvo type="min"/>
        <cfvo type="percentile" val="50"/>
        <cfvo type="max"/>
        <color rgb="FFA3D1FF"/>
        <color rgb="FFFCFCFF"/>
        <color rgb="FFFF9999"/>
      </colorScale>
    </cfRule>
    <cfRule type="top10" dxfId="61" priority="114" rank="1"/>
  </conditionalFormatting>
  <conditionalFormatting sqref="AU215:BD215">
    <cfRule type="colorScale" priority="111">
      <colorScale>
        <cfvo type="min"/>
        <cfvo type="percentile" val="50"/>
        <cfvo type="max"/>
        <color rgb="FFA3D1FF"/>
        <color rgb="FFFCFCFF"/>
        <color rgb="FFFF9999"/>
      </colorScale>
    </cfRule>
    <cfRule type="top10" dxfId="60" priority="112" rank="1"/>
  </conditionalFormatting>
  <conditionalFormatting sqref="AU216:BD216">
    <cfRule type="colorScale" priority="109">
      <colorScale>
        <cfvo type="min"/>
        <cfvo type="percentile" val="50"/>
        <cfvo type="max"/>
        <color rgb="FFA3D1FF"/>
        <color rgb="FFFCFCFF"/>
        <color rgb="FFFF9999"/>
      </colorScale>
    </cfRule>
    <cfRule type="top10" dxfId="59" priority="110" rank="1"/>
  </conditionalFormatting>
  <conditionalFormatting sqref="AU217:BD217">
    <cfRule type="colorScale" priority="107">
      <colorScale>
        <cfvo type="min"/>
        <cfvo type="percentile" val="50"/>
        <cfvo type="max"/>
        <color rgb="FFA3D1FF"/>
        <color rgb="FFFCFCFF"/>
        <color rgb="FFFF9999"/>
      </colorScale>
    </cfRule>
    <cfRule type="top10" dxfId="58" priority="108" rank="1"/>
  </conditionalFormatting>
  <conditionalFormatting sqref="AU218:BD218">
    <cfRule type="colorScale" priority="105">
      <colorScale>
        <cfvo type="min"/>
        <cfvo type="percentile" val="50"/>
        <cfvo type="max"/>
        <color rgb="FFA3D1FF"/>
        <color rgb="FFFCFCFF"/>
        <color rgb="FFFF9999"/>
      </colorScale>
    </cfRule>
    <cfRule type="top10" dxfId="57" priority="106" rank="1"/>
  </conditionalFormatting>
  <conditionalFormatting sqref="AU219:BD219">
    <cfRule type="colorScale" priority="103">
      <colorScale>
        <cfvo type="min"/>
        <cfvo type="percentile" val="50"/>
        <cfvo type="max"/>
        <color rgb="FFA3D1FF"/>
        <color rgb="FFFCFCFF"/>
        <color rgb="FFFF9999"/>
      </colorScale>
    </cfRule>
    <cfRule type="top10" dxfId="56" priority="104" rank="1"/>
  </conditionalFormatting>
  <conditionalFormatting sqref="AU220:BD220">
    <cfRule type="colorScale" priority="101">
      <colorScale>
        <cfvo type="min"/>
        <cfvo type="percentile" val="50"/>
        <cfvo type="max"/>
        <color rgb="FFA3D1FF"/>
        <color rgb="FFFCFCFF"/>
        <color rgb="FFFF9999"/>
      </colorScale>
    </cfRule>
    <cfRule type="top10" dxfId="55" priority="102" rank="1"/>
  </conditionalFormatting>
  <conditionalFormatting sqref="AU221:BD221">
    <cfRule type="colorScale" priority="99">
      <colorScale>
        <cfvo type="min"/>
        <cfvo type="percentile" val="50"/>
        <cfvo type="max"/>
        <color rgb="FFA3D1FF"/>
        <color rgb="FFFCFCFF"/>
        <color rgb="FFFF9999"/>
      </colorScale>
    </cfRule>
    <cfRule type="top10" dxfId="54" priority="100" rank="1"/>
  </conditionalFormatting>
  <conditionalFormatting sqref="AU222:BD222">
    <cfRule type="colorScale" priority="97">
      <colorScale>
        <cfvo type="min"/>
        <cfvo type="percentile" val="50"/>
        <cfvo type="max"/>
        <color rgb="FFA3D1FF"/>
        <color rgb="FFFCFCFF"/>
        <color rgb="FFFF9999"/>
      </colorScale>
    </cfRule>
    <cfRule type="top10" dxfId="53" priority="98" rank="1"/>
  </conditionalFormatting>
  <conditionalFormatting sqref="AU223:BD223">
    <cfRule type="colorScale" priority="95">
      <colorScale>
        <cfvo type="min"/>
        <cfvo type="percentile" val="50"/>
        <cfvo type="max"/>
        <color rgb="FFA3D1FF"/>
        <color rgb="FFFCFCFF"/>
        <color rgb="FFFF9999"/>
      </colorScale>
    </cfRule>
    <cfRule type="top10" dxfId="52" priority="96" rank="1"/>
  </conditionalFormatting>
  <conditionalFormatting sqref="AU224:BD224">
    <cfRule type="colorScale" priority="93">
      <colorScale>
        <cfvo type="min"/>
        <cfvo type="percentile" val="50"/>
        <cfvo type="max"/>
        <color rgb="FFA3D1FF"/>
        <color rgb="FFFCFCFF"/>
        <color rgb="FFFF9999"/>
      </colorScale>
    </cfRule>
    <cfRule type="top10" dxfId="51" priority="94" rank="1"/>
  </conditionalFormatting>
  <conditionalFormatting sqref="AU225:BD225">
    <cfRule type="colorScale" priority="91">
      <colorScale>
        <cfvo type="min"/>
        <cfvo type="percentile" val="50"/>
        <cfvo type="max"/>
        <color rgb="FFA3D1FF"/>
        <color rgb="FFFCFCFF"/>
        <color rgb="FFFF9999"/>
      </colorScale>
    </cfRule>
    <cfRule type="top10" dxfId="50" priority="92" rank="1"/>
  </conditionalFormatting>
  <conditionalFormatting sqref="AU226:BD226">
    <cfRule type="colorScale" priority="89">
      <colorScale>
        <cfvo type="min"/>
        <cfvo type="percentile" val="50"/>
        <cfvo type="max"/>
        <color rgb="FFA3D1FF"/>
        <color rgb="FFFCFCFF"/>
        <color rgb="FFFF9999"/>
      </colorScale>
    </cfRule>
    <cfRule type="top10" dxfId="49" priority="90" rank="1"/>
  </conditionalFormatting>
  <conditionalFormatting sqref="BF213:BO213">
    <cfRule type="colorScale" priority="87">
      <colorScale>
        <cfvo type="min"/>
        <cfvo type="percentile" val="50"/>
        <cfvo type="max"/>
        <color rgb="FFA3D1FF"/>
        <color rgb="FFFCFCFF"/>
        <color rgb="FFFF9999"/>
      </colorScale>
    </cfRule>
    <cfRule type="top10" dxfId="48" priority="88" rank="1"/>
  </conditionalFormatting>
  <conditionalFormatting sqref="BF214:BO214">
    <cfRule type="colorScale" priority="85">
      <colorScale>
        <cfvo type="min"/>
        <cfvo type="percentile" val="50"/>
        <cfvo type="max"/>
        <color rgb="FFA3D1FF"/>
        <color rgb="FFFCFCFF"/>
        <color rgb="FFFF9999"/>
      </colorScale>
    </cfRule>
    <cfRule type="top10" dxfId="47" priority="86" rank="1"/>
  </conditionalFormatting>
  <conditionalFormatting sqref="BF215:BO215">
    <cfRule type="colorScale" priority="83">
      <colorScale>
        <cfvo type="min"/>
        <cfvo type="percentile" val="50"/>
        <cfvo type="max"/>
        <color rgb="FFA3D1FF"/>
        <color rgb="FFFCFCFF"/>
        <color rgb="FFFF9999"/>
      </colorScale>
    </cfRule>
    <cfRule type="top10" dxfId="46" priority="84" rank="1"/>
  </conditionalFormatting>
  <conditionalFormatting sqref="BF216:BO216">
    <cfRule type="colorScale" priority="81">
      <colorScale>
        <cfvo type="min"/>
        <cfvo type="percentile" val="50"/>
        <cfvo type="max"/>
        <color rgb="FFA3D1FF"/>
        <color rgb="FFFCFCFF"/>
        <color rgb="FFFF9999"/>
      </colorScale>
    </cfRule>
    <cfRule type="top10" dxfId="45" priority="82" rank="1"/>
  </conditionalFormatting>
  <conditionalFormatting sqref="BF217:BO217">
    <cfRule type="colorScale" priority="79">
      <colorScale>
        <cfvo type="min"/>
        <cfvo type="percentile" val="50"/>
        <cfvo type="max"/>
        <color rgb="FFA3D1FF"/>
        <color rgb="FFFCFCFF"/>
        <color rgb="FFFF9999"/>
      </colorScale>
    </cfRule>
    <cfRule type="top10" dxfId="44" priority="80" rank="1"/>
  </conditionalFormatting>
  <conditionalFormatting sqref="BF218:BO218">
    <cfRule type="colorScale" priority="77">
      <colorScale>
        <cfvo type="min"/>
        <cfvo type="percentile" val="50"/>
        <cfvo type="max"/>
        <color rgb="FFA3D1FF"/>
        <color rgb="FFFCFCFF"/>
        <color rgb="FFFF9999"/>
      </colorScale>
    </cfRule>
    <cfRule type="top10" dxfId="43" priority="78" rank="1"/>
  </conditionalFormatting>
  <conditionalFormatting sqref="BF219:BO219">
    <cfRule type="colorScale" priority="75">
      <colorScale>
        <cfvo type="min"/>
        <cfvo type="percentile" val="50"/>
        <cfvo type="max"/>
        <color rgb="FFA3D1FF"/>
        <color rgb="FFFCFCFF"/>
        <color rgb="FFFF9999"/>
      </colorScale>
    </cfRule>
    <cfRule type="top10" dxfId="42" priority="76" rank="1"/>
  </conditionalFormatting>
  <conditionalFormatting sqref="BF220:BO220">
    <cfRule type="colorScale" priority="73">
      <colorScale>
        <cfvo type="min"/>
        <cfvo type="percentile" val="50"/>
        <cfvo type="max"/>
        <color rgb="FFA3D1FF"/>
        <color rgb="FFFCFCFF"/>
        <color rgb="FFFF9999"/>
      </colorScale>
    </cfRule>
    <cfRule type="top10" dxfId="41" priority="74" rank="1"/>
  </conditionalFormatting>
  <conditionalFormatting sqref="BF221:BO221">
    <cfRule type="colorScale" priority="71">
      <colorScale>
        <cfvo type="min"/>
        <cfvo type="percentile" val="50"/>
        <cfvo type="max"/>
        <color rgb="FFA3D1FF"/>
        <color rgb="FFFCFCFF"/>
        <color rgb="FFFF9999"/>
      </colorScale>
    </cfRule>
    <cfRule type="top10" dxfId="40" priority="72" rank="1"/>
  </conditionalFormatting>
  <conditionalFormatting sqref="BF222:BO222">
    <cfRule type="colorScale" priority="69">
      <colorScale>
        <cfvo type="min"/>
        <cfvo type="percentile" val="50"/>
        <cfvo type="max"/>
        <color rgb="FFA3D1FF"/>
        <color rgb="FFFCFCFF"/>
        <color rgb="FFFF9999"/>
      </colorScale>
    </cfRule>
    <cfRule type="top10" dxfId="39" priority="70" rank="1"/>
  </conditionalFormatting>
  <conditionalFormatting sqref="BF223:BO223">
    <cfRule type="colorScale" priority="67">
      <colorScale>
        <cfvo type="min"/>
        <cfvo type="percentile" val="50"/>
        <cfvo type="max"/>
        <color rgb="FFA3D1FF"/>
        <color rgb="FFFCFCFF"/>
        <color rgb="FFFF9999"/>
      </colorScale>
    </cfRule>
    <cfRule type="top10" dxfId="38" priority="68" rank="1"/>
  </conditionalFormatting>
  <conditionalFormatting sqref="BF224:BO224">
    <cfRule type="colorScale" priority="65">
      <colorScale>
        <cfvo type="min"/>
        <cfvo type="percentile" val="50"/>
        <cfvo type="max"/>
        <color rgb="FFA3D1FF"/>
        <color rgb="FFFCFCFF"/>
        <color rgb="FFFF9999"/>
      </colorScale>
    </cfRule>
    <cfRule type="top10" dxfId="37" priority="66" rank="1"/>
  </conditionalFormatting>
  <conditionalFormatting sqref="BF225:BO225">
    <cfRule type="colorScale" priority="63">
      <colorScale>
        <cfvo type="min"/>
        <cfvo type="percentile" val="50"/>
        <cfvo type="max"/>
        <color rgb="FFA3D1FF"/>
        <color rgb="FFFCFCFF"/>
        <color rgb="FFFF9999"/>
      </colorScale>
    </cfRule>
    <cfRule type="top10" dxfId="36" priority="64" rank="1"/>
  </conditionalFormatting>
  <conditionalFormatting sqref="BF226:BO226">
    <cfRule type="colorScale" priority="61">
      <colorScale>
        <cfvo type="min"/>
        <cfvo type="percentile" val="50"/>
        <cfvo type="max"/>
        <color rgb="FFA3D1FF"/>
        <color rgb="FFFCFCFF"/>
        <color rgb="FFFF9999"/>
      </colorScale>
    </cfRule>
    <cfRule type="top10" dxfId="35" priority="62" rank="1"/>
  </conditionalFormatting>
  <conditionalFormatting sqref="BV213:CE213">
    <cfRule type="colorScale" priority="59">
      <colorScale>
        <cfvo type="min"/>
        <cfvo type="percentile" val="50"/>
        <cfvo type="max"/>
        <color rgb="FFA3D1FF"/>
        <color rgb="FFFCFCFF"/>
        <color rgb="FFFF9999"/>
      </colorScale>
    </cfRule>
    <cfRule type="top10" dxfId="34" priority="60" rank="1"/>
  </conditionalFormatting>
  <conditionalFormatting sqref="BV214:CE214">
    <cfRule type="colorScale" priority="57">
      <colorScale>
        <cfvo type="min"/>
        <cfvo type="percentile" val="50"/>
        <cfvo type="max"/>
        <color rgb="FFA3D1FF"/>
        <color rgb="FFFCFCFF"/>
        <color rgb="FFFF9999"/>
      </colorScale>
    </cfRule>
    <cfRule type="top10" dxfId="33" priority="58" rank="1"/>
  </conditionalFormatting>
  <conditionalFormatting sqref="BV215:CE215">
    <cfRule type="colorScale" priority="55">
      <colorScale>
        <cfvo type="min"/>
        <cfvo type="percentile" val="50"/>
        <cfvo type="max"/>
        <color rgb="FFA3D1FF"/>
        <color rgb="FFFCFCFF"/>
        <color rgb="FFFF9999"/>
      </colorScale>
    </cfRule>
    <cfRule type="top10" dxfId="32" priority="56" rank="1"/>
  </conditionalFormatting>
  <conditionalFormatting sqref="BV216:CE216">
    <cfRule type="colorScale" priority="53">
      <colorScale>
        <cfvo type="min"/>
        <cfvo type="percentile" val="50"/>
        <cfvo type="max"/>
        <color rgb="FFA3D1FF"/>
        <color rgb="FFFCFCFF"/>
        <color rgb="FFFF9999"/>
      </colorScale>
    </cfRule>
    <cfRule type="top10" dxfId="31" priority="54" rank="1"/>
  </conditionalFormatting>
  <conditionalFormatting sqref="BV217:CE217">
    <cfRule type="colorScale" priority="51">
      <colorScale>
        <cfvo type="min"/>
        <cfvo type="percentile" val="50"/>
        <cfvo type="max"/>
        <color rgb="FFA3D1FF"/>
        <color rgb="FFFCFCFF"/>
        <color rgb="FFFF9999"/>
      </colorScale>
    </cfRule>
    <cfRule type="top10" dxfId="30" priority="52" rank="1"/>
  </conditionalFormatting>
  <conditionalFormatting sqref="BV218:CE218">
    <cfRule type="colorScale" priority="49">
      <colorScale>
        <cfvo type="min"/>
        <cfvo type="percentile" val="50"/>
        <cfvo type="max"/>
        <color rgb="FFA3D1FF"/>
        <color rgb="FFFCFCFF"/>
        <color rgb="FFFF9999"/>
      </colorScale>
    </cfRule>
    <cfRule type="top10" dxfId="29" priority="50" rank="1"/>
  </conditionalFormatting>
  <conditionalFormatting sqref="BV219:CE219">
    <cfRule type="colorScale" priority="47">
      <colorScale>
        <cfvo type="min"/>
        <cfvo type="percentile" val="50"/>
        <cfvo type="max"/>
        <color rgb="FFA3D1FF"/>
        <color rgb="FFFCFCFF"/>
        <color rgb="FFFF9999"/>
      </colorScale>
    </cfRule>
    <cfRule type="top10" dxfId="28" priority="48" rank="1"/>
  </conditionalFormatting>
  <conditionalFormatting sqref="BV220:CE220">
    <cfRule type="colorScale" priority="45">
      <colorScale>
        <cfvo type="min"/>
        <cfvo type="percentile" val="50"/>
        <cfvo type="max"/>
        <color rgb="FFA3D1FF"/>
        <color rgb="FFFCFCFF"/>
        <color rgb="FFFF9999"/>
      </colorScale>
    </cfRule>
    <cfRule type="top10" dxfId="27" priority="46" rank="1"/>
  </conditionalFormatting>
  <conditionalFormatting sqref="BV221:CE221">
    <cfRule type="colorScale" priority="43">
      <colorScale>
        <cfvo type="min"/>
        <cfvo type="percentile" val="50"/>
        <cfvo type="max"/>
        <color rgb="FFA3D1FF"/>
        <color rgb="FFFCFCFF"/>
        <color rgb="FFFF9999"/>
      </colorScale>
    </cfRule>
    <cfRule type="top10" dxfId="26" priority="44" rank="1"/>
  </conditionalFormatting>
  <conditionalFormatting sqref="BV222:CE222">
    <cfRule type="colorScale" priority="41">
      <colorScale>
        <cfvo type="min"/>
        <cfvo type="percentile" val="50"/>
        <cfvo type="max"/>
        <color rgb="FFA3D1FF"/>
        <color rgb="FFFCFCFF"/>
        <color rgb="FFFF9999"/>
      </colorScale>
    </cfRule>
    <cfRule type="top10" dxfId="25" priority="42" rank="1"/>
  </conditionalFormatting>
  <conditionalFormatting sqref="BV223:CE223">
    <cfRule type="colorScale" priority="39">
      <colorScale>
        <cfvo type="min"/>
        <cfvo type="percentile" val="50"/>
        <cfvo type="max"/>
        <color rgb="FFA3D1FF"/>
        <color rgb="FFFCFCFF"/>
        <color rgb="FFFF9999"/>
      </colorScale>
    </cfRule>
    <cfRule type="top10" dxfId="24" priority="40" rank="1"/>
  </conditionalFormatting>
  <conditionalFormatting sqref="BV224:CE224">
    <cfRule type="colorScale" priority="37">
      <colorScale>
        <cfvo type="min"/>
        <cfvo type="percentile" val="50"/>
        <cfvo type="max"/>
        <color rgb="FFA3D1FF"/>
        <color rgb="FFFCFCFF"/>
        <color rgb="FFFF9999"/>
      </colorScale>
    </cfRule>
    <cfRule type="top10" dxfId="23" priority="38" rank="1"/>
  </conditionalFormatting>
  <conditionalFormatting sqref="BV225:CE225">
    <cfRule type="colorScale" priority="35">
      <colorScale>
        <cfvo type="min"/>
        <cfvo type="percentile" val="50"/>
        <cfvo type="max"/>
        <color rgb="FFA3D1FF"/>
        <color rgb="FFFCFCFF"/>
        <color rgb="FFFF9999"/>
      </colorScale>
    </cfRule>
    <cfRule type="top10" dxfId="22" priority="36" rank="1"/>
  </conditionalFormatting>
  <conditionalFormatting sqref="BV226:CE226">
    <cfRule type="colorScale" priority="33">
      <colorScale>
        <cfvo type="min"/>
        <cfvo type="percentile" val="50"/>
        <cfvo type="max"/>
        <color rgb="FFA3D1FF"/>
        <color rgb="FFFCFCFF"/>
        <color rgb="FFFF9999"/>
      </colorScale>
    </cfRule>
    <cfRule type="top10" dxfId="21" priority="34" rank="1"/>
  </conditionalFormatting>
  <conditionalFormatting sqref="CG213:CP213">
    <cfRule type="colorScale" priority="31">
      <colorScale>
        <cfvo type="min"/>
        <cfvo type="percentile" val="50"/>
        <cfvo type="max"/>
        <color rgb="FFA3D1FF"/>
        <color rgb="FFFCFCFF"/>
        <color rgb="FFFF9999"/>
      </colorScale>
    </cfRule>
    <cfRule type="top10" dxfId="20" priority="32" rank="1"/>
  </conditionalFormatting>
  <conditionalFormatting sqref="CG214:CP214">
    <cfRule type="colorScale" priority="29">
      <colorScale>
        <cfvo type="min"/>
        <cfvo type="percentile" val="50"/>
        <cfvo type="max"/>
        <color rgb="FFA3D1FF"/>
        <color rgb="FFFCFCFF"/>
        <color rgb="FFFF9999"/>
      </colorScale>
    </cfRule>
    <cfRule type="top10" dxfId="19" priority="30" rank="1"/>
  </conditionalFormatting>
  <conditionalFormatting sqref="CG215:CP215">
    <cfRule type="colorScale" priority="27">
      <colorScale>
        <cfvo type="min"/>
        <cfvo type="percentile" val="50"/>
        <cfvo type="max"/>
        <color rgb="FFA3D1FF"/>
        <color rgb="FFFCFCFF"/>
        <color rgb="FFFF9999"/>
      </colorScale>
    </cfRule>
    <cfRule type="top10" dxfId="18" priority="28" rank="1"/>
  </conditionalFormatting>
  <conditionalFormatting sqref="CG216:CP216">
    <cfRule type="colorScale" priority="25">
      <colorScale>
        <cfvo type="min"/>
        <cfvo type="percentile" val="50"/>
        <cfvo type="max"/>
        <color rgb="FFA3D1FF"/>
        <color rgb="FFFCFCFF"/>
        <color rgb="FFFF9999"/>
      </colorScale>
    </cfRule>
    <cfRule type="top10" dxfId="17" priority="26" rank="1"/>
  </conditionalFormatting>
  <conditionalFormatting sqref="CG217:CP217">
    <cfRule type="colorScale" priority="23">
      <colorScale>
        <cfvo type="min"/>
        <cfvo type="percentile" val="50"/>
        <cfvo type="max"/>
        <color rgb="FFA3D1FF"/>
        <color rgb="FFFCFCFF"/>
        <color rgb="FFFF9999"/>
      </colorScale>
    </cfRule>
    <cfRule type="top10" dxfId="16" priority="24" rank="1"/>
  </conditionalFormatting>
  <conditionalFormatting sqref="CG218:CP218">
    <cfRule type="colorScale" priority="21">
      <colorScale>
        <cfvo type="min"/>
        <cfvo type="percentile" val="50"/>
        <cfvo type="max"/>
        <color rgb="FFA3D1FF"/>
        <color rgb="FFFCFCFF"/>
        <color rgb="FFFF9999"/>
      </colorScale>
    </cfRule>
    <cfRule type="top10" dxfId="15" priority="22" rank="1"/>
  </conditionalFormatting>
  <conditionalFormatting sqref="CG219:CP219">
    <cfRule type="colorScale" priority="19">
      <colorScale>
        <cfvo type="min"/>
        <cfvo type="percentile" val="50"/>
        <cfvo type="max"/>
        <color rgb="FFA3D1FF"/>
        <color rgb="FFFCFCFF"/>
        <color rgb="FFFF9999"/>
      </colorScale>
    </cfRule>
    <cfRule type="top10" dxfId="14" priority="20" rank="1"/>
  </conditionalFormatting>
  <conditionalFormatting sqref="CG220:CP220">
    <cfRule type="colorScale" priority="17">
      <colorScale>
        <cfvo type="min"/>
        <cfvo type="percentile" val="50"/>
        <cfvo type="max"/>
        <color rgb="FFA3D1FF"/>
        <color rgb="FFFCFCFF"/>
        <color rgb="FFFF9999"/>
      </colorScale>
    </cfRule>
    <cfRule type="top10" dxfId="13" priority="18" rank="1"/>
  </conditionalFormatting>
  <conditionalFormatting sqref="CG221:CP221">
    <cfRule type="colorScale" priority="15">
      <colorScale>
        <cfvo type="min"/>
        <cfvo type="percentile" val="50"/>
        <cfvo type="max"/>
        <color rgb="FFA3D1FF"/>
        <color rgb="FFFCFCFF"/>
        <color rgb="FFFF9999"/>
      </colorScale>
    </cfRule>
    <cfRule type="top10" dxfId="12" priority="16" rank="1"/>
  </conditionalFormatting>
  <conditionalFormatting sqref="CG222:CP222">
    <cfRule type="colorScale" priority="13">
      <colorScale>
        <cfvo type="min"/>
        <cfvo type="percentile" val="50"/>
        <cfvo type="max"/>
        <color rgb="FFA3D1FF"/>
        <color rgb="FFFCFCFF"/>
        <color rgb="FFFF9999"/>
      </colorScale>
    </cfRule>
    <cfRule type="top10" dxfId="11" priority="14" rank="1"/>
  </conditionalFormatting>
  <conditionalFormatting sqref="CG223:CP223">
    <cfRule type="colorScale" priority="11">
      <colorScale>
        <cfvo type="min"/>
        <cfvo type="percentile" val="50"/>
        <cfvo type="max"/>
        <color rgb="FFA3D1FF"/>
        <color rgb="FFFCFCFF"/>
        <color rgb="FFFF9999"/>
      </colorScale>
    </cfRule>
    <cfRule type="top10" dxfId="10" priority="12" rank="1"/>
  </conditionalFormatting>
  <conditionalFormatting sqref="CG224:CP224">
    <cfRule type="colorScale" priority="9">
      <colorScale>
        <cfvo type="min"/>
        <cfvo type="percentile" val="50"/>
        <cfvo type="max"/>
        <color rgb="FFA3D1FF"/>
        <color rgb="FFFCFCFF"/>
        <color rgb="FFFF9999"/>
      </colorScale>
    </cfRule>
    <cfRule type="top10" dxfId="9" priority="10" rank="1"/>
  </conditionalFormatting>
  <conditionalFormatting sqref="CG225:CP225">
    <cfRule type="colorScale" priority="7">
      <colorScale>
        <cfvo type="min"/>
        <cfvo type="percentile" val="50"/>
        <cfvo type="max"/>
        <color rgb="FFA3D1FF"/>
        <color rgb="FFFCFCFF"/>
        <color rgb="FFFF9999"/>
      </colorScale>
    </cfRule>
    <cfRule type="top10" dxfId="8" priority="8" rank="1"/>
  </conditionalFormatting>
  <conditionalFormatting sqref="CG226:CP226">
    <cfRule type="colorScale" priority="5">
      <colorScale>
        <cfvo type="min"/>
        <cfvo type="percentile" val="50"/>
        <cfvo type="max"/>
        <color rgb="FFA3D1FF"/>
        <color rgb="FFFCFCFF"/>
        <color rgb="FFFF9999"/>
      </colorScale>
    </cfRule>
    <cfRule type="top10" dxfId="7" priority="6" rank="1"/>
  </conditionalFormatting>
  <conditionalFormatting sqref="D230:G382">
    <cfRule type="cellIs" dxfId="6" priority="3" operator="equal">
      <formula>0</formula>
    </cfRule>
  </conditionalFormatting>
  <conditionalFormatting sqref="D230:G382">
    <cfRule type="expression" dxfId="5" priority="2">
      <formula>(TRUNC(D230)-D230=0)</formula>
    </cfRule>
  </conditionalFormatting>
  <conditionalFormatting sqref="G228:G382">
    <cfRule type="cellIs" dxfId="4" priority="1" operator="equal">
      <formula>0</formula>
    </cfRule>
  </conditionalFormatting>
  <pageMargins left="1" right="1" top="1" bottom="1"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0"/>
  <sheetViews>
    <sheetView zoomScaleNormal="100" zoomScaleSheetLayoutView="100" workbookViewId="0">
      <selection sqref="A1:AU1"/>
    </sheetView>
  </sheetViews>
  <sheetFormatPr defaultColWidth="7.7109375" defaultRowHeight="20.100000000000001" customHeight="1"/>
  <cols>
    <col min="1" max="16384" width="7.7109375" style="381"/>
  </cols>
  <sheetData>
    <row r="1" spans="1:47" ht="39.950000000000003" customHeight="1">
      <c r="A1" s="853" t="s">
        <v>341</v>
      </c>
      <c r="B1" s="853"/>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853"/>
      <c r="AN1" s="853"/>
      <c r="AO1" s="853"/>
      <c r="AP1" s="853"/>
      <c r="AQ1" s="853"/>
      <c r="AR1" s="853"/>
      <c r="AS1" s="853"/>
      <c r="AT1" s="853"/>
      <c r="AU1" s="853"/>
    </row>
    <row r="2" spans="1:47" s="384" customFormat="1" ht="39.950000000000003" customHeight="1">
      <c r="A2" s="384" t="s">
        <v>241</v>
      </c>
      <c r="B2" s="447" t="s">
        <v>310</v>
      </c>
      <c r="C2" s="447" t="s">
        <v>311</v>
      </c>
      <c r="D2" s="447" t="s">
        <v>310</v>
      </c>
      <c r="E2" s="447" t="s">
        <v>311</v>
      </c>
      <c r="F2" s="384" t="s">
        <v>8</v>
      </c>
      <c r="G2" s="384" t="s">
        <v>110</v>
      </c>
      <c r="H2" s="384" t="s">
        <v>133</v>
      </c>
      <c r="I2" s="447" t="s">
        <v>318</v>
      </c>
      <c r="J2" s="384" t="s">
        <v>1</v>
      </c>
      <c r="K2" s="384" t="s">
        <v>2</v>
      </c>
      <c r="L2" s="384" t="s">
        <v>3</v>
      </c>
      <c r="M2" s="384" t="s">
        <v>4</v>
      </c>
      <c r="N2" s="384" t="s">
        <v>5</v>
      </c>
      <c r="O2" s="384" t="s">
        <v>6</v>
      </c>
      <c r="P2" s="384" t="s">
        <v>7</v>
      </c>
      <c r="Q2" s="384" t="s">
        <v>319</v>
      </c>
      <c r="R2" s="384" t="s">
        <v>320</v>
      </c>
      <c r="S2" s="384" t="s">
        <v>321</v>
      </c>
      <c r="T2" s="384" t="s">
        <v>225</v>
      </c>
      <c r="U2" s="384" t="s">
        <v>226</v>
      </c>
      <c r="V2" s="384" t="s">
        <v>227</v>
      </c>
      <c r="W2" s="384" t="s">
        <v>331</v>
      </c>
      <c r="X2" s="384" t="s">
        <v>322</v>
      </c>
      <c r="Y2" s="384" t="s">
        <v>323</v>
      </c>
      <c r="Z2" s="384" t="s">
        <v>324</v>
      </c>
      <c r="AA2" s="384" t="s">
        <v>8</v>
      </c>
      <c r="AB2" s="384" t="s">
        <v>110</v>
      </c>
      <c r="AC2" s="384" t="s">
        <v>133</v>
      </c>
      <c r="AD2" s="447" t="s">
        <v>318</v>
      </c>
      <c r="AE2" s="384" t="s">
        <v>1</v>
      </c>
      <c r="AF2" s="384" t="s">
        <v>2</v>
      </c>
      <c r="AG2" s="384" t="s">
        <v>3</v>
      </c>
      <c r="AH2" s="384" t="s">
        <v>4</v>
      </c>
      <c r="AI2" s="384" t="s">
        <v>5</v>
      </c>
      <c r="AJ2" s="384" t="s">
        <v>6</v>
      </c>
      <c r="AK2" s="384" t="s">
        <v>7</v>
      </c>
      <c r="AL2" s="384" t="s">
        <v>319</v>
      </c>
      <c r="AM2" s="384" t="s">
        <v>320</v>
      </c>
      <c r="AN2" s="384" t="s">
        <v>321</v>
      </c>
      <c r="AO2" s="384" t="s">
        <v>225</v>
      </c>
      <c r="AP2" s="384" t="s">
        <v>226</v>
      </c>
      <c r="AQ2" s="384" t="s">
        <v>227</v>
      </c>
      <c r="AR2" s="384" t="s">
        <v>331</v>
      </c>
      <c r="AS2" s="384" t="s">
        <v>322</v>
      </c>
      <c r="AT2" s="384" t="s">
        <v>323</v>
      </c>
      <c r="AU2" s="384" t="s">
        <v>324</v>
      </c>
    </row>
    <row r="3" spans="1:47" s="446" customFormat="1" ht="20.100000000000001" customHeight="1">
      <c r="A3" s="446" t="s">
        <v>221</v>
      </c>
      <c r="B3" s="446" t="s">
        <v>312</v>
      </c>
      <c r="C3" s="446" t="s">
        <v>312</v>
      </c>
      <c r="D3" s="446" t="s">
        <v>229</v>
      </c>
      <c r="E3" s="446" t="s">
        <v>229</v>
      </c>
      <c r="F3" s="446" t="s">
        <v>132</v>
      </c>
      <c r="G3" s="446" t="s">
        <v>132</v>
      </c>
      <c r="H3" s="446" t="s">
        <v>132</v>
      </c>
      <c r="I3" s="446" t="s">
        <v>132</v>
      </c>
      <c r="J3" s="446" t="s">
        <v>132</v>
      </c>
      <c r="K3" s="446" t="s">
        <v>132</v>
      </c>
      <c r="L3" s="446" t="s">
        <v>132</v>
      </c>
      <c r="M3" s="446" t="s">
        <v>132</v>
      </c>
      <c r="N3" s="446" t="s">
        <v>132</v>
      </c>
      <c r="O3" s="446" t="s">
        <v>132</v>
      </c>
      <c r="P3" s="446" t="s">
        <v>132</v>
      </c>
      <c r="Q3" s="446" t="s">
        <v>132</v>
      </c>
      <c r="R3" s="446" t="s">
        <v>132</v>
      </c>
      <c r="S3" s="446" t="s">
        <v>132</v>
      </c>
      <c r="T3" s="446" t="s">
        <v>132</v>
      </c>
      <c r="U3" s="446" t="s">
        <v>132</v>
      </c>
      <c r="V3" s="446" t="s">
        <v>132</v>
      </c>
      <c r="W3" s="446" t="s">
        <v>132</v>
      </c>
      <c r="X3" s="446" t="s">
        <v>132</v>
      </c>
      <c r="Y3" s="446" t="s">
        <v>132</v>
      </c>
      <c r="Z3" s="446" t="s">
        <v>132</v>
      </c>
      <c r="AA3" s="446" t="s">
        <v>243</v>
      </c>
      <c r="AB3" s="446" t="s">
        <v>243</v>
      </c>
      <c r="AC3" s="446" t="s">
        <v>243</v>
      </c>
      <c r="AD3" s="446" t="s">
        <v>243</v>
      </c>
      <c r="AE3" s="446" t="s">
        <v>243</v>
      </c>
      <c r="AF3" s="446" t="s">
        <v>243</v>
      </c>
      <c r="AG3" s="446" t="s">
        <v>243</v>
      </c>
      <c r="AH3" s="446" t="s">
        <v>243</v>
      </c>
      <c r="AI3" s="446" t="s">
        <v>243</v>
      </c>
      <c r="AJ3" s="446" t="s">
        <v>243</v>
      </c>
      <c r="AK3" s="446" t="s">
        <v>243</v>
      </c>
      <c r="AL3" s="446" t="s">
        <v>243</v>
      </c>
      <c r="AM3" s="446" t="s">
        <v>243</v>
      </c>
      <c r="AN3" s="446" t="s">
        <v>243</v>
      </c>
      <c r="AO3" s="446" t="s">
        <v>243</v>
      </c>
      <c r="AP3" s="446" t="s">
        <v>243</v>
      </c>
      <c r="AQ3" s="446" t="s">
        <v>243</v>
      </c>
      <c r="AR3" s="446" t="s">
        <v>243</v>
      </c>
      <c r="AS3" s="446" t="s">
        <v>243</v>
      </c>
      <c r="AT3" s="446" t="s">
        <v>243</v>
      </c>
      <c r="AU3" s="446" t="s">
        <v>243</v>
      </c>
    </row>
    <row r="4" spans="1:47" ht="20.100000000000001" customHeight="1">
      <c r="A4" s="381">
        <v>5</v>
      </c>
      <c r="B4" s="383">
        <v>1.33</v>
      </c>
      <c r="C4" s="383">
        <v>1.33</v>
      </c>
      <c r="D4" s="383">
        <v>1</v>
      </c>
      <c r="E4" s="383">
        <v>1</v>
      </c>
      <c r="F4" s="382">
        <v>55.2</v>
      </c>
      <c r="G4" s="382">
        <v>88.666112499999997</v>
      </c>
      <c r="H4" s="382">
        <v>53.2</v>
      </c>
      <c r="I4" s="382">
        <v>53.2</v>
      </c>
      <c r="J4" s="382">
        <v>36.575000000000003</v>
      </c>
      <c r="K4" s="382">
        <v>36.575000000000003</v>
      </c>
      <c r="L4" s="382">
        <v>31.088750000000001</v>
      </c>
      <c r="M4" s="382">
        <v>36.575000000000003</v>
      </c>
      <c r="N4" s="382">
        <v>36.575000000000003</v>
      </c>
      <c r="O4" s="382">
        <v>33.25</v>
      </c>
      <c r="P4" s="382">
        <v>29.925000000000001</v>
      </c>
      <c r="Q4" s="382">
        <v>45.71875</v>
      </c>
      <c r="R4" s="382">
        <v>54.862500000000004</v>
      </c>
      <c r="S4" s="382">
        <v>38.403750000000002</v>
      </c>
      <c r="T4" s="382">
        <v>33.25</v>
      </c>
      <c r="U4" s="382">
        <v>36.575000000000003</v>
      </c>
      <c r="V4" s="382">
        <v>36.575000000000003</v>
      </c>
      <c r="W4" s="382">
        <v>28.262500000000003</v>
      </c>
      <c r="X4" s="382">
        <v>36.575000000000003</v>
      </c>
      <c r="Y4" s="382">
        <v>21.945</v>
      </c>
      <c r="Z4" s="382">
        <v>45.286499999999997</v>
      </c>
      <c r="AA4" s="382">
        <v>44.160000000000004</v>
      </c>
      <c r="AB4" s="382">
        <v>70.93289</v>
      </c>
      <c r="AC4" s="382">
        <v>42.56</v>
      </c>
      <c r="AD4" s="382">
        <v>42.56</v>
      </c>
      <c r="AE4" s="382">
        <v>29.26</v>
      </c>
      <c r="AF4" s="382">
        <v>34.134715999999997</v>
      </c>
      <c r="AG4" s="382">
        <v>29.01450860000001</v>
      </c>
      <c r="AH4" s="382">
        <v>29.26</v>
      </c>
      <c r="AI4" s="382">
        <v>34.134715999999997</v>
      </c>
      <c r="AJ4" s="382">
        <v>31.031560000000002</v>
      </c>
      <c r="AK4" s="382">
        <v>28.728000000000005</v>
      </c>
      <c r="AL4" s="382">
        <v>40.232500000000002</v>
      </c>
      <c r="AM4" s="382">
        <v>48.278999999999996</v>
      </c>
      <c r="AN4" s="382">
        <v>36.867600000000003</v>
      </c>
      <c r="AO4" s="382">
        <v>31.92</v>
      </c>
      <c r="AP4" s="382">
        <v>35.112000000000002</v>
      </c>
      <c r="AQ4" s="382">
        <v>35.112000000000002</v>
      </c>
      <c r="AR4" s="382">
        <v>27.131999999999998</v>
      </c>
      <c r="AS4" s="382">
        <v>35.112000000000002</v>
      </c>
      <c r="AT4" s="382">
        <v>19.311600000000002</v>
      </c>
      <c r="AU4" s="382">
        <v>39.852119999999999</v>
      </c>
    </row>
    <row r="5" spans="1:47" ht="20.100000000000001" customHeight="1">
      <c r="A5" s="381">
        <v>6</v>
      </c>
      <c r="B5" s="383">
        <v>1.33</v>
      </c>
      <c r="C5" s="383">
        <v>1.33</v>
      </c>
      <c r="D5" s="383">
        <v>1</v>
      </c>
      <c r="E5" s="383">
        <v>1</v>
      </c>
      <c r="F5" s="382">
        <v>66.72</v>
      </c>
      <c r="G5" s="382">
        <v>106.39933500000001</v>
      </c>
      <c r="H5" s="382">
        <v>63.84</v>
      </c>
      <c r="I5" s="382">
        <v>63.84</v>
      </c>
      <c r="J5" s="382">
        <v>43.89</v>
      </c>
      <c r="K5" s="382">
        <v>43.89</v>
      </c>
      <c r="L5" s="382">
        <v>37.3065</v>
      </c>
      <c r="M5" s="382">
        <v>43.89</v>
      </c>
      <c r="N5" s="382">
        <v>43.89</v>
      </c>
      <c r="O5" s="382">
        <v>39.900000000000006</v>
      </c>
      <c r="P5" s="382">
        <v>35.910000000000004</v>
      </c>
      <c r="Q5" s="382">
        <v>54.862500000000004</v>
      </c>
      <c r="R5" s="382">
        <v>65.835000000000008</v>
      </c>
      <c r="S5" s="382">
        <v>46.084500000000013</v>
      </c>
      <c r="T5" s="382">
        <v>39.9</v>
      </c>
      <c r="U5" s="382">
        <v>43.89</v>
      </c>
      <c r="V5" s="382">
        <v>43.89</v>
      </c>
      <c r="W5" s="382">
        <v>33.914999999999999</v>
      </c>
      <c r="X5" s="382">
        <v>43.89</v>
      </c>
      <c r="Y5" s="382">
        <v>26.333999999999996</v>
      </c>
      <c r="Z5" s="382">
        <v>54.343800000000002</v>
      </c>
      <c r="AA5" s="382">
        <v>46.25333333333333</v>
      </c>
      <c r="AB5" s="382">
        <v>70.93289</v>
      </c>
      <c r="AC5" s="382">
        <v>42.56</v>
      </c>
      <c r="AD5" s="382">
        <v>42.56</v>
      </c>
      <c r="AE5" s="382">
        <v>29.26</v>
      </c>
      <c r="AF5" s="382">
        <v>38.198930000000004</v>
      </c>
      <c r="AG5" s="382">
        <v>32.469090500000007</v>
      </c>
      <c r="AH5" s="382">
        <v>29.26</v>
      </c>
      <c r="AI5" s="382">
        <v>38.198930000000004</v>
      </c>
      <c r="AJ5" s="382">
        <v>34.726300000000002</v>
      </c>
      <c r="AK5" s="382">
        <v>31.92</v>
      </c>
      <c r="AL5" s="382">
        <v>45.71875</v>
      </c>
      <c r="AM5" s="382">
        <v>54.862500000000004</v>
      </c>
      <c r="AN5" s="382">
        <v>40.964000000000006</v>
      </c>
      <c r="AO5" s="382">
        <v>35.466666666666669</v>
      </c>
      <c r="AP5" s="382">
        <v>39.013333333333335</v>
      </c>
      <c r="AQ5" s="382">
        <v>39.013333333333335</v>
      </c>
      <c r="AR5" s="382">
        <v>30.146666666666665</v>
      </c>
      <c r="AS5" s="382">
        <v>39.013333333333335</v>
      </c>
      <c r="AT5" s="382">
        <v>21.945</v>
      </c>
      <c r="AU5" s="382">
        <v>45.286499999999997</v>
      </c>
    </row>
    <row r="6" spans="1:47" ht="20.100000000000001" customHeight="1">
      <c r="A6" s="381">
        <v>7</v>
      </c>
      <c r="B6" s="383">
        <v>1.33</v>
      </c>
      <c r="C6" s="383">
        <v>1.33</v>
      </c>
      <c r="D6" s="383">
        <v>1</v>
      </c>
      <c r="E6" s="383">
        <v>1</v>
      </c>
      <c r="F6" s="382">
        <v>78.400000000000006</v>
      </c>
      <c r="G6" s="382">
        <v>124.13255750000002</v>
      </c>
      <c r="H6" s="382">
        <v>74.48</v>
      </c>
      <c r="I6" s="382">
        <v>74.48</v>
      </c>
      <c r="J6" s="382">
        <v>51.205000000000005</v>
      </c>
      <c r="K6" s="382">
        <v>51.205000000000005</v>
      </c>
      <c r="L6" s="382">
        <v>43.524250000000002</v>
      </c>
      <c r="M6" s="382">
        <v>51.205000000000005</v>
      </c>
      <c r="N6" s="382">
        <v>51.205000000000005</v>
      </c>
      <c r="O6" s="382">
        <v>46.550000000000004</v>
      </c>
      <c r="P6" s="382">
        <v>42.750000000000007</v>
      </c>
      <c r="Q6" s="382">
        <v>64.006250000000009</v>
      </c>
      <c r="R6" s="382">
        <v>76.807500000000005</v>
      </c>
      <c r="S6" s="382">
        <v>54.862500000000011</v>
      </c>
      <c r="T6" s="382">
        <v>47.500000000000007</v>
      </c>
      <c r="U6" s="382">
        <v>52.250000000000014</v>
      </c>
      <c r="V6" s="382">
        <v>52.250000000000014</v>
      </c>
      <c r="W6" s="382">
        <v>40.375000000000014</v>
      </c>
      <c r="X6" s="382">
        <v>52.250000000000014</v>
      </c>
      <c r="Y6" s="382">
        <v>30.722999999999999</v>
      </c>
      <c r="Z6" s="382">
        <v>63.4011</v>
      </c>
      <c r="AA6" s="382">
        <v>49.740000000000009</v>
      </c>
      <c r="AB6" s="382">
        <v>70.93289</v>
      </c>
      <c r="AC6" s="382">
        <v>42.56</v>
      </c>
      <c r="AD6" s="382">
        <v>42.56</v>
      </c>
      <c r="AE6" s="382">
        <v>29.26</v>
      </c>
      <c r="AF6" s="382">
        <v>41.101940000000006</v>
      </c>
      <c r="AG6" s="382">
        <v>34.93664900000001</v>
      </c>
      <c r="AH6" s="382">
        <v>29.26</v>
      </c>
      <c r="AI6" s="382">
        <v>41.101940000000006</v>
      </c>
      <c r="AJ6" s="382">
        <v>37.365400000000001</v>
      </c>
      <c r="AK6" s="382">
        <v>34.200000000000003</v>
      </c>
      <c r="AL6" s="382">
        <v>49.637500000000003</v>
      </c>
      <c r="AM6" s="382">
        <v>59.565000000000005</v>
      </c>
      <c r="AN6" s="382">
        <v>43.89</v>
      </c>
      <c r="AO6" s="382">
        <v>38</v>
      </c>
      <c r="AP6" s="382">
        <v>41.800000000000004</v>
      </c>
      <c r="AQ6" s="382">
        <v>41.800000000000004</v>
      </c>
      <c r="AR6" s="382">
        <v>32.299999999999997</v>
      </c>
      <c r="AS6" s="382">
        <v>41.800000000000004</v>
      </c>
      <c r="AT6" s="382">
        <v>23.826000000000001</v>
      </c>
      <c r="AU6" s="382">
        <v>49.168199999999992</v>
      </c>
    </row>
    <row r="7" spans="1:47" ht="20.100000000000001" customHeight="1">
      <c r="A7" s="381">
        <v>8</v>
      </c>
      <c r="B7" s="383">
        <v>1.33</v>
      </c>
      <c r="C7" s="383">
        <v>1.33</v>
      </c>
      <c r="D7" s="383">
        <v>1</v>
      </c>
      <c r="E7" s="383">
        <v>1</v>
      </c>
      <c r="F7" s="382">
        <v>90.240000000000009</v>
      </c>
      <c r="G7" s="382">
        <v>141.86578</v>
      </c>
      <c r="H7" s="382">
        <v>85.12</v>
      </c>
      <c r="I7" s="382">
        <v>85.12</v>
      </c>
      <c r="J7" s="382">
        <v>58.52</v>
      </c>
      <c r="K7" s="382">
        <v>64.015343002187521</v>
      </c>
      <c r="L7" s="382">
        <v>54.413041551859401</v>
      </c>
      <c r="M7" s="382">
        <v>58.52</v>
      </c>
      <c r="N7" s="382">
        <v>64.015343002187521</v>
      </c>
      <c r="O7" s="382">
        <v>58.195766365624998</v>
      </c>
      <c r="P7" s="382">
        <v>53.865000000000002</v>
      </c>
      <c r="Q7" s="382">
        <v>75.578808593749997</v>
      </c>
      <c r="R7" s="382">
        <v>90.694570312500005</v>
      </c>
      <c r="S7" s="382">
        <v>69.126750000000015</v>
      </c>
      <c r="T7" s="382">
        <v>59.85</v>
      </c>
      <c r="U7" s="382">
        <v>65.835000000000008</v>
      </c>
      <c r="V7" s="382">
        <v>65.835000000000008</v>
      </c>
      <c r="W7" s="382">
        <v>50.872500000000009</v>
      </c>
      <c r="X7" s="382">
        <v>65.835000000000008</v>
      </c>
      <c r="Y7" s="382">
        <v>36.277828124999999</v>
      </c>
      <c r="Z7" s="382">
        <v>74.864245312500003</v>
      </c>
      <c r="AA7" s="382">
        <v>52.435000000000002</v>
      </c>
      <c r="AB7" s="382">
        <v>70.93289</v>
      </c>
      <c r="AC7" s="382">
        <v>42.56</v>
      </c>
      <c r="AD7" s="382">
        <v>42.56</v>
      </c>
      <c r="AE7" s="382">
        <v>29.26</v>
      </c>
      <c r="AF7" s="382">
        <v>43.279197500000009</v>
      </c>
      <c r="AG7" s="382">
        <v>36.787317875000006</v>
      </c>
      <c r="AH7" s="382">
        <v>29.26</v>
      </c>
      <c r="AI7" s="382">
        <v>43.279197500000009</v>
      </c>
      <c r="AJ7" s="382">
        <v>39.344725000000004</v>
      </c>
      <c r="AK7" s="382">
        <v>35.910000000000004</v>
      </c>
      <c r="AL7" s="382">
        <v>52.576562500000001</v>
      </c>
      <c r="AM7" s="382">
        <v>63.091875000000002</v>
      </c>
      <c r="AN7" s="382">
        <v>46.084500000000013</v>
      </c>
      <c r="AO7" s="382">
        <v>39.900000000000006</v>
      </c>
      <c r="AP7" s="382">
        <v>43.89</v>
      </c>
      <c r="AQ7" s="382">
        <v>43.89</v>
      </c>
      <c r="AR7" s="382">
        <v>33.914999999999999</v>
      </c>
      <c r="AS7" s="382">
        <v>43.89</v>
      </c>
      <c r="AT7" s="382">
        <v>25.236749999999997</v>
      </c>
      <c r="AU7" s="382">
        <v>52.079475000000002</v>
      </c>
    </row>
    <row r="8" spans="1:47" ht="20.100000000000001" customHeight="1">
      <c r="A8" s="381">
        <v>9</v>
      </c>
      <c r="B8" s="383">
        <v>1.33</v>
      </c>
      <c r="C8" s="383">
        <v>1.33</v>
      </c>
      <c r="D8" s="383">
        <v>1</v>
      </c>
      <c r="E8" s="383">
        <v>1</v>
      </c>
      <c r="F8" s="382">
        <v>102.24000000000001</v>
      </c>
      <c r="G8" s="382">
        <v>159.59900249999998</v>
      </c>
      <c r="H8" s="382">
        <v>95.76</v>
      </c>
      <c r="I8" s="382">
        <v>95.76</v>
      </c>
      <c r="J8" s="382">
        <v>65.835000000000008</v>
      </c>
      <c r="K8" s="382">
        <v>77.763281557500008</v>
      </c>
      <c r="L8" s="382">
        <v>66.098789323875025</v>
      </c>
      <c r="M8" s="382">
        <v>65.835000000000008</v>
      </c>
      <c r="N8" s="382">
        <v>77.763281557500008</v>
      </c>
      <c r="O8" s="382">
        <v>70.693892324999993</v>
      </c>
      <c r="P8" s="382">
        <v>65.170000000000016</v>
      </c>
      <c r="Q8" s="382">
        <v>92.580468750000009</v>
      </c>
      <c r="R8" s="382">
        <v>111.09656250000002</v>
      </c>
      <c r="S8" s="382">
        <v>84.488250000000008</v>
      </c>
      <c r="T8" s="382">
        <v>73.150000000000006</v>
      </c>
      <c r="U8" s="382">
        <v>80.465000000000003</v>
      </c>
      <c r="V8" s="382">
        <v>79.652222222222235</v>
      </c>
      <c r="W8" s="382">
        <v>61.549444444444447</v>
      </c>
      <c r="X8" s="382">
        <v>79.652222222222221</v>
      </c>
      <c r="Y8" s="382">
        <v>44.438625000000002</v>
      </c>
      <c r="Z8" s="382">
        <v>91.705162500000029</v>
      </c>
      <c r="AA8" s="382">
        <v>54.602222222222224</v>
      </c>
      <c r="AB8" s="382">
        <v>70.93289</v>
      </c>
      <c r="AC8" s="382">
        <v>42.56</v>
      </c>
      <c r="AD8" s="382">
        <v>42.56</v>
      </c>
      <c r="AE8" s="382">
        <v>29.26</v>
      </c>
      <c r="AF8" s="382">
        <v>44.972619999999999</v>
      </c>
      <c r="AG8" s="382">
        <v>40.067181000000012</v>
      </c>
      <c r="AH8" s="382">
        <v>29.26</v>
      </c>
      <c r="AI8" s="382">
        <v>44.972619999999999</v>
      </c>
      <c r="AJ8" s="382">
        <v>40.884200000000007</v>
      </c>
      <c r="AK8" s="382">
        <v>37.24</v>
      </c>
      <c r="AL8" s="382">
        <v>54.862500000000004</v>
      </c>
      <c r="AM8" s="382">
        <v>65.835000000000008</v>
      </c>
      <c r="AN8" s="382">
        <v>51.205000000000005</v>
      </c>
      <c r="AO8" s="382">
        <v>44.333333333333329</v>
      </c>
      <c r="AP8" s="382">
        <v>48.766666666666673</v>
      </c>
      <c r="AQ8" s="382">
        <v>45.515555555555558</v>
      </c>
      <c r="AR8" s="382">
        <v>35.171111111111109</v>
      </c>
      <c r="AS8" s="382">
        <v>45.515555555555558</v>
      </c>
      <c r="AT8" s="382">
        <v>26.333999999999996</v>
      </c>
      <c r="AU8" s="382">
        <v>54.343800000000002</v>
      </c>
    </row>
    <row r="9" spans="1:47" ht="20.100000000000001" customHeight="1">
      <c r="A9" s="381">
        <v>10</v>
      </c>
      <c r="B9" s="383">
        <v>1.33</v>
      </c>
      <c r="C9" s="383">
        <v>1.33</v>
      </c>
      <c r="D9" s="383">
        <v>1</v>
      </c>
      <c r="E9" s="383">
        <v>1</v>
      </c>
      <c r="F9" s="382">
        <v>114.4</v>
      </c>
      <c r="G9" s="382">
        <v>177.33222499999999</v>
      </c>
      <c r="H9" s="382">
        <v>106.4</v>
      </c>
      <c r="I9" s="382">
        <v>106.4</v>
      </c>
      <c r="J9" s="382">
        <v>73.150000000000006</v>
      </c>
      <c r="K9" s="382">
        <v>91.687632401750008</v>
      </c>
      <c r="L9" s="382">
        <v>82.89504300000003</v>
      </c>
      <c r="M9" s="382">
        <v>73.150000000000006</v>
      </c>
      <c r="N9" s="382">
        <v>91.687632401750008</v>
      </c>
      <c r="O9" s="382">
        <v>83.352393092500037</v>
      </c>
      <c r="P9" s="382">
        <v>76.608000000000004</v>
      </c>
      <c r="Q9" s="382">
        <v>109.839296875</v>
      </c>
      <c r="R9" s="382">
        <v>131.80715625000002</v>
      </c>
      <c r="S9" s="382">
        <v>107.5305</v>
      </c>
      <c r="T9" s="382">
        <v>93.100000000000009</v>
      </c>
      <c r="U9" s="382">
        <v>102.41000000000001</v>
      </c>
      <c r="V9" s="382">
        <v>93.632000000000019</v>
      </c>
      <c r="W9" s="382">
        <v>72.352000000000018</v>
      </c>
      <c r="X9" s="382">
        <v>93.632000000000019</v>
      </c>
      <c r="Y9" s="382">
        <v>52.722862500000012</v>
      </c>
      <c r="Z9" s="382">
        <v>108.80081625000001</v>
      </c>
      <c r="AA9" s="382">
        <v>56.400000000000006</v>
      </c>
      <c r="AB9" s="382">
        <v>70.93289</v>
      </c>
      <c r="AC9" s="382">
        <v>42.56</v>
      </c>
      <c r="AD9" s="382">
        <v>42.56</v>
      </c>
      <c r="AE9" s="382">
        <v>29.26</v>
      </c>
      <c r="AF9" s="382">
        <v>46.327358000000004</v>
      </c>
      <c r="AG9" s="382">
        <v>43.521762900000006</v>
      </c>
      <c r="AH9" s="382">
        <v>29.26</v>
      </c>
      <c r="AI9" s="382">
        <v>46.327358000000004</v>
      </c>
      <c r="AJ9" s="382">
        <v>42.115780000000001</v>
      </c>
      <c r="AK9" s="382">
        <v>38.303999999999995</v>
      </c>
      <c r="AL9" s="382">
        <v>56.691250000000004</v>
      </c>
      <c r="AM9" s="382">
        <v>68.029500000000013</v>
      </c>
      <c r="AN9" s="382">
        <v>55.301400000000001</v>
      </c>
      <c r="AO9" s="382">
        <v>47.88</v>
      </c>
      <c r="AP9" s="382">
        <v>52.668000000000006</v>
      </c>
      <c r="AQ9" s="382">
        <v>46.81600000000001</v>
      </c>
      <c r="AR9" s="382">
        <v>36.176000000000002</v>
      </c>
      <c r="AS9" s="382">
        <v>46.81600000000001</v>
      </c>
      <c r="AT9" s="382">
        <v>28.967400000000001</v>
      </c>
      <c r="AU9" s="382">
        <v>56.155260000000006</v>
      </c>
    </row>
    <row r="10" spans="1:47" ht="20.100000000000001" customHeight="1">
      <c r="A10" s="381">
        <v>11</v>
      </c>
      <c r="B10" s="383">
        <v>1.33</v>
      </c>
      <c r="C10" s="383">
        <v>1.33</v>
      </c>
      <c r="D10" s="383">
        <v>1</v>
      </c>
      <c r="E10" s="383">
        <v>1</v>
      </c>
      <c r="F10" s="382">
        <v>131.7965413777882</v>
      </c>
      <c r="G10" s="382">
        <v>195.0654475</v>
      </c>
      <c r="H10" s="382">
        <v>117.04</v>
      </c>
      <c r="I10" s="382">
        <v>117.04</v>
      </c>
      <c r="J10" s="382">
        <v>80.465000000000003</v>
      </c>
      <c r="K10" s="382">
        <v>105.74028309250001</v>
      </c>
      <c r="L10" s="382">
        <v>101.54829300000002</v>
      </c>
      <c r="M10" s="382">
        <v>80.465000000000003</v>
      </c>
      <c r="N10" s="382">
        <v>105.74028309250001</v>
      </c>
      <c r="O10" s="382">
        <v>96.127530084090921</v>
      </c>
      <c r="P10" s="382">
        <v>88.142727272727285</v>
      </c>
      <c r="Q10" s="382">
        <v>127.28515625000003</v>
      </c>
      <c r="R10" s="382">
        <v>152.74218750000003</v>
      </c>
      <c r="S10" s="382">
        <v>130.57275000000001</v>
      </c>
      <c r="T10" s="382">
        <v>113.05000000000001</v>
      </c>
      <c r="U10" s="382">
        <v>124.355</v>
      </c>
      <c r="V10" s="382">
        <v>107.73</v>
      </c>
      <c r="W10" s="382">
        <v>83.245909090909095</v>
      </c>
      <c r="X10" s="382">
        <v>107.73</v>
      </c>
      <c r="Y10" s="382">
        <v>65.835000000000008</v>
      </c>
      <c r="Z10" s="382">
        <v>126.08173295454546</v>
      </c>
      <c r="AA10" s="382">
        <v>57.92909090909091</v>
      </c>
      <c r="AB10" s="382">
        <v>70.93289</v>
      </c>
      <c r="AC10" s="382">
        <v>42.56</v>
      </c>
      <c r="AD10" s="382">
        <v>42.56</v>
      </c>
      <c r="AE10" s="382">
        <v>29.26</v>
      </c>
      <c r="AF10" s="382">
        <v>47.435780000000001</v>
      </c>
      <c r="AG10" s="382">
        <v>46.348239000000014</v>
      </c>
      <c r="AH10" s="382">
        <v>30.710909090909091</v>
      </c>
      <c r="AI10" s="382">
        <v>47.435780000000001</v>
      </c>
      <c r="AJ10" s="382">
        <v>43.123436363636365</v>
      </c>
      <c r="AK10" s="382">
        <v>39.174545454545452</v>
      </c>
      <c r="AL10" s="382">
        <v>58.1875</v>
      </c>
      <c r="AM10" s="382">
        <v>69.825000000000003</v>
      </c>
      <c r="AN10" s="382">
        <v>58.653000000000006</v>
      </c>
      <c r="AO10" s="382">
        <v>50.781818181818181</v>
      </c>
      <c r="AP10" s="382">
        <v>55.86</v>
      </c>
      <c r="AQ10" s="382">
        <v>47.88</v>
      </c>
      <c r="AR10" s="382">
        <v>36.99818181818182</v>
      </c>
      <c r="AS10" s="382">
        <v>47.88</v>
      </c>
      <c r="AT10" s="382">
        <v>31.122</v>
      </c>
      <c r="AU10" s="382">
        <v>57.637363636363638</v>
      </c>
    </row>
    <row r="11" spans="1:47" ht="20.100000000000001" customHeight="1">
      <c r="A11" s="381">
        <v>12</v>
      </c>
      <c r="B11" s="383">
        <v>1.33</v>
      </c>
      <c r="C11" s="383">
        <v>1.33</v>
      </c>
      <c r="D11" s="383">
        <v>1</v>
      </c>
      <c r="E11" s="383">
        <v>1</v>
      </c>
      <c r="F11" s="382">
        <v>149.75913610084351</v>
      </c>
      <c r="G11" s="382">
        <v>212.79867000000002</v>
      </c>
      <c r="H11" s="382">
        <v>127.68</v>
      </c>
      <c r="I11" s="382">
        <v>127.68</v>
      </c>
      <c r="J11" s="382">
        <v>87.78</v>
      </c>
      <c r="K11" s="382">
        <v>119.88915866812501</v>
      </c>
      <c r="L11" s="382">
        <v>120.20154300000003</v>
      </c>
      <c r="M11" s="382">
        <v>87.78</v>
      </c>
      <c r="N11" s="382">
        <v>119.88915866812501</v>
      </c>
      <c r="O11" s="382">
        <v>108.99014424375001</v>
      </c>
      <c r="P11" s="382">
        <v>99.75</v>
      </c>
      <c r="Q11" s="382">
        <v>144.87128906250001</v>
      </c>
      <c r="R11" s="382">
        <v>173.845546875</v>
      </c>
      <c r="S11" s="382">
        <v>153.61500000000001</v>
      </c>
      <c r="T11" s="382">
        <v>133</v>
      </c>
      <c r="U11" s="382">
        <v>146.30000000000001</v>
      </c>
      <c r="V11" s="382">
        <v>121.91666666666669</v>
      </c>
      <c r="W11" s="382">
        <v>94.208333333333357</v>
      </c>
      <c r="X11" s="382">
        <v>121.91666666666669</v>
      </c>
      <c r="Y11" s="382">
        <v>79.001999999999995</v>
      </c>
      <c r="Z11" s="382">
        <v>143.50159687500002</v>
      </c>
      <c r="AA11" s="382">
        <v>59.256666666666661</v>
      </c>
      <c r="AB11" s="382">
        <v>70.93289</v>
      </c>
      <c r="AC11" s="382">
        <v>42.56</v>
      </c>
      <c r="AD11" s="382">
        <v>42.56</v>
      </c>
      <c r="AE11" s="382">
        <v>29.26</v>
      </c>
      <c r="AF11" s="382">
        <v>48.359465000000007</v>
      </c>
      <c r="AG11" s="382">
        <v>48.703635750000004</v>
      </c>
      <c r="AH11" s="382">
        <v>31.92</v>
      </c>
      <c r="AI11" s="382">
        <v>48.359465000000007</v>
      </c>
      <c r="AJ11" s="382">
        <v>43.963149999999999</v>
      </c>
      <c r="AK11" s="382">
        <v>39.900000000000006</v>
      </c>
      <c r="AL11" s="382">
        <v>59.434375000000003</v>
      </c>
      <c r="AM11" s="382">
        <v>71.321250000000006</v>
      </c>
      <c r="AN11" s="382">
        <v>61.446000000000005</v>
      </c>
      <c r="AO11" s="382">
        <v>53.2</v>
      </c>
      <c r="AP11" s="382">
        <v>58.52</v>
      </c>
      <c r="AQ11" s="382">
        <v>48.766666666666666</v>
      </c>
      <c r="AR11" s="382">
        <v>37.683333333333337</v>
      </c>
      <c r="AS11" s="382">
        <v>48.766666666666666</v>
      </c>
      <c r="AT11" s="382">
        <v>32.917500000000004</v>
      </c>
      <c r="AU11" s="382">
        <v>58.872450000000001</v>
      </c>
    </row>
    <row r="12" spans="1:47" ht="20.100000000000001" customHeight="1">
      <c r="A12" s="381">
        <v>13</v>
      </c>
      <c r="B12" s="383">
        <v>1.33</v>
      </c>
      <c r="C12" s="383">
        <v>1.33</v>
      </c>
      <c r="D12" s="383">
        <v>1</v>
      </c>
      <c r="E12" s="383">
        <v>1</v>
      </c>
      <c r="F12" s="382">
        <v>167.95922412854625</v>
      </c>
      <c r="G12" s="382">
        <v>230.5318925</v>
      </c>
      <c r="H12" s="382">
        <v>138.32</v>
      </c>
      <c r="I12" s="382">
        <v>138.32</v>
      </c>
      <c r="J12" s="382">
        <v>95.094999999999999</v>
      </c>
      <c r="K12" s="382">
        <v>134.11205338596156</v>
      </c>
      <c r="L12" s="382">
        <v>138.85479300000003</v>
      </c>
      <c r="M12" s="382">
        <v>95.094999999999999</v>
      </c>
      <c r="N12" s="382">
        <v>134.11205338596156</v>
      </c>
      <c r="O12" s="382">
        <v>121.92004853269231</v>
      </c>
      <c r="P12" s="382">
        <v>111.41307692307691</v>
      </c>
      <c r="Q12" s="382">
        <v>162.56532451923078</v>
      </c>
      <c r="R12" s="382">
        <v>195.07838942307694</v>
      </c>
      <c r="S12" s="382">
        <v>176.65725</v>
      </c>
      <c r="T12" s="382">
        <v>152.95000000000002</v>
      </c>
      <c r="U12" s="382">
        <v>168.245</v>
      </c>
      <c r="V12" s="382">
        <v>137.655</v>
      </c>
      <c r="W12" s="382">
        <v>105.22346153846154</v>
      </c>
      <c r="X12" s="382">
        <v>136.17153846153846</v>
      </c>
      <c r="Y12" s="382">
        <v>92.168999999999997</v>
      </c>
      <c r="Z12" s="382">
        <v>161.02834326923079</v>
      </c>
      <c r="AA12" s="382">
        <v>60.42923076923077</v>
      </c>
      <c r="AB12" s="382">
        <v>70.93289</v>
      </c>
      <c r="AC12" s="382">
        <v>42.56</v>
      </c>
      <c r="AD12" s="382">
        <v>42.56</v>
      </c>
      <c r="AE12" s="382">
        <v>29.26</v>
      </c>
      <c r="AF12" s="382">
        <v>49.141044615384615</v>
      </c>
      <c r="AG12" s="382">
        <v>50.696663769230781</v>
      </c>
      <c r="AH12" s="382">
        <v>32.943076923076923</v>
      </c>
      <c r="AI12" s="382">
        <v>49.141044615384615</v>
      </c>
      <c r="AJ12" s="382">
        <v>44.673676923076926</v>
      </c>
      <c r="AK12" s="382">
        <v>40.513846153846153</v>
      </c>
      <c r="AL12" s="382">
        <v>60.489423076923075</v>
      </c>
      <c r="AM12" s="382">
        <v>72.587307692307704</v>
      </c>
      <c r="AN12" s="382">
        <v>63.809307692307698</v>
      </c>
      <c r="AO12" s="382">
        <v>55.246153846153852</v>
      </c>
      <c r="AP12" s="382">
        <v>60.770769230769233</v>
      </c>
      <c r="AQ12" s="382">
        <v>49.721538461538465</v>
      </c>
      <c r="AR12" s="382">
        <v>38.263076923076923</v>
      </c>
      <c r="AS12" s="382">
        <v>49.516923076923071</v>
      </c>
      <c r="AT12" s="382">
        <v>34.436769230769229</v>
      </c>
      <c r="AU12" s="382">
        <v>59.917523076923075</v>
      </c>
    </row>
    <row r="13" spans="1:47" ht="20.100000000000001" customHeight="1">
      <c r="A13" s="381">
        <v>14</v>
      </c>
      <c r="B13" s="383">
        <v>1.33</v>
      </c>
      <c r="C13" s="383">
        <v>1.33</v>
      </c>
      <c r="D13" s="383">
        <v>1</v>
      </c>
      <c r="E13" s="383">
        <v>1</v>
      </c>
      <c r="F13" s="382">
        <v>186.38019723865878</v>
      </c>
      <c r="G13" s="382">
        <v>248.26511500000004</v>
      </c>
      <c r="H13" s="382">
        <v>148.96</v>
      </c>
      <c r="I13" s="382">
        <v>148.96</v>
      </c>
      <c r="J13" s="382">
        <v>102.41000000000001</v>
      </c>
      <c r="K13" s="382">
        <v>148.39310600125</v>
      </c>
      <c r="L13" s="382">
        <v>157.50804300000001</v>
      </c>
      <c r="M13" s="382">
        <v>102.41000000000001</v>
      </c>
      <c r="N13" s="382">
        <v>148.39310600125</v>
      </c>
      <c r="O13" s="382">
        <v>134.90282363750001</v>
      </c>
      <c r="P13" s="382">
        <v>123.11999999999999</v>
      </c>
      <c r="Q13" s="382">
        <v>180.34414062500002</v>
      </c>
      <c r="R13" s="382">
        <v>216.41296875000006</v>
      </c>
      <c r="S13" s="382">
        <v>199.69950000000006</v>
      </c>
      <c r="T13" s="382">
        <v>172.9</v>
      </c>
      <c r="U13" s="382">
        <v>190.19</v>
      </c>
      <c r="V13" s="382">
        <v>155.60999999999999</v>
      </c>
      <c r="W13" s="382">
        <v>116.28000000000002</v>
      </c>
      <c r="X13" s="382">
        <v>150.47999999999999</v>
      </c>
      <c r="Y13" s="382">
        <v>105.33599999999998</v>
      </c>
      <c r="Z13" s="382">
        <v>178.63906875000001</v>
      </c>
      <c r="AA13" s="382">
        <v>61.480000000000004</v>
      </c>
      <c r="AB13" s="382">
        <v>70.93289</v>
      </c>
      <c r="AC13" s="382">
        <v>42.56</v>
      </c>
      <c r="AD13" s="382">
        <v>42.56</v>
      </c>
      <c r="AE13" s="382">
        <v>30.400000000000002</v>
      </c>
      <c r="AF13" s="382">
        <v>49.810970000000005</v>
      </c>
      <c r="AG13" s="382">
        <v>52.404973500000011</v>
      </c>
      <c r="AH13" s="382">
        <v>33.82</v>
      </c>
      <c r="AI13" s="382">
        <v>49.810970000000005</v>
      </c>
      <c r="AJ13" s="382">
        <v>45.282700000000006</v>
      </c>
      <c r="AK13" s="382">
        <v>41.040000000000006</v>
      </c>
      <c r="AL13" s="382">
        <v>61.393750000000011</v>
      </c>
      <c r="AM13" s="382">
        <v>73.672499999999999</v>
      </c>
      <c r="AN13" s="382">
        <v>65.835000000000008</v>
      </c>
      <c r="AO13" s="382">
        <v>57.000000000000007</v>
      </c>
      <c r="AP13" s="382">
        <v>62.70000000000001</v>
      </c>
      <c r="AQ13" s="382">
        <v>51.3</v>
      </c>
      <c r="AR13" s="382">
        <v>38.76</v>
      </c>
      <c r="AS13" s="382">
        <v>50.160000000000004</v>
      </c>
      <c r="AT13" s="382">
        <v>35.738999999999997</v>
      </c>
      <c r="AU13" s="382">
        <v>60.813300000000005</v>
      </c>
    </row>
    <row r="14" spans="1:47" ht="20.100000000000001" customHeight="1">
      <c r="A14" s="381">
        <v>15</v>
      </c>
      <c r="B14" s="383">
        <v>1.33</v>
      </c>
      <c r="C14" s="383">
        <v>1.33</v>
      </c>
      <c r="D14" s="383">
        <v>1</v>
      </c>
      <c r="E14" s="383">
        <v>1</v>
      </c>
      <c r="F14" s="382">
        <v>205.00987611033193</v>
      </c>
      <c r="G14" s="382">
        <v>265.99833749999999</v>
      </c>
      <c r="H14" s="382">
        <v>159.60000000000002</v>
      </c>
      <c r="I14" s="382">
        <v>159.60000000000002</v>
      </c>
      <c r="J14" s="382">
        <v>109.72500000000001</v>
      </c>
      <c r="K14" s="382">
        <v>162.72068493449999</v>
      </c>
      <c r="L14" s="382">
        <v>176.16129300000006</v>
      </c>
      <c r="M14" s="382">
        <v>109.72500000000001</v>
      </c>
      <c r="N14" s="382">
        <v>162.72068493450001</v>
      </c>
      <c r="O14" s="382">
        <v>147.92789539500001</v>
      </c>
      <c r="P14" s="382">
        <v>134.86200000000002</v>
      </c>
      <c r="Q14" s="382">
        <v>198.19078125000001</v>
      </c>
      <c r="R14" s="382">
        <v>237.82893750000005</v>
      </c>
      <c r="S14" s="382">
        <v>222.74175000000005</v>
      </c>
      <c r="T14" s="382">
        <v>192.84999999999997</v>
      </c>
      <c r="U14" s="382">
        <v>212.13500000000002</v>
      </c>
      <c r="V14" s="382">
        <v>173.565</v>
      </c>
      <c r="W14" s="382">
        <v>127.36966666666669</v>
      </c>
      <c r="X14" s="382">
        <v>164.83133333333333</v>
      </c>
      <c r="Y14" s="382">
        <v>118.503</v>
      </c>
      <c r="Z14" s="382">
        <v>196.31697750000001</v>
      </c>
      <c r="AA14" s="382">
        <v>62.43333333333333</v>
      </c>
      <c r="AB14" s="382">
        <v>75.661749333333333</v>
      </c>
      <c r="AC14" s="382">
        <v>45.397333333333336</v>
      </c>
      <c r="AD14" s="382">
        <v>45.397333333333336</v>
      </c>
      <c r="AE14" s="382">
        <v>31.388000000000005</v>
      </c>
      <c r="AF14" s="382">
        <v>50.391572000000011</v>
      </c>
      <c r="AG14" s="382">
        <v>53.885508600000009</v>
      </c>
      <c r="AH14" s="382">
        <v>34.58</v>
      </c>
      <c r="AI14" s="382">
        <v>50.391572000000011</v>
      </c>
      <c r="AJ14" s="382">
        <v>46.549113333333338</v>
      </c>
      <c r="AK14" s="382">
        <v>41.496000000000002</v>
      </c>
      <c r="AL14" s="382">
        <v>62.177500000000002</v>
      </c>
      <c r="AM14" s="382">
        <v>74.613</v>
      </c>
      <c r="AN14" s="382">
        <v>67.590600000000009</v>
      </c>
      <c r="AO14" s="382">
        <v>58.52</v>
      </c>
      <c r="AP14" s="382">
        <v>64.372</v>
      </c>
      <c r="AQ14" s="382">
        <v>52.668000000000006</v>
      </c>
      <c r="AR14" s="382">
        <v>40.698</v>
      </c>
      <c r="AS14" s="382">
        <v>52.667999999999992</v>
      </c>
      <c r="AT14" s="382">
        <v>36.867600000000003</v>
      </c>
      <c r="AU14" s="382">
        <v>61.589639999999996</v>
      </c>
    </row>
    <row r="15" spans="1:47" ht="20.100000000000001" customHeight="1">
      <c r="A15" s="381">
        <v>16</v>
      </c>
      <c r="B15" s="383">
        <v>1.33</v>
      </c>
      <c r="C15" s="383">
        <v>1.33</v>
      </c>
      <c r="D15" s="383">
        <v>1</v>
      </c>
      <c r="E15" s="383">
        <v>1</v>
      </c>
      <c r="F15" s="382">
        <v>223.83912629153866</v>
      </c>
      <c r="G15" s="382">
        <v>283.73156</v>
      </c>
      <c r="H15" s="382">
        <v>170.24</v>
      </c>
      <c r="I15" s="382">
        <v>170.24</v>
      </c>
      <c r="J15" s="382">
        <v>117.04</v>
      </c>
      <c r="K15" s="382">
        <v>177.08606650109374</v>
      </c>
      <c r="L15" s="382">
        <v>194.81454300000001</v>
      </c>
      <c r="M15" s="382">
        <v>117.04</v>
      </c>
      <c r="N15" s="382">
        <v>177.08606650109374</v>
      </c>
      <c r="O15" s="382">
        <v>160.98733318281251</v>
      </c>
      <c r="P15" s="382">
        <v>146.63250000000002</v>
      </c>
      <c r="Q15" s="382">
        <v>216.092529296875</v>
      </c>
      <c r="R15" s="382">
        <v>259.31103515625</v>
      </c>
      <c r="S15" s="382">
        <v>245.78400000000002</v>
      </c>
      <c r="T15" s="382">
        <v>212.8</v>
      </c>
      <c r="U15" s="382">
        <v>234.08</v>
      </c>
      <c r="V15" s="382">
        <v>191.52</v>
      </c>
      <c r="W15" s="382">
        <v>138.48625000000001</v>
      </c>
      <c r="X15" s="382">
        <v>179.2175</v>
      </c>
      <c r="Y15" s="382">
        <v>131.66999999999999</v>
      </c>
      <c r="Z15" s="382">
        <v>214.04947265625</v>
      </c>
      <c r="AA15" s="382">
        <v>63.307499999999997</v>
      </c>
      <c r="AB15" s="382">
        <v>79.799501249999992</v>
      </c>
      <c r="AC15" s="382">
        <v>47.88</v>
      </c>
      <c r="AD15" s="382">
        <v>47.88</v>
      </c>
      <c r="AE15" s="382">
        <v>32.252500000000005</v>
      </c>
      <c r="AF15" s="382">
        <v>52.422947500000006</v>
      </c>
      <c r="AG15" s="382">
        <v>55.180976812500006</v>
      </c>
      <c r="AH15" s="382">
        <v>35.245000000000005</v>
      </c>
      <c r="AI15" s="382">
        <v>50.899598750000003</v>
      </c>
      <c r="AJ15" s="382">
        <v>47.796043750000003</v>
      </c>
      <c r="AK15" s="382">
        <v>41.895000000000003</v>
      </c>
      <c r="AL15" s="382">
        <v>64.110156250000003</v>
      </c>
      <c r="AM15" s="382">
        <v>76.038593750000004</v>
      </c>
      <c r="AN15" s="382">
        <v>69.126750000000015</v>
      </c>
      <c r="AO15" s="382">
        <v>59.85</v>
      </c>
      <c r="AP15" s="382">
        <v>65.835000000000008</v>
      </c>
      <c r="AQ15" s="382">
        <v>53.865000000000002</v>
      </c>
      <c r="AR15" s="382">
        <v>42.393750000000004</v>
      </c>
      <c r="AS15" s="382">
        <v>54.862500000000004</v>
      </c>
      <c r="AT15" s="382">
        <v>37.855125000000001</v>
      </c>
      <c r="AU15" s="382">
        <v>62.268937499999993</v>
      </c>
    </row>
    <row r="16" spans="1:47" ht="20.100000000000001" customHeight="1">
      <c r="A16" s="381">
        <v>17</v>
      </c>
      <c r="B16" s="383">
        <v>1.33</v>
      </c>
      <c r="C16" s="383">
        <v>1.33</v>
      </c>
      <c r="D16" s="383">
        <v>1</v>
      </c>
      <c r="E16" s="383">
        <v>1</v>
      </c>
      <c r="F16" s="382">
        <v>242.86096264861243</v>
      </c>
      <c r="G16" s="382">
        <v>301.46478250000001</v>
      </c>
      <c r="H16" s="382">
        <v>180.88</v>
      </c>
      <c r="I16" s="382">
        <v>180.88</v>
      </c>
      <c r="J16" s="382">
        <v>124.355</v>
      </c>
      <c r="K16" s="382">
        <v>191.48257964808823</v>
      </c>
      <c r="L16" s="382">
        <v>213.46779300000003</v>
      </c>
      <c r="M16" s="382">
        <v>124.355</v>
      </c>
      <c r="N16" s="382">
        <v>191.48257964808823</v>
      </c>
      <c r="O16" s="382">
        <v>174.07507240735293</v>
      </c>
      <c r="P16" s="382">
        <v>158.4264705882353</v>
      </c>
      <c r="Q16" s="382">
        <v>234.03965992647062</v>
      </c>
      <c r="R16" s="382">
        <v>280.84759191176471</v>
      </c>
      <c r="S16" s="382">
        <v>268.82625000000002</v>
      </c>
      <c r="T16" s="382">
        <v>232.75</v>
      </c>
      <c r="U16" s="382">
        <v>256.02500000000003</v>
      </c>
      <c r="V16" s="382">
        <v>209.47500000000002</v>
      </c>
      <c r="W16" s="382">
        <v>149.625</v>
      </c>
      <c r="X16" s="382">
        <v>193.63235294117652</v>
      </c>
      <c r="Y16" s="382">
        <v>144.83700000000002</v>
      </c>
      <c r="Z16" s="382">
        <v>231.8269213235294</v>
      </c>
      <c r="AA16" s="382">
        <v>64.116470588235302</v>
      </c>
      <c r="AB16" s="382">
        <v>83.450458823529416</v>
      </c>
      <c r="AC16" s="382">
        <v>50.070588235294125</v>
      </c>
      <c r="AD16" s="382">
        <v>50.070588235294125</v>
      </c>
      <c r="AE16" s="382">
        <v>33.015294117647059</v>
      </c>
      <c r="AF16" s="382">
        <v>54.502774117647064</v>
      </c>
      <c r="AG16" s="382">
        <v>56.324037000000004</v>
      </c>
      <c r="AH16" s="382">
        <v>35.831764705882357</v>
      </c>
      <c r="AI16" s="382">
        <v>51.347857647058831</v>
      </c>
      <c r="AJ16" s="382">
        <v>48.896276470588241</v>
      </c>
      <c r="AK16" s="382">
        <v>43.65529411764706</v>
      </c>
      <c r="AL16" s="382">
        <v>65.815441176470586</v>
      </c>
      <c r="AM16" s="382">
        <v>77.863676470588246</v>
      </c>
      <c r="AN16" s="382">
        <v>71.796529411764709</v>
      </c>
      <c r="AO16" s="382">
        <v>61.023529411764713</v>
      </c>
      <c r="AP16" s="382">
        <v>67.125882352941176</v>
      </c>
      <c r="AQ16" s="382">
        <v>54.921176470588243</v>
      </c>
      <c r="AR16" s="382">
        <v>43.89</v>
      </c>
      <c r="AS16" s="382">
        <v>56.798823529411763</v>
      </c>
      <c r="AT16" s="382">
        <v>38.726470588235294</v>
      </c>
      <c r="AU16" s="382">
        <v>62.868317647058824</v>
      </c>
    </row>
    <row r="17" spans="1:47" ht="20.100000000000001" customHeight="1">
      <c r="A17" s="381">
        <v>18</v>
      </c>
      <c r="B17" s="383">
        <v>1.33</v>
      </c>
      <c r="C17" s="383">
        <v>1.33</v>
      </c>
      <c r="D17" s="383">
        <v>1</v>
      </c>
      <c r="E17" s="383">
        <v>1</v>
      </c>
      <c r="F17" s="382">
        <v>262.06995233262597</v>
      </c>
      <c r="G17" s="382">
        <v>319.19800499999997</v>
      </c>
      <c r="H17" s="382">
        <v>191.52</v>
      </c>
      <c r="I17" s="382">
        <v>191.52</v>
      </c>
      <c r="J17" s="382">
        <v>131.67000000000002</v>
      </c>
      <c r="K17" s="382">
        <v>205.90503577875</v>
      </c>
      <c r="L17" s="382">
        <v>232.12104300000004</v>
      </c>
      <c r="M17" s="382">
        <v>131.67000000000002</v>
      </c>
      <c r="N17" s="382">
        <v>205.90503577875</v>
      </c>
      <c r="O17" s="382">
        <v>187.18639616250005</v>
      </c>
      <c r="P17" s="382">
        <v>170.24</v>
      </c>
      <c r="Q17" s="382">
        <v>252.02460937500001</v>
      </c>
      <c r="R17" s="382">
        <v>302.42953125000003</v>
      </c>
      <c r="S17" s="382">
        <v>291.86849999999998</v>
      </c>
      <c r="T17" s="382">
        <v>252.70000000000002</v>
      </c>
      <c r="U17" s="382">
        <v>277.97000000000003</v>
      </c>
      <c r="V17" s="382">
        <v>227.42999999999998</v>
      </c>
      <c r="W17" s="382">
        <v>160.78222222222223</v>
      </c>
      <c r="X17" s="382">
        <v>208.07111111111115</v>
      </c>
      <c r="Y17" s="382">
        <v>158.00399999999999</v>
      </c>
      <c r="Z17" s="382">
        <v>249.64183125000002</v>
      </c>
      <c r="AA17" s="382">
        <v>64.871111111111119</v>
      </c>
      <c r="AB17" s="382">
        <v>86.695754444444461</v>
      </c>
      <c r="AC17" s="382">
        <v>52.017777777777788</v>
      </c>
      <c r="AD17" s="382">
        <v>52.017777777777788</v>
      </c>
      <c r="AE17" s="382">
        <v>33.693333333333335</v>
      </c>
      <c r="AF17" s="382">
        <v>56.351508888888894</v>
      </c>
      <c r="AG17" s="382">
        <v>57.85259122222223</v>
      </c>
      <c r="AH17" s="382">
        <v>36.353333333333332</v>
      </c>
      <c r="AI17" s="382">
        <v>51.746310000000001</v>
      </c>
      <c r="AJ17" s="382">
        <v>49.87426111111111</v>
      </c>
      <c r="AK17" s="382">
        <v>45.22</v>
      </c>
      <c r="AL17" s="382">
        <v>67.331249999999997</v>
      </c>
      <c r="AM17" s="382">
        <v>79.485972222222216</v>
      </c>
      <c r="AN17" s="382">
        <v>74.169666666666686</v>
      </c>
      <c r="AO17" s="382">
        <v>62.06666666666667</v>
      </c>
      <c r="AP17" s="382">
        <v>68.273333333333341</v>
      </c>
      <c r="AQ17" s="382">
        <v>55.86</v>
      </c>
      <c r="AR17" s="382">
        <v>45.22</v>
      </c>
      <c r="AS17" s="382">
        <v>58.52</v>
      </c>
      <c r="AT17" s="382">
        <v>39.500999999999998</v>
      </c>
      <c r="AU17" s="382">
        <v>63.401100000000007</v>
      </c>
    </row>
    <row r="18" spans="1:47" ht="20.100000000000001" customHeight="1">
      <c r="A18" s="381">
        <v>19</v>
      </c>
      <c r="B18" s="383">
        <v>1.33</v>
      </c>
      <c r="C18" s="383">
        <v>1.33</v>
      </c>
      <c r="D18" s="383">
        <v>1</v>
      </c>
      <c r="E18" s="383">
        <v>1</v>
      </c>
      <c r="F18" s="382">
        <v>281.46180628272253</v>
      </c>
      <c r="G18" s="382">
        <v>336.93122750000003</v>
      </c>
      <c r="H18" s="382">
        <v>202.16000000000003</v>
      </c>
      <c r="I18" s="382">
        <v>202.16000000000003</v>
      </c>
      <c r="J18" s="382">
        <v>138.98500000000001</v>
      </c>
      <c r="K18" s="382">
        <v>220.34933863250001</v>
      </c>
      <c r="L18" s="382">
        <v>250.774293</v>
      </c>
      <c r="M18" s="382">
        <v>142.40676470588241</v>
      </c>
      <c r="N18" s="382">
        <v>220.34933863250001</v>
      </c>
      <c r="O18" s="382">
        <v>200.31758057500002</v>
      </c>
      <c r="P18" s="382">
        <v>182.07</v>
      </c>
      <c r="Q18" s="382">
        <v>270.04140625000002</v>
      </c>
      <c r="R18" s="382">
        <v>324.04968750000006</v>
      </c>
      <c r="S18" s="382">
        <v>314.91075000000001</v>
      </c>
      <c r="T18" s="382">
        <v>272.64999999999998</v>
      </c>
      <c r="U18" s="382">
        <v>299.91500000000002</v>
      </c>
      <c r="V18" s="382">
        <v>245.38500000000002</v>
      </c>
      <c r="W18" s="382">
        <v>171.95500000000001</v>
      </c>
      <c r="X18" s="382">
        <v>222.53000000000003</v>
      </c>
      <c r="Y18" s="382">
        <v>171.17099999999999</v>
      </c>
      <c r="Z18" s="382">
        <v>267.48828750000001</v>
      </c>
      <c r="AA18" s="382">
        <v>65.58</v>
      </c>
      <c r="AB18" s="382">
        <v>89.599440000000001</v>
      </c>
      <c r="AC18" s="382">
        <v>53.76</v>
      </c>
      <c r="AD18" s="382">
        <v>53.76</v>
      </c>
      <c r="AE18" s="382">
        <v>34.300000000000004</v>
      </c>
      <c r="AF18" s="382">
        <v>58.00564</v>
      </c>
      <c r="AG18" s="382">
        <v>59.707718000000007</v>
      </c>
      <c r="AH18" s="382">
        <v>36.82</v>
      </c>
      <c r="AI18" s="382">
        <v>52.102820000000008</v>
      </c>
      <c r="AJ18" s="382">
        <v>50.749300000000005</v>
      </c>
      <c r="AK18" s="382">
        <v>46.620000000000005</v>
      </c>
      <c r="AL18" s="382">
        <v>68.6875</v>
      </c>
      <c r="AM18" s="382">
        <v>80.937500000000014</v>
      </c>
      <c r="AN18" s="382">
        <v>76.293000000000006</v>
      </c>
      <c r="AO18" s="382">
        <v>63.000000000000007</v>
      </c>
      <c r="AP18" s="382">
        <v>69.300000000000011</v>
      </c>
      <c r="AQ18" s="382">
        <v>56.70000000000001</v>
      </c>
      <c r="AR18" s="382">
        <v>47.6</v>
      </c>
      <c r="AS18" s="382">
        <v>61.599999999999994</v>
      </c>
      <c r="AT18" s="382">
        <v>40.194000000000003</v>
      </c>
      <c r="AU18" s="382">
        <v>63.877800000000001</v>
      </c>
    </row>
    <row r="19" spans="1:47" ht="20.100000000000001" customHeight="1">
      <c r="A19" s="381">
        <v>20</v>
      </c>
      <c r="B19" s="383">
        <v>1.33</v>
      </c>
      <c r="C19" s="383">
        <v>1.33</v>
      </c>
      <c r="D19" s="383">
        <v>1</v>
      </c>
      <c r="E19" s="383">
        <v>1</v>
      </c>
      <c r="F19" s="382">
        <v>301.0330932784637</v>
      </c>
      <c r="G19" s="382">
        <v>354.66444999999999</v>
      </c>
      <c r="H19" s="382">
        <v>212.8</v>
      </c>
      <c r="I19" s="382">
        <v>212.8</v>
      </c>
      <c r="J19" s="382">
        <v>146.30000000000001</v>
      </c>
      <c r="K19" s="382">
        <v>234.81221120087503</v>
      </c>
      <c r="L19" s="382">
        <v>269.42754300000001</v>
      </c>
      <c r="M19" s="382">
        <v>153.34117647058827</v>
      </c>
      <c r="N19" s="382">
        <v>234.81221120087503</v>
      </c>
      <c r="O19" s="382">
        <v>213.46564654625001</v>
      </c>
      <c r="P19" s="382">
        <v>193.91400000000002</v>
      </c>
      <c r="Q19" s="382">
        <v>288.08527343750001</v>
      </c>
      <c r="R19" s="382">
        <v>345.70232812500001</v>
      </c>
      <c r="S19" s="382">
        <v>337.95300000000003</v>
      </c>
      <c r="T19" s="382">
        <v>292.59999999999997</v>
      </c>
      <c r="U19" s="382">
        <v>321.86</v>
      </c>
      <c r="V19" s="382">
        <v>263.34000000000003</v>
      </c>
      <c r="W19" s="382">
        <v>184.27150000000003</v>
      </c>
      <c r="X19" s="382">
        <v>238.46900000000002</v>
      </c>
      <c r="Y19" s="382">
        <v>184.33799999999999</v>
      </c>
      <c r="Z19" s="382">
        <v>285.36155812499999</v>
      </c>
      <c r="AA19" s="382">
        <v>66.25</v>
      </c>
      <c r="AB19" s="382">
        <v>92.212756999999996</v>
      </c>
      <c r="AC19" s="382">
        <v>55.328000000000003</v>
      </c>
      <c r="AD19" s="382">
        <v>55.328000000000003</v>
      </c>
      <c r="AE19" s="382">
        <v>34.846000000000004</v>
      </c>
      <c r="AF19" s="382">
        <v>59.494357999999998</v>
      </c>
      <c r="AG19" s="382">
        <v>61.377332100000004</v>
      </c>
      <c r="AH19" s="382">
        <v>37.24</v>
      </c>
      <c r="AI19" s="382">
        <v>52.423679</v>
      </c>
      <c r="AJ19" s="382">
        <v>51.536834999999996</v>
      </c>
      <c r="AK19" s="382">
        <v>47.88</v>
      </c>
      <c r="AL19" s="382">
        <v>69.908124999999998</v>
      </c>
      <c r="AM19" s="382">
        <v>82.243875000000003</v>
      </c>
      <c r="AN19" s="382">
        <v>78.204000000000008</v>
      </c>
      <c r="AO19" s="382">
        <v>63.84</v>
      </c>
      <c r="AP19" s="382">
        <v>70.224000000000004</v>
      </c>
      <c r="AQ19" s="382">
        <v>57.45600000000001</v>
      </c>
      <c r="AR19" s="382">
        <v>49.742000000000012</v>
      </c>
      <c r="AS19" s="382">
        <v>64.372000000000014</v>
      </c>
      <c r="AT19" s="382">
        <v>40.817700000000002</v>
      </c>
      <c r="AU19" s="382">
        <v>64.306830000000005</v>
      </c>
    </row>
    <row r="20" spans="1:47" ht="20.100000000000001" customHeight="1">
      <c r="A20" s="381">
        <v>21</v>
      </c>
      <c r="B20" s="383">
        <v>1.33</v>
      </c>
      <c r="C20" s="383">
        <v>1.33</v>
      </c>
      <c r="D20" s="383">
        <v>1</v>
      </c>
      <c r="E20" s="383">
        <v>1</v>
      </c>
      <c r="F20" s="382">
        <v>320.7810356915233</v>
      </c>
      <c r="G20" s="382">
        <v>372.3976725</v>
      </c>
      <c r="H20" s="382">
        <v>223.44</v>
      </c>
      <c r="I20" s="382">
        <v>223.44</v>
      </c>
      <c r="J20" s="382">
        <v>153.61500000000001</v>
      </c>
      <c r="K20" s="382">
        <v>249.29100066750001</v>
      </c>
      <c r="L20" s="382">
        <v>288.08079300000009</v>
      </c>
      <c r="M20" s="382">
        <v>164.31088235294121</v>
      </c>
      <c r="N20" s="382">
        <v>249.29100066750001</v>
      </c>
      <c r="O20" s="382">
        <v>227.29179260666669</v>
      </c>
      <c r="P20" s="382">
        <v>205.77</v>
      </c>
      <c r="Q20" s="382">
        <v>306.15234375000006</v>
      </c>
      <c r="R20" s="382">
        <v>367.38281250000006</v>
      </c>
      <c r="S20" s="382">
        <v>360.99525000000006</v>
      </c>
      <c r="T20" s="382">
        <v>312.55</v>
      </c>
      <c r="U20" s="382">
        <v>343.80500000000001</v>
      </c>
      <c r="V20" s="382">
        <v>281.29499999999996</v>
      </c>
      <c r="W20" s="382">
        <v>201.06750000000002</v>
      </c>
      <c r="X20" s="382">
        <v>260.20499999999998</v>
      </c>
      <c r="Y20" s="382">
        <v>197.50500000000002</v>
      </c>
      <c r="Z20" s="382">
        <v>303.25781250000006</v>
      </c>
      <c r="AA20" s="382">
        <v>66.88666666666667</v>
      </c>
      <c r="AB20" s="382">
        <v>94.577186666666663</v>
      </c>
      <c r="AC20" s="382">
        <v>56.74666666666667</v>
      </c>
      <c r="AD20" s="382">
        <v>56.74666666666667</v>
      </c>
      <c r="AE20" s="382">
        <v>35.339999999999996</v>
      </c>
      <c r="AF20" s="382">
        <v>60.84129333333334</v>
      </c>
      <c r="AG20" s="382">
        <v>62.887935333333346</v>
      </c>
      <c r="AH20" s="382">
        <v>37.619999999999997</v>
      </c>
      <c r="AI20" s="382">
        <v>52.713979999999999</v>
      </c>
      <c r="AJ20" s="382">
        <v>52.249366666666667</v>
      </c>
      <c r="AK20" s="382">
        <v>49.02000000000001</v>
      </c>
      <c r="AL20" s="382">
        <v>71.012500000000003</v>
      </c>
      <c r="AM20" s="382">
        <v>84.344166666666666</v>
      </c>
      <c r="AN20" s="382">
        <v>80.997000000000014</v>
      </c>
      <c r="AO20" s="382">
        <v>65.36</v>
      </c>
      <c r="AP20" s="382">
        <v>71.06</v>
      </c>
      <c r="AQ20" s="382">
        <v>58.266666666666673</v>
      </c>
      <c r="AR20" s="382">
        <v>51.680000000000007</v>
      </c>
      <c r="AS20" s="382">
        <v>66.88</v>
      </c>
      <c r="AT20" s="382">
        <v>41.381999999999998</v>
      </c>
      <c r="AU20" s="382">
        <v>64.694999999999993</v>
      </c>
    </row>
    <row r="21" spans="1:47" ht="20.100000000000001" customHeight="1">
      <c r="A21" s="381">
        <v>22</v>
      </c>
      <c r="B21" s="383">
        <v>1.33</v>
      </c>
      <c r="C21" s="383">
        <v>1.33</v>
      </c>
      <c r="D21" s="383">
        <v>1</v>
      </c>
      <c r="E21" s="383">
        <v>1</v>
      </c>
      <c r="F21" s="382">
        <v>340.70336094147899</v>
      </c>
      <c r="G21" s="382">
        <v>390.13089500000001</v>
      </c>
      <c r="H21" s="382">
        <v>234.08</v>
      </c>
      <c r="I21" s="382">
        <v>234.08</v>
      </c>
      <c r="J21" s="382">
        <v>160.93</v>
      </c>
      <c r="K21" s="382">
        <v>266.07158603083332</v>
      </c>
      <c r="L21" s="382">
        <v>306.73404300000004</v>
      </c>
      <c r="M21" s="382">
        <v>175.31106951871664</v>
      </c>
      <c r="N21" s="382">
        <v>263.78353654624999</v>
      </c>
      <c r="O21" s="382">
        <v>243.91279748818181</v>
      </c>
      <c r="P21" s="382">
        <v>217.63636363636363</v>
      </c>
      <c r="Q21" s="382">
        <v>325.26468394886371</v>
      </c>
      <c r="R21" s="382">
        <v>389.08734375000012</v>
      </c>
      <c r="S21" s="382">
        <v>384.03750000000008</v>
      </c>
      <c r="T21" s="382">
        <v>332.5</v>
      </c>
      <c r="U21" s="382">
        <v>365.75</v>
      </c>
      <c r="V21" s="382">
        <v>299.25</v>
      </c>
      <c r="W21" s="382">
        <v>217.87818181818182</v>
      </c>
      <c r="X21" s="382">
        <v>281.96000000000004</v>
      </c>
      <c r="Y21" s="382">
        <v>210.67200000000003</v>
      </c>
      <c r="Z21" s="382">
        <v>321.17391647727271</v>
      </c>
      <c r="AA21" s="382">
        <v>67.49454545454546</v>
      </c>
      <c r="AB21" s="382">
        <v>96.726668181818184</v>
      </c>
      <c r="AC21" s="382">
        <v>58.036363636363646</v>
      </c>
      <c r="AD21" s="382">
        <v>58.036363636363646</v>
      </c>
      <c r="AE21" s="382">
        <v>35.789090909090909</v>
      </c>
      <c r="AF21" s="382">
        <v>62.065779999999997</v>
      </c>
      <c r="AG21" s="382">
        <v>64.261211000000003</v>
      </c>
      <c r="AH21" s="382">
        <v>37.965454545454548</v>
      </c>
      <c r="AI21" s="382">
        <v>52.977890000000002</v>
      </c>
      <c r="AJ21" s="382">
        <v>52.89712272727273</v>
      </c>
      <c r="AK21" s="382">
        <v>50.056363636363642</v>
      </c>
      <c r="AL21" s="382">
        <v>72.016477272727272</v>
      </c>
      <c r="AM21" s="382">
        <v>86.253522727272724</v>
      </c>
      <c r="AN21" s="382">
        <v>83.53609090909093</v>
      </c>
      <c r="AO21" s="382">
        <v>66.741818181818189</v>
      </c>
      <c r="AP21" s="382">
        <v>71.820000000000007</v>
      </c>
      <c r="AQ21" s="382">
        <v>60.81727272727273</v>
      </c>
      <c r="AR21" s="382">
        <v>53.441818181818192</v>
      </c>
      <c r="AS21" s="382">
        <v>69.16</v>
      </c>
      <c r="AT21" s="382">
        <v>41.894999999999996</v>
      </c>
      <c r="AU21" s="382">
        <v>65.047881818181821</v>
      </c>
    </row>
    <row r="22" spans="1:47" ht="20.100000000000001" customHeight="1">
      <c r="A22" s="381">
        <v>23</v>
      </c>
      <c r="B22" s="383">
        <v>1.33</v>
      </c>
      <c r="C22" s="383">
        <v>1.33</v>
      </c>
      <c r="D22" s="383">
        <v>1</v>
      </c>
      <c r="E22" s="383">
        <v>1</v>
      </c>
      <c r="F22" s="382">
        <v>360.79819170228046</v>
      </c>
      <c r="G22" s="382">
        <v>407.86411749999996</v>
      </c>
      <c r="H22" s="382">
        <v>244.72000000000003</v>
      </c>
      <c r="I22" s="382">
        <v>244.72000000000003</v>
      </c>
      <c r="J22" s="382">
        <v>168.245</v>
      </c>
      <c r="K22" s="382">
        <v>287.79159489905794</v>
      </c>
      <c r="L22" s="382">
        <v>325.38729300000006</v>
      </c>
      <c r="M22" s="382">
        <v>186.33776214833762</v>
      </c>
      <c r="N22" s="382">
        <v>278.28802582684784</v>
      </c>
      <c r="O22" s="382">
        <v>260.53414977130439</v>
      </c>
      <c r="P22" s="382">
        <v>229.51173913043479</v>
      </c>
      <c r="Q22" s="382">
        <v>348.52899116847829</v>
      </c>
      <c r="R22" s="382">
        <v>410.825479678639</v>
      </c>
      <c r="S22" s="382">
        <v>408.3177924178155</v>
      </c>
      <c r="T22" s="382">
        <v>352.45000000000005</v>
      </c>
      <c r="U22" s="382">
        <v>387.69499999999999</v>
      </c>
      <c r="V22" s="382">
        <v>317.20500000000004</v>
      </c>
      <c r="W22" s="382">
        <v>234.7016304347826</v>
      </c>
      <c r="X22" s="382">
        <v>303.73152173913047</v>
      </c>
      <c r="Y22" s="382">
        <v>223.839</v>
      </c>
      <c r="Z22" s="382">
        <v>339.10728097826097</v>
      </c>
      <c r="AA22" s="382">
        <v>68.077391304347827</v>
      </c>
      <c r="AB22" s="382">
        <v>98.689238260869558</v>
      </c>
      <c r="AC22" s="382">
        <v>59.213913043478264</v>
      </c>
      <c r="AD22" s="382">
        <v>59.213913043478264</v>
      </c>
      <c r="AE22" s="382">
        <v>36.19913043478261</v>
      </c>
      <c r="AF22" s="382">
        <v>63.183789565217396</v>
      </c>
      <c r="AG22" s="382">
        <v>65.51507139130436</v>
      </c>
      <c r="AH22" s="382">
        <v>38.280869565217394</v>
      </c>
      <c r="AI22" s="382">
        <v>53.21885130434783</v>
      </c>
      <c r="AJ22" s="382">
        <v>53.48855217391305</v>
      </c>
      <c r="AK22" s="382">
        <v>51.002608695652178</v>
      </c>
      <c r="AL22" s="382">
        <v>73.786086956521743</v>
      </c>
      <c r="AM22" s="382">
        <v>87.996847826086963</v>
      </c>
      <c r="AN22" s="382">
        <v>85.854391304347828</v>
      </c>
      <c r="AO22" s="382">
        <v>68.003478260869571</v>
      </c>
      <c r="AP22" s="382">
        <v>72.513913043478269</v>
      </c>
      <c r="AQ22" s="382">
        <v>63.146086956521742</v>
      </c>
      <c r="AR22" s="382">
        <v>55.050434782608697</v>
      </c>
      <c r="AS22" s="382">
        <v>71.241739130434794</v>
      </c>
      <c r="AT22" s="382">
        <v>42.363391304347829</v>
      </c>
      <c r="AU22" s="382">
        <v>65.370078260869576</v>
      </c>
    </row>
    <row r="23" spans="1:47" ht="20.100000000000001" customHeight="1">
      <c r="A23" s="381">
        <v>24</v>
      </c>
      <c r="B23" s="383">
        <v>1.33</v>
      </c>
      <c r="C23" s="383">
        <v>1.33</v>
      </c>
      <c r="D23" s="383">
        <v>1</v>
      </c>
      <c r="E23" s="383">
        <v>1</v>
      </c>
      <c r="F23" s="382">
        <v>381.06396355711331</v>
      </c>
      <c r="G23" s="382">
        <v>427.07510854166668</v>
      </c>
      <c r="H23" s="382">
        <v>256.24666666666673</v>
      </c>
      <c r="I23" s="382">
        <v>256.24666666666673</v>
      </c>
      <c r="J23" s="382">
        <v>177.4963235294118</v>
      </c>
      <c r="K23" s="382">
        <v>309.53035302826385</v>
      </c>
      <c r="L23" s="382">
        <v>344.04054300000001</v>
      </c>
      <c r="M23" s="382">
        <v>197.38764705882357</v>
      </c>
      <c r="N23" s="382">
        <v>292.80297433406253</v>
      </c>
      <c r="O23" s="382">
        <v>277.15580603083333</v>
      </c>
      <c r="P23" s="382">
        <v>244.72000000000008</v>
      </c>
      <c r="Q23" s="382">
        <v>371.79418945312506</v>
      </c>
      <c r="R23" s="382">
        <v>437.59082427536237</v>
      </c>
      <c r="S23" s="382">
        <v>436.66170731707325</v>
      </c>
      <c r="T23" s="382">
        <v>372.40000000000003</v>
      </c>
      <c r="U23" s="382">
        <v>409.64000000000004</v>
      </c>
      <c r="V23" s="382">
        <v>335.16</v>
      </c>
      <c r="W23" s="382">
        <v>251.53625000000002</v>
      </c>
      <c r="X23" s="382">
        <v>325.51750000000004</v>
      </c>
      <c r="Y23" s="382">
        <v>237.006</v>
      </c>
      <c r="Z23" s="382">
        <v>357.05574843750003</v>
      </c>
      <c r="AA23" s="382">
        <v>68.63833333333335</v>
      </c>
      <c r="AB23" s="382">
        <v>100.48826083333333</v>
      </c>
      <c r="AC23" s="382">
        <v>60.293333333333337</v>
      </c>
      <c r="AD23" s="382">
        <v>60.293333333333337</v>
      </c>
      <c r="AE23" s="382">
        <v>36.575000000000003</v>
      </c>
      <c r="AF23" s="382">
        <v>64.208631666666676</v>
      </c>
      <c r="AG23" s="382">
        <v>66.664443416666671</v>
      </c>
      <c r="AH23" s="382">
        <v>38.57</v>
      </c>
      <c r="AI23" s="382">
        <v>53.439732500000005</v>
      </c>
      <c r="AJ23" s="382">
        <v>54.03069583333334</v>
      </c>
      <c r="AK23" s="382">
        <v>51.870000000000005</v>
      </c>
      <c r="AL23" s="382">
        <v>75.588333333333338</v>
      </c>
      <c r="AM23" s="382">
        <v>89.594895833333354</v>
      </c>
      <c r="AN23" s="382">
        <v>87.979500000000016</v>
      </c>
      <c r="AO23" s="382">
        <v>69.16</v>
      </c>
      <c r="AP23" s="382">
        <v>74.036666666666676</v>
      </c>
      <c r="AQ23" s="382">
        <v>65.280833333333334</v>
      </c>
      <c r="AR23" s="382">
        <v>56.525000000000006</v>
      </c>
      <c r="AS23" s="382">
        <v>73.150000000000006</v>
      </c>
      <c r="AT23" s="382">
        <v>42.792749999999998</v>
      </c>
      <c r="AU23" s="382">
        <v>65.665425000000013</v>
      </c>
    </row>
    <row r="24" spans="1:47" ht="20.100000000000001" customHeight="1">
      <c r="A24" s="381">
        <v>25</v>
      </c>
      <c r="B24" s="383">
        <v>1.33</v>
      </c>
      <c r="C24" s="383">
        <v>1.33</v>
      </c>
      <c r="D24" s="383">
        <v>1</v>
      </c>
      <c r="E24" s="383">
        <v>1</v>
      </c>
      <c r="F24" s="382">
        <v>401.49936241610743</v>
      </c>
      <c r="G24" s="382">
        <v>459.64512720000005</v>
      </c>
      <c r="H24" s="382">
        <v>275.78879999999998</v>
      </c>
      <c r="I24" s="382">
        <v>275.78879999999998</v>
      </c>
      <c r="J24" s="382">
        <v>188.40467058823529</v>
      </c>
      <c r="K24" s="382">
        <v>331.2856105071333</v>
      </c>
      <c r="L24" s="382">
        <v>362.69379300000008</v>
      </c>
      <c r="M24" s="382">
        <v>208.45794117647065</v>
      </c>
      <c r="N24" s="382">
        <v>307.32712696070001</v>
      </c>
      <c r="O24" s="382">
        <v>293.77772978960002</v>
      </c>
      <c r="P24" s="382">
        <v>262.4622</v>
      </c>
      <c r="Q24" s="382">
        <v>395.06017187499998</v>
      </c>
      <c r="R24" s="382">
        <v>464.35624130434786</v>
      </c>
      <c r="S24" s="382">
        <v>465.02836902439032</v>
      </c>
      <c r="T24" s="382">
        <v>392.35</v>
      </c>
      <c r="U24" s="382">
        <v>431.58500000000004</v>
      </c>
      <c r="V24" s="382">
        <v>353.11500000000001</v>
      </c>
      <c r="W24" s="382">
        <v>271.32000000000005</v>
      </c>
      <c r="X24" s="382">
        <v>351.12</v>
      </c>
      <c r="Y24" s="382">
        <v>250.17300000000003</v>
      </c>
      <c r="Z24" s="382">
        <v>375.01750650000008</v>
      </c>
      <c r="AA24" s="382">
        <v>69.2864</v>
      </c>
      <c r="AB24" s="382">
        <v>102.14336160000001</v>
      </c>
      <c r="AC24" s="382">
        <v>61.2864</v>
      </c>
      <c r="AD24" s="382">
        <v>61.2864</v>
      </c>
      <c r="AE24" s="382">
        <v>36.9208</v>
      </c>
      <c r="AF24" s="382">
        <v>65.15148640000001</v>
      </c>
      <c r="AG24" s="382">
        <v>67.721865679999993</v>
      </c>
      <c r="AH24" s="382">
        <v>38.835999999999999</v>
      </c>
      <c r="AI24" s="382">
        <v>53.642943199999998</v>
      </c>
      <c r="AJ24" s="382">
        <v>54.529468000000001</v>
      </c>
      <c r="AK24" s="382">
        <v>52.667999999999992</v>
      </c>
      <c r="AL24" s="382">
        <v>77.246400000000008</v>
      </c>
      <c r="AM24" s="382">
        <v>91.065100000000001</v>
      </c>
      <c r="AN24" s="382">
        <v>89.934600000000017</v>
      </c>
      <c r="AO24" s="382">
        <v>70.224000000000004</v>
      </c>
      <c r="AP24" s="382">
        <v>75.437600000000003</v>
      </c>
      <c r="AQ24" s="382">
        <v>67.244800000000012</v>
      </c>
      <c r="AR24" s="382">
        <v>57.881600000000006</v>
      </c>
      <c r="AS24" s="382">
        <v>74.905600000000007</v>
      </c>
      <c r="AT24" s="382">
        <v>43.187759999999997</v>
      </c>
      <c r="AU24" s="382">
        <v>65.937143999999989</v>
      </c>
    </row>
    <row r="25" spans="1:47" ht="20.100000000000001" customHeight="1">
      <c r="A25" s="381">
        <v>26</v>
      </c>
      <c r="B25" s="383">
        <v>1.33</v>
      </c>
      <c r="C25" s="383">
        <v>1.33</v>
      </c>
      <c r="D25" s="383">
        <v>1</v>
      </c>
      <c r="E25" s="383">
        <v>1</v>
      </c>
      <c r="F25" s="382">
        <v>422.10327637612323</v>
      </c>
      <c r="G25" s="382">
        <v>492.43794788461531</v>
      </c>
      <c r="H25" s="382">
        <v>295.4646153846154</v>
      </c>
      <c r="I25" s="382">
        <v>295.4646153846154</v>
      </c>
      <c r="J25" s="382">
        <v>199.34352941176471</v>
      </c>
      <c r="K25" s="382">
        <v>353.0554635645513</v>
      </c>
      <c r="L25" s="382">
        <v>384.5355381165428</v>
      </c>
      <c r="M25" s="382">
        <v>219.54628959276019</v>
      </c>
      <c r="N25" s="382">
        <v>321.85942169298079</v>
      </c>
      <c r="O25" s="382">
        <v>310.39989018230767</v>
      </c>
      <c r="P25" s="382">
        <v>280.22076923076929</v>
      </c>
      <c r="Q25" s="382">
        <v>418.32684795673072</v>
      </c>
      <c r="R25" s="382">
        <v>491.12172240802687</v>
      </c>
      <c r="S25" s="382">
        <v>493.41515290806763</v>
      </c>
      <c r="T25" s="382">
        <v>412.3</v>
      </c>
      <c r="U25" s="382">
        <v>453.53000000000003</v>
      </c>
      <c r="V25" s="382">
        <v>371.07</v>
      </c>
      <c r="W25" s="382">
        <v>293.06038461538463</v>
      </c>
      <c r="X25" s="382">
        <v>379.25461538461548</v>
      </c>
      <c r="Y25" s="382">
        <v>263.33999999999997</v>
      </c>
      <c r="Z25" s="382">
        <v>392.99102163461544</v>
      </c>
      <c r="AA25" s="382">
        <v>70.523076923076928</v>
      </c>
      <c r="AB25" s="382">
        <v>103.67114692307693</v>
      </c>
      <c r="AC25" s="382">
        <v>62.203076923076935</v>
      </c>
      <c r="AD25" s="382">
        <v>62.203076923076935</v>
      </c>
      <c r="AE25" s="382">
        <v>37.24</v>
      </c>
      <c r="AF25" s="382">
        <v>66.021813846153847</v>
      </c>
      <c r="AG25" s="382">
        <v>68.69794776923078</v>
      </c>
      <c r="AH25" s="382">
        <v>39.081538461538464</v>
      </c>
      <c r="AI25" s="382">
        <v>53.830522307692306</v>
      </c>
      <c r="AJ25" s="382">
        <v>54.989873076923075</v>
      </c>
      <c r="AK25" s="382">
        <v>53.40461538461539</v>
      </c>
      <c r="AL25" s="382">
        <v>78.776923076923069</v>
      </c>
      <c r="AM25" s="382">
        <v>92.422211538461539</v>
      </c>
      <c r="AN25" s="382">
        <v>91.73930769230769</v>
      </c>
      <c r="AO25" s="382">
        <v>71.206153846153853</v>
      </c>
      <c r="AP25" s="382">
        <v>76.730769230769241</v>
      </c>
      <c r="AQ25" s="382">
        <v>69.057692307692307</v>
      </c>
      <c r="AR25" s="382">
        <v>59.133846153846157</v>
      </c>
      <c r="AS25" s="382">
        <v>76.526153846153861</v>
      </c>
      <c r="AT25" s="382">
        <v>43.552384615384618</v>
      </c>
      <c r="AU25" s="382">
        <v>66.187961538461536</v>
      </c>
    </row>
    <row r="26" spans="1:47" ht="20.100000000000001" customHeight="1">
      <c r="A26" s="381">
        <v>27</v>
      </c>
      <c r="B26" s="383">
        <v>1.33</v>
      </c>
      <c r="C26" s="383">
        <v>1.33</v>
      </c>
      <c r="D26" s="383">
        <v>1</v>
      </c>
      <c r="E26" s="383">
        <v>1</v>
      </c>
      <c r="F26" s="382">
        <v>442.87475827837432</v>
      </c>
      <c r="G26" s="382">
        <v>525.42881481481493</v>
      </c>
      <c r="H26" s="382">
        <v>315.2592592592593</v>
      </c>
      <c r="I26" s="382">
        <v>315.2592592592593</v>
      </c>
      <c r="J26" s="382">
        <v>210.30950980392157</v>
      </c>
      <c r="K26" s="382">
        <v>374.83829046956788</v>
      </c>
      <c r="L26" s="382">
        <v>407.57810018630045</v>
      </c>
      <c r="M26" s="382">
        <v>230.65068627450984</v>
      </c>
      <c r="N26" s="382">
        <v>336.39895385250003</v>
      </c>
      <c r="O26" s="382">
        <v>327.02226091629637</v>
      </c>
      <c r="P26" s="382">
        <v>297.99388888888888</v>
      </c>
      <c r="Q26" s="382">
        <v>441.59414062499997</v>
      </c>
      <c r="R26" s="382">
        <v>517.88726046698878</v>
      </c>
      <c r="S26" s="382">
        <v>521.81982317073175</v>
      </c>
      <c r="T26" s="382">
        <v>432.24999999999994</v>
      </c>
      <c r="U26" s="382">
        <v>475.47500000000002</v>
      </c>
      <c r="V26" s="382">
        <v>389.02500000000003</v>
      </c>
      <c r="W26" s="382">
        <v>314.86518518518523</v>
      </c>
      <c r="X26" s="382">
        <v>407.47259259259255</v>
      </c>
      <c r="Y26" s="382">
        <v>276.50700000000001</v>
      </c>
      <c r="Z26" s="382">
        <v>410.9749875</v>
      </c>
      <c r="AA26" s="382">
        <v>71.691851851851851</v>
      </c>
      <c r="AB26" s="382">
        <v>105.08576296296296</v>
      </c>
      <c r="AC26" s="382">
        <v>63.05185185185185</v>
      </c>
      <c r="AD26" s="382">
        <v>63.05185185185185</v>
      </c>
      <c r="AE26" s="382">
        <v>37.535555555555554</v>
      </c>
      <c r="AF26" s="382">
        <v>66.827672592592592</v>
      </c>
      <c r="AG26" s="382">
        <v>69.601727481481504</v>
      </c>
      <c r="AH26" s="382">
        <v>39.308888888888895</v>
      </c>
      <c r="AI26" s="382">
        <v>55.087910370370366</v>
      </c>
      <c r="AJ26" s="382">
        <v>55.416174074074078</v>
      </c>
      <c r="AK26" s="382">
        <v>54.086666666666673</v>
      </c>
      <c r="AL26" s="382">
        <v>80.194074074074067</v>
      </c>
      <c r="AM26" s="382">
        <v>93.678796296296312</v>
      </c>
      <c r="AN26" s="382">
        <v>93.410333333333355</v>
      </c>
      <c r="AO26" s="382">
        <v>72.115555555555559</v>
      </c>
      <c r="AP26" s="382">
        <v>77.928148148148153</v>
      </c>
      <c r="AQ26" s="382">
        <v>70.736296296296302</v>
      </c>
      <c r="AR26" s="382">
        <v>60.293333333333329</v>
      </c>
      <c r="AS26" s="382">
        <v>78.026666666666671</v>
      </c>
      <c r="AT26" s="382">
        <v>43.89</v>
      </c>
      <c r="AU26" s="382">
        <v>66.590144444444448</v>
      </c>
    </row>
    <row r="27" spans="1:47" ht="20.100000000000001" customHeight="1">
      <c r="A27" s="381">
        <v>28</v>
      </c>
      <c r="B27" s="383">
        <v>1.33</v>
      </c>
      <c r="C27" s="383">
        <v>1.33</v>
      </c>
      <c r="D27" s="383">
        <v>1</v>
      </c>
      <c r="E27" s="383">
        <v>1</v>
      </c>
      <c r="F27" s="382">
        <v>463.81299628942492</v>
      </c>
      <c r="G27" s="382">
        <v>558.59650875000011</v>
      </c>
      <c r="H27" s="382">
        <v>335.16</v>
      </c>
      <c r="I27" s="382">
        <v>335.16</v>
      </c>
      <c r="J27" s="382">
        <v>221.2997058823529</v>
      </c>
      <c r="K27" s="382">
        <v>396.63270116708333</v>
      </c>
      <c r="L27" s="382">
        <v>430.63726496536111</v>
      </c>
      <c r="M27" s="382">
        <v>241.76941176470586</v>
      </c>
      <c r="N27" s="382">
        <v>350.94494800062495</v>
      </c>
      <c r="O27" s="382">
        <v>343.64481945500006</v>
      </c>
      <c r="P27" s="382">
        <v>315.78000000000009</v>
      </c>
      <c r="Q27" s="382">
        <v>464.86198381696431</v>
      </c>
      <c r="R27" s="382">
        <v>544.65284937888202</v>
      </c>
      <c r="S27" s="382">
        <v>550.62</v>
      </c>
      <c r="T27" s="382">
        <v>452.19999999999993</v>
      </c>
      <c r="U27" s="382">
        <v>497.42</v>
      </c>
      <c r="V27" s="382">
        <v>406.98</v>
      </c>
      <c r="W27" s="382">
        <v>336.72750000000002</v>
      </c>
      <c r="X27" s="382">
        <v>435.76500000000004</v>
      </c>
      <c r="Y27" s="382">
        <v>289.67399999999998</v>
      </c>
      <c r="Z27" s="382">
        <v>428.96828437499994</v>
      </c>
      <c r="AA27" s="382">
        <v>72.800000000000011</v>
      </c>
      <c r="AB27" s="382">
        <v>106.39933500000001</v>
      </c>
      <c r="AC27" s="382">
        <v>63.84</v>
      </c>
      <c r="AD27" s="382">
        <v>63.84</v>
      </c>
      <c r="AE27" s="382">
        <v>37.81</v>
      </c>
      <c r="AF27" s="382">
        <v>67.575969999999998</v>
      </c>
      <c r="AG27" s="382">
        <v>70.440951500000025</v>
      </c>
      <c r="AH27" s="382">
        <v>39.520000000000003</v>
      </c>
      <c r="AI27" s="382">
        <v>56.255484999999993</v>
      </c>
      <c r="AJ27" s="382">
        <v>55.812024999999998</v>
      </c>
      <c r="AK27" s="382">
        <v>54.72</v>
      </c>
      <c r="AL27" s="382">
        <v>81.510000000000005</v>
      </c>
      <c r="AM27" s="382">
        <v>94.845624999999998</v>
      </c>
      <c r="AN27" s="382">
        <v>94.962000000000018</v>
      </c>
      <c r="AO27" s="382">
        <v>72.960000000000008</v>
      </c>
      <c r="AP27" s="382">
        <v>79.040000000000006</v>
      </c>
      <c r="AQ27" s="382">
        <v>72.295000000000016</v>
      </c>
      <c r="AR27" s="382">
        <v>61.37</v>
      </c>
      <c r="AS27" s="382">
        <v>79.42</v>
      </c>
      <c r="AT27" s="382">
        <v>44.203499999999998</v>
      </c>
      <c r="AU27" s="382">
        <v>67.127475000000004</v>
      </c>
    </row>
    <row r="28" spans="1:47" ht="20.100000000000001" customHeight="1">
      <c r="A28" s="381">
        <v>29</v>
      </c>
      <c r="B28" s="383">
        <v>1.33</v>
      </c>
      <c r="C28" s="383">
        <v>1.33</v>
      </c>
      <c r="D28" s="383">
        <v>1</v>
      </c>
      <c r="E28" s="383">
        <v>1</v>
      </c>
      <c r="F28" s="382">
        <v>484.91729056888818</v>
      </c>
      <c r="G28" s="382">
        <v>591.92273724137931</v>
      </c>
      <c r="H28" s="382">
        <v>355.15586206896552</v>
      </c>
      <c r="I28" s="382">
        <v>355.15586206896552</v>
      </c>
      <c r="J28" s="382">
        <v>232.31161257606493</v>
      </c>
      <c r="K28" s="382">
        <v>418.43749733373562</v>
      </c>
      <c r="L28" s="382">
        <v>453.71131493207287</v>
      </c>
      <c r="M28" s="382">
        <v>252.9009837728195</v>
      </c>
      <c r="N28" s="382">
        <v>365.49673565577592</v>
      </c>
      <c r="O28" s="382">
        <v>360.26754637034486</v>
      </c>
      <c r="P28" s="382">
        <v>333.57775862068974</v>
      </c>
      <c r="Q28" s="382">
        <v>488.59155172413801</v>
      </c>
      <c r="R28" s="382">
        <v>571.41848388305857</v>
      </c>
      <c r="S28" s="382">
        <v>584.82049137931051</v>
      </c>
      <c r="T28" s="382">
        <v>472.15000000000003</v>
      </c>
      <c r="U28" s="382">
        <v>519.36500000000001</v>
      </c>
      <c r="V28" s="382">
        <v>424.935</v>
      </c>
      <c r="W28" s="382">
        <v>358.6413793103448</v>
      </c>
      <c r="X28" s="382">
        <v>464.12413793103451</v>
      </c>
      <c r="Y28" s="382">
        <v>302.84100000000001</v>
      </c>
      <c r="Z28" s="382">
        <v>446.96994698275864</v>
      </c>
      <c r="AA28" s="382">
        <v>74.220689655172421</v>
      </c>
      <c r="AB28" s="382">
        <v>108.23379482758621</v>
      </c>
      <c r="AC28" s="382">
        <v>64.94068965517242</v>
      </c>
      <c r="AD28" s="382">
        <v>64.94068965517242</v>
      </c>
      <c r="AE28" s="382">
        <v>38.065517241379311</v>
      </c>
      <c r="AF28" s="382">
        <v>68.272660689655183</v>
      </c>
      <c r="AG28" s="382">
        <v>71.222298000000009</v>
      </c>
      <c r="AH28" s="382">
        <v>39.716551724137936</v>
      </c>
      <c r="AI28" s="382">
        <v>57.342537241379311</v>
      </c>
      <c r="AJ28" s="382">
        <v>56.370674137931026</v>
      </c>
      <c r="AK28" s="382">
        <v>55.309655172413791</v>
      </c>
      <c r="AL28" s="382">
        <v>82.735172413793109</v>
      </c>
      <c r="AM28" s="382">
        <v>95.931982758620691</v>
      </c>
      <c r="AN28" s="382">
        <v>96.406655172413792</v>
      </c>
      <c r="AO28" s="382">
        <v>73.746206896551726</v>
      </c>
      <c r="AP28" s="382">
        <v>80.075172413793112</v>
      </c>
      <c r="AQ28" s="382">
        <v>74.296551724137927</v>
      </c>
      <c r="AR28" s="382">
        <v>62.372413793103455</v>
      </c>
      <c r="AS28" s="382">
        <v>80.717241379310352</v>
      </c>
      <c r="AT28" s="382">
        <v>44.495379310344838</v>
      </c>
      <c r="AU28" s="382">
        <v>67.627748275862075</v>
      </c>
    </row>
    <row r="29" spans="1:47" ht="20.100000000000001" customHeight="1">
      <c r="A29" s="381">
        <v>30</v>
      </c>
      <c r="B29" s="383">
        <v>1.33</v>
      </c>
      <c r="C29" s="383">
        <v>1.33</v>
      </c>
      <c r="D29" s="383">
        <v>1</v>
      </c>
      <c r="E29" s="383">
        <v>1</v>
      </c>
      <c r="F29" s="382">
        <v>506.18703460359183</v>
      </c>
      <c r="G29" s="382">
        <v>625.39164683333343</v>
      </c>
      <c r="H29" s="382">
        <v>375.23733333333337</v>
      </c>
      <c r="I29" s="382">
        <v>375.23733333333337</v>
      </c>
      <c r="J29" s="382">
        <v>243.34305882352939</v>
      </c>
      <c r="K29" s="382">
        <v>440.25164042261105</v>
      </c>
      <c r="L29" s="382">
        <v>476.7987615676704</v>
      </c>
      <c r="M29" s="382">
        <v>264.0441176470589</v>
      </c>
      <c r="N29" s="382">
        <v>380.05373746725002</v>
      </c>
      <c r="O29" s="382">
        <v>376.8904248246667</v>
      </c>
      <c r="P29" s="382">
        <v>351.38600000000002</v>
      </c>
      <c r="Q29" s="382">
        <v>517.17050000000006</v>
      </c>
      <c r="R29" s="382">
        <v>599.8303572916667</v>
      </c>
      <c r="S29" s="382">
        <v>619.02190000000007</v>
      </c>
      <c r="T29" s="382">
        <v>492.09999999999997</v>
      </c>
      <c r="U29" s="382">
        <v>541.31000000000006</v>
      </c>
      <c r="V29" s="382">
        <v>442.88999999999993</v>
      </c>
      <c r="W29" s="382">
        <v>380.60166666666669</v>
      </c>
      <c r="X29" s="382">
        <v>492.54333333333335</v>
      </c>
      <c r="Y29" s="382">
        <v>316.00800000000004</v>
      </c>
      <c r="Z29" s="382">
        <v>464.97913875000006</v>
      </c>
      <c r="AA29" s="382">
        <v>75.567999999999998</v>
      </c>
      <c r="AB29" s="382">
        <v>109.94595733333334</v>
      </c>
      <c r="AC29" s="382">
        <v>65.968000000000004</v>
      </c>
      <c r="AD29" s="382">
        <v>65.968000000000004</v>
      </c>
      <c r="AE29" s="382">
        <v>38.304000000000002</v>
      </c>
      <c r="AF29" s="382">
        <v>68.922905333333333</v>
      </c>
      <c r="AG29" s="382">
        <v>71.951554733333353</v>
      </c>
      <c r="AH29" s="382">
        <v>39.900000000000006</v>
      </c>
      <c r="AI29" s="382">
        <v>58.357119333333337</v>
      </c>
      <c r="AJ29" s="382">
        <v>57.594985000000001</v>
      </c>
      <c r="AK29" s="382">
        <v>55.86</v>
      </c>
      <c r="AL29" s="382">
        <v>83.87866666666666</v>
      </c>
      <c r="AM29" s="382">
        <v>96.945916666666676</v>
      </c>
      <c r="AN29" s="382">
        <v>97.75500000000001</v>
      </c>
      <c r="AO29" s="382">
        <v>74.48</v>
      </c>
      <c r="AP29" s="382">
        <v>81.041333333333341</v>
      </c>
      <c r="AQ29" s="382">
        <v>76.164666666666676</v>
      </c>
      <c r="AR29" s="382">
        <v>63.308000000000007</v>
      </c>
      <c r="AS29" s="382">
        <v>81.927999999999997</v>
      </c>
      <c r="AT29" s="382">
        <v>44.767800000000001</v>
      </c>
      <c r="AU29" s="382">
        <v>68.094670000000008</v>
      </c>
    </row>
    <row r="30" spans="1:47" ht="20.100000000000001" customHeight="1">
      <c r="A30" s="381">
        <v>35</v>
      </c>
      <c r="B30" s="383">
        <v>1.33</v>
      </c>
      <c r="C30" s="383">
        <v>1.33</v>
      </c>
      <c r="D30" s="383">
        <v>1</v>
      </c>
      <c r="E30" s="383">
        <v>1</v>
      </c>
      <c r="F30" s="382">
        <v>615.00112612612622</v>
      </c>
      <c r="G30" s="382">
        <v>800.65477605727961</v>
      </c>
      <c r="H30" s="382">
        <v>480.39600000000007</v>
      </c>
      <c r="I30" s="382">
        <v>480.39600000000007</v>
      </c>
      <c r="J30" s="382">
        <v>298.73476470588236</v>
      </c>
      <c r="K30" s="382">
        <v>549.43451893366671</v>
      </c>
      <c r="L30" s="382">
        <v>592.39675477228889</v>
      </c>
      <c r="M30" s="382">
        <v>319.89852941176474</v>
      </c>
      <c r="N30" s="382">
        <v>452.90131640050004</v>
      </c>
      <c r="O30" s="382">
        <v>460.00663556400002</v>
      </c>
      <c r="P30" s="382">
        <v>440.55300000000011</v>
      </c>
      <c r="Q30" s="382">
        <v>660.64900000000011</v>
      </c>
      <c r="R30" s="382">
        <v>756.84155625000005</v>
      </c>
      <c r="S30" s="382">
        <v>790.0399500000002</v>
      </c>
      <c r="T30" s="382">
        <v>608.68399999999997</v>
      </c>
      <c r="U30" s="382">
        <v>651.03500000000008</v>
      </c>
      <c r="V30" s="382">
        <v>577.04512244897967</v>
      </c>
      <c r="W30" s="382">
        <v>490.96000000000015</v>
      </c>
      <c r="X30" s="382">
        <v>635.36</v>
      </c>
      <c r="Y30" s="382">
        <v>381.84300000000007</v>
      </c>
      <c r="Z30" s="382">
        <v>555.11544750000007</v>
      </c>
      <c r="AA30" s="382">
        <v>81.424000000000007</v>
      </c>
      <c r="AB30" s="382">
        <v>117.039202</v>
      </c>
      <c r="AC30" s="382">
        <v>70.224000000000004</v>
      </c>
      <c r="AD30" s="382">
        <v>70.224000000000004</v>
      </c>
      <c r="AE30" s="382">
        <v>39.292000000000002</v>
      </c>
      <c r="AF30" s="382">
        <v>71.616776000000002</v>
      </c>
      <c r="AG30" s="382">
        <v>74.972761200000008</v>
      </c>
      <c r="AH30" s="382">
        <v>44.08</v>
      </c>
      <c r="AI30" s="382">
        <v>62.560388000000003</v>
      </c>
      <c r="AJ30" s="382">
        <v>62.66713</v>
      </c>
      <c r="AK30" s="382">
        <v>58.140000000000008</v>
      </c>
      <c r="AL30" s="382">
        <v>88.616000000000014</v>
      </c>
      <c r="AM30" s="382">
        <v>101.1465</v>
      </c>
      <c r="AN30" s="382">
        <v>103.34100000000001</v>
      </c>
      <c r="AO30" s="382">
        <v>77.52</v>
      </c>
      <c r="AP30" s="382">
        <v>85.043999999999997</v>
      </c>
      <c r="AQ30" s="382">
        <v>83.903999999999996</v>
      </c>
      <c r="AR30" s="382">
        <v>67.183999999999997</v>
      </c>
      <c r="AS30" s="382">
        <v>86.944000000000003</v>
      </c>
      <c r="AT30" s="382">
        <v>46.808399999999999</v>
      </c>
      <c r="AU30" s="382">
        <v>70.029060000000001</v>
      </c>
    </row>
    <row r="31" spans="1:47" ht="20.100000000000001" customHeight="1">
      <c r="A31" s="381">
        <v>40</v>
      </c>
      <c r="B31" s="383">
        <v>1.33</v>
      </c>
      <c r="C31" s="383">
        <v>1.33</v>
      </c>
      <c r="D31" s="383">
        <v>1</v>
      </c>
      <c r="E31" s="383">
        <v>1</v>
      </c>
      <c r="F31" s="382">
        <v>727.89415195460288</v>
      </c>
      <c r="G31" s="382">
        <v>997.04975436261964</v>
      </c>
      <c r="H31" s="382">
        <v>598.23400000000015</v>
      </c>
      <c r="I31" s="382">
        <v>598.23400000000015</v>
      </c>
      <c r="J31" s="382">
        <v>354.4097941176471</v>
      </c>
      <c r="K31" s="382">
        <v>658.75292781695828</v>
      </c>
      <c r="L31" s="382">
        <v>708.18899967575283</v>
      </c>
      <c r="M31" s="382">
        <v>387.59999999999997</v>
      </c>
      <c r="N31" s="382">
        <v>525.82450060043766</v>
      </c>
      <c r="O31" s="382">
        <v>543.12504361849994</v>
      </c>
      <c r="P31" s="382">
        <v>529.87200000000018</v>
      </c>
      <c r="Q31" s="382">
        <v>804.83287500000006</v>
      </c>
      <c r="R31" s="382">
        <v>914.08433046875007</v>
      </c>
      <c r="S31" s="382">
        <v>961.07130000000006</v>
      </c>
      <c r="T31" s="382">
        <v>727.77600000000007</v>
      </c>
      <c r="U31" s="382">
        <v>780.76839024390245</v>
      </c>
      <c r="V31" s="382">
        <v>737.5813571428572</v>
      </c>
      <c r="W31" s="382">
        <v>601.99125000000004</v>
      </c>
      <c r="X31" s="382">
        <v>779.04750000000001</v>
      </c>
      <c r="Y31" s="382">
        <v>447.67800000000005</v>
      </c>
      <c r="Z31" s="382">
        <v>645.36092906250008</v>
      </c>
      <c r="AA31" s="382">
        <v>86.216000000000008</v>
      </c>
      <c r="AB31" s="382">
        <v>122.35913549999999</v>
      </c>
      <c r="AC31" s="382">
        <v>73.416000000000011</v>
      </c>
      <c r="AD31" s="382">
        <v>73.416000000000011</v>
      </c>
      <c r="AE31" s="382">
        <v>40.033000000000001</v>
      </c>
      <c r="AF31" s="382">
        <v>73.637179000000003</v>
      </c>
      <c r="AG31" s="382">
        <v>77.238666050000006</v>
      </c>
      <c r="AH31" s="382">
        <v>47.88</v>
      </c>
      <c r="AI31" s="382">
        <v>66.683739500000001</v>
      </c>
      <c r="AJ31" s="382">
        <v>66.471238749999998</v>
      </c>
      <c r="AK31" s="382">
        <v>59.85</v>
      </c>
      <c r="AL31" s="382">
        <v>92.168999999999997</v>
      </c>
      <c r="AM31" s="382">
        <v>104.29693750000001</v>
      </c>
      <c r="AN31" s="382">
        <v>107.5305</v>
      </c>
      <c r="AO31" s="382">
        <v>79.800000000000011</v>
      </c>
      <c r="AP31" s="382">
        <v>88.046000000000006</v>
      </c>
      <c r="AQ31" s="382">
        <v>90.572999999999993</v>
      </c>
      <c r="AR31" s="382">
        <v>70.091000000000008</v>
      </c>
      <c r="AS31" s="382">
        <v>90.706000000000003</v>
      </c>
      <c r="AT31" s="382">
        <v>50.004674999999999</v>
      </c>
      <c r="AU31" s="382">
        <v>71.479852499999993</v>
      </c>
    </row>
    <row r="32" spans="1:47" ht="20.100000000000001" customHeight="1">
      <c r="A32" s="381">
        <v>45</v>
      </c>
      <c r="B32" s="383">
        <v>1.33</v>
      </c>
      <c r="C32" s="383">
        <v>1.33</v>
      </c>
      <c r="D32" s="383">
        <v>1</v>
      </c>
      <c r="E32" s="383">
        <v>1</v>
      </c>
      <c r="F32" s="382">
        <v>876.97129702251277</v>
      </c>
      <c r="G32" s="382">
        <v>1194.1343680445509</v>
      </c>
      <c r="H32" s="382">
        <v>716.4857777777778</v>
      </c>
      <c r="I32" s="382">
        <v>716.4857777777778</v>
      </c>
      <c r="J32" s="382">
        <v>410.273705882353</v>
      </c>
      <c r="K32" s="382">
        <v>768.16169028174068</v>
      </c>
      <c r="L32" s="382">
        <v>824.1107457117804</v>
      </c>
      <c r="M32" s="382">
        <v>479.01111111111101</v>
      </c>
      <c r="N32" s="382">
        <v>624.05552201585192</v>
      </c>
      <c r="O32" s="382">
        <v>665.82015974189244</v>
      </c>
      <c r="P32" s="382">
        <v>619.29233333333332</v>
      </c>
      <c r="Q32" s="382">
        <v>949.48700000000019</v>
      </c>
      <c r="R32" s="382">
        <v>1071.4814881944446</v>
      </c>
      <c r="S32" s="382">
        <v>1132.1115166666666</v>
      </c>
      <c r="T32" s="382">
        <v>847.00311111111114</v>
      </c>
      <c r="U32" s="382">
        <v>916.05245799457998</v>
      </c>
      <c r="V32" s="382">
        <v>898.6989729729728</v>
      </c>
      <c r="W32" s="382">
        <v>713.47111111111121</v>
      </c>
      <c r="X32" s="382">
        <v>923.31555555555565</v>
      </c>
      <c r="Y32" s="382">
        <v>513.51300000000003</v>
      </c>
      <c r="Z32" s="382">
        <v>736.03833096122503</v>
      </c>
      <c r="AA32" s="382">
        <v>90.298666666666676</v>
      </c>
      <c r="AB32" s="382">
        <v>126.49686155555555</v>
      </c>
      <c r="AC32" s="382">
        <v>75.898666666666671</v>
      </c>
      <c r="AD32" s="382">
        <v>75.898666666666671</v>
      </c>
      <c r="AE32" s="382">
        <v>40.609333333333332</v>
      </c>
      <c r="AF32" s="382">
        <v>75.208603555555555</v>
      </c>
      <c r="AG32" s="382">
        <v>79.0010364888889</v>
      </c>
      <c r="AH32" s="382">
        <v>50.835555555555558</v>
      </c>
      <c r="AI32" s="382">
        <v>70.106546222222221</v>
      </c>
      <c r="AJ32" s="382">
        <v>69.429990000000004</v>
      </c>
      <c r="AK32" s="382">
        <v>63.84</v>
      </c>
      <c r="AL32" s="382">
        <v>94.932444444444457</v>
      </c>
      <c r="AM32" s="382">
        <v>106.74727777777778</v>
      </c>
      <c r="AN32" s="382">
        <v>110.78900000000002</v>
      </c>
      <c r="AO32" s="382">
        <v>81.573333333333338</v>
      </c>
      <c r="AP32" s="382">
        <v>90.38088888888889</v>
      </c>
      <c r="AQ32" s="382">
        <v>96.912666666666667</v>
      </c>
      <c r="AR32" s="382">
        <v>73.356888888888889</v>
      </c>
      <c r="AS32" s="382">
        <v>94.341333333333338</v>
      </c>
      <c r="AT32" s="382">
        <v>54.858066666666673</v>
      </c>
      <c r="AU32" s="382">
        <v>73.849154399999989</v>
      </c>
    </row>
    <row r="33" spans="1:47" ht="20.100000000000001" customHeight="1">
      <c r="A33" s="381">
        <v>50</v>
      </c>
      <c r="B33" s="383">
        <v>1.33</v>
      </c>
      <c r="C33" s="383">
        <v>1.33</v>
      </c>
      <c r="D33" s="383">
        <v>1</v>
      </c>
      <c r="E33" s="383">
        <v>1</v>
      </c>
      <c r="F33" s="382">
        <v>1033.5344011453114</v>
      </c>
      <c r="G33" s="382">
        <v>1391.7017264900958</v>
      </c>
      <c r="H33" s="382">
        <v>835.02720000000011</v>
      </c>
      <c r="I33" s="382">
        <v>835.02720000000011</v>
      </c>
      <c r="J33" s="382">
        <v>466.26983529411774</v>
      </c>
      <c r="K33" s="382">
        <v>877.63370025356676</v>
      </c>
      <c r="L33" s="382">
        <v>940.1231425406022</v>
      </c>
      <c r="M33" s="382">
        <v>570.76</v>
      </c>
      <c r="N33" s="382">
        <v>732.08946981426675</v>
      </c>
      <c r="O33" s="382">
        <v>797.57273126770326</v>
      </c>
      <c r="P33" s="382">
        <v>708.78360000000009</v>
      </c>
      <c r="Q33" s="382">
        <v>1094.4703</v>
      </c>
      <c r="R33" s="382">
        <v>1228.986714375</v>
      </c>
      <c r="S33" s="382">
        <v>1303.1579400000001</v>
      </c>
      <c r="T33" s="382">
        <v>966.32479999999998</v>
      </c>
      <c r="U33" s="382">
        <v>1051.5447121951217</v>
      </c>
      <c r="V33" s="382">
        <v>1083.0418256756757</v>
      </c>
      <c r="W33" s="382">
        <v>825.26500000000021</v>
      </c>
      <c r="X33" s="382">
        <v>1067.9900000000002</v>
      </c>
      <c r="Y33" s="382">
        <v>579.34799999999996</v>
      </c>
      <c r="Z33" s="382">
        <v>838.07230286510253</v>
      </c>
      <c r="AA33" s="382">
        <v>93.884800000000013</v>
      </c>
      <c r="AB33" s="382">
        <v>129.8070424</v>
      </c>
      <c r="AC33" s="382">
        <v>77.884800000000013</v>
      </c>
      <c r="AD33" s="382">
        <v>77.884800000000013</v>
      </c>
      <c r="AE33" s="382">
        <v>41.070399999999999</v>
      </c>
      <c r="AF33" s="382">
        <v>76.465743199999991</v>
      </c>
      <c r="AG33" s="382">
        <v>80.410932840000015</v>
      </c>
      <c r="AH33" s="382">
        <v>53.2</v>
      </c>
      <c r="AI33" s="382">
        <v>72.844791600000008</v>
      </c>
      <c r="AJ33" s="382">
        <v>71.796990999999991</v>
      </c>
      <c r="AK33" s="382">
        <v>67.032000000000011</v>
      </c>
      <c r="AL33" s="382">
        <v>97.143200000000007</v>
      </c>
      <c r="AM33" s="382">
        <v>108.70755000000001</v>
      </c>
      <c r="AN33" s="382">
        <v>113.39580000000001</v>
      </c>
      <c r="AO33" s="382">
        <v>82.992000000000019</v>
      </c>
      <c r="AP33" s="382">
        <v>96.557999999999993</v>
      </c>
      <c r="AQ33" s="382">
        <v>101.98440000000001</v>
      </c>
      <c r="AR33" s="382">
        <v>78.682800000000015</v>
      </c>
      <c r="AS33" s="382">
        <v>99.164800000000014</v>
      </c>
      <c r="AT33" s="382">
        <v>59.746259999999999</v>
      </c>
      <c r="AU33" s="382">
        <v>75.928518960000005</v>
      </c>
    </row>
    <row r="34" spans="1:47" ht="20.100000000000001" customHeight="1">
      <c r="A34" s="381">
        <v>60</v>
      </c>
      <c r="B34" s="383">
        <v>1.33</v>
      </c>
      <c r="C34" s="383">
        <v>1.33</v>
      </c>
      <c r="D34" s="383">
        <v>1</v>
      </c>
      <c r="E34" s="383">
        <v>1</v>
      </c>
      <c r="F34" s="448">
        <v>1359.2380876826724</v>
      </c>
      <c r="G34" s="448">
        <v>1787.8019329084132</v>
      </c>
      <c r="H34" s="448">
        <v>1072.6893333333333</v>
      </c>
      <c r="I34" s="448">
        <v>1072.6893333333333</v>
      </c>
      <c r="J34" s="448">
        <v>578.52652941176473</v>
      </c>
      <c r="K34" s="448">
        <v>1096.7042152113056</v>
      </c>
      <c r="L34" s="448">
        <v>1172.3292377838352</v>
      </c>
      <c r="M34" s="448">
        <v>754.93333333333339</v>
      </c>
      <c r="N34" s="448">
        <v>956.58023251600741</v>
      </c>
      <c r="O34" s="448">
        <v>1061.701588556419</v>
      </c>
      <c r="P34" s="448">
        <v>887.90800000000013</v>
      </c>
      <c r="Q34" s="448">
        <v>1385.0952500000001</v>
      </c>
      <c r="R34" s="448">
        <v>1544.2133036458333</v>
      </c>
      <c r="S34" s="448">
        <v>1661.7453481481484</v>
      </c>
      <c r="T34" s="448">
        <v>1205.1573333333333</v>
      </c>
      <c r="U34" s="448">
        <v>1322.9455934959351</v>
      </c>
      <c r="V34" s="448">
        <v>1451.8248547297301</v>
      </c>
      <c r="W34" s="448">
        <v>1052.8911750000002</v>
      </c>
      <c r="X34" s="448">
        <v>1358.1516666666669</v>
      </c>
      <c r="Y34" s="448">
        <v>750.45716139423075</v>
      </c>
      <c r="Z34" s="448">
        <v>1042.145385720919</v>
      </c>
      <c r="AA34" s="382">
        <v>100.06400000000001</v>
      </c>
      <c r="AB34" s="382">
        <v>134.77231366666669</v>
      </c>
      <c r="AC34" s="382">
        <v>80.864000000000004</v>
      </c>
      <c r="AD34" s="382">
        <v>80.864000000000004</v>
      </c>
      <c r="AE34" s="382">
        <v>41.762</v>
      </c>
      <c r="AF34" s="382">
        <v>78.35145266666666</v>
      </c>
      <c r="AG34" s="382">
        <v>82.525777366666674</v>
      </c>
      <c r="AH34" s="382">
        <v>56.74666666666667</v>
      </c>
      <c r="AI34" s="382">
        <v>76.952159666666674</v>
      </c>
      <c r="AJ34" s="382">
        <v>75.827400833333328</v>
      </c>
      <c r="AK34" s="382">
        <v>71.820000000000007</v>
      </c>
      <c r="AL34" s="382">
        <v>100.45933333333333</v>
      </c>
      <c r="AM34" s="382">
        <v>111.64795833333335</v>
      </c>
      <c r="AN34" s="382">
        <v>117.77150000000002</v>
      </c>
      <c r="AO34" s="382">
        <v>91.637000000000015</v>
      </c>
      <c r="AP34" s="382">
        <v>109.72500000000001</v>
      </c>
      <c r="AQ34" s="382">
        <v>109.59200000000001</v>
      </c>
      <c r="AR34" s="382">
        <v>88.179000000000016</v>
      </c>
      <c r="AS34" s="382">
        <v>107.464</v>
      </c>
      <c r="AT34" s="382">
        <v>67.078550000000007</v>
      </c>
      <c r="AU34" s="382">
        <v>79.047565800000001</v>
      </c>
    </row>
    <row r="35" spans="1:47" ht="20.100000000000001" customHeight="1">
      <c r="A35" s="381">
        <v>70</v>
      </c>
      <c r="B35" s="383">
        <v>1.33</v>
      </c>
      <c r="C35" s="383">
        <v>1.33</v>
      </c>
      <c r="D35" s="383">
        <v>1</v>
      </c>
      <c r="E35" s="383">
        <v>1</v>
      </c>
      <c r="F35" s="448">
        <v>1701.4360568720381</v>
      </c>
      <c r="G35" s="448">
        <v>2184.72970177864</v>
      </c>
      <c r="H35" s="448">
        <v>1310.848</v>
      </c>
      <c r="I35" s="448">
        <v>1310.848</v>
      </c>
      <c r="J35" s="448">
        <v>691.00988235294108</v>
      </c>
      <c r="K35" s="448">
        <v>1315.8831544668335</v>
      </c>
      <c r="L35" s="448">
        <v>1404.6907343861444</v>
      </c>
      <c r="M35" s="448">
        <v>939.68571428571431</v>
      </c>
      <c r="N35" s="448">
        <v>1196.1372280851494</v>
      </c>
      <c r="O35" s="448">
        <v>1326.3650580483591</v>
      </c>
      <c r="P35" s="448">
        <v>1094.742</v>
      </c>
      <c r="Q35" s="448">
        <v>1676.2845000000002</v>
      </c>
      <c r="R35" s="448">
        <v>1859.6251531250002</v>
      </c>
      <c r="S35" s="448">
        <v>2043.8159593220344</v>
      </c>
      <c r="T35" s="448">
        <v>1444.152</v>
      </c>
      <c r="U35" s="448">
        <v>1652.759804054054</v>
      </c>
      <c r="V35" s="448">
        <v>1820.6913040540544</v>
      </c>
      <c r="W35" s="448">
        <v>1380.3405</v>
      </c>
      <c r="X35" s="448">
        <v>1706.3194285714287</v>
      </c>
      <c r="Y35" s="448">
        <v>1000.6104954807694</v>
      </c>
      <c r="Z35" s="448">
        <v>1279.754709818767</v>
      </c>
      <c r="AA35" s="382">
        <v>105.39200000000002</v>
      </c>
      <c r="AB35" s="382">
        <v>138.31893600000001</v>
      </c>
      <c r="AC35" s="382">
        <v>82.992000000000019</v>
      </c>
      <c r="AD35" s="382">
        <v>82.992000000000019</v>
      </c>
      <c r="AE35" s="382">
        <v>42.256</v>
      </c>
      <c r="AF35" s="382">
        <v>79.698387999999994</v>
      </c>
      <c r="AG35" s="382">
        <v>84.036380600000001</v>
      </c>
      <c r="AH35" s="382">
        <v>59.28</v>
      </c>
      <c r="AI35" s="382">
        <v>79.885994000000011</v>
      </c>
      <c r="AJ35" s="382">
        <v>80.194914999999995</v>
      </c>
      <c r="AK35" s="382">
        <v>75.239999999999995</v>
      </c>
      <c r="AL35" s="382">
        <v>102.828</v>
      </c>
      <c r="AM35" s="382">
        <v>113.74825000000001</v>
      </c>
      <c r="AN35" s="382">
        <v>127.4954625</v>
      </c>
      <c r="AO35" s="382">
        <v>100.39600000000002</v>
      </c>
      <c r="AP35" s="382">
        <v>122.17000000000002</v>
      </c>
      <c r="AQ35" s="382">
        <v>115.026</v>
      </c>
      <c r="AR35" s="382">
        <v>96.425000000000011</v>
      </c>
      <c r="AS35" s="382">
        <v>114.85500000000002</v>
      </c>
      <c r="AT35" s="382">
        <v>72.315899999999999</v>
      </c>
      <c r="AU35" s="382">
        <v>81.27545640000001</v>
      </c>
    </row>
    <row r="36" spans="1:47" ht="20.100000000000001" customHeight="1">
      <c r="A36" s="381">
        <v>80</v>
      </c>
      <c r="B36" s="383">
        <v>1.33</v>
      </c>
      <c r="C36" s="383">
        <v>1.33</v>
      </c>
      <c r="D36" s="383">
        <v>1</v>
      </c>
      <c r="E36" s="383">
        <v>1</v>
      </c>
      <c r="F36" s="448">
        <v>2059.9422867501653</v>
      </c>
      <c r="G36" s="448">
        <v>2582.17469718131</v>
      </c>
      <c r="H36" s="448">
        <v>1549.317</v>
      </c>
      <c r="I36" s="448">
        <v>1549.317</v>
      </c>
      <c r="J36" s="448">
        <v>803.63489705882341</v>
      </c>
      <c r="K36" s="448">
        <v>1535.129858908479</v>
      </c>
      <c r="L36" s="448">
        <v>1637.1493568378767</v>
      </c>
      <c r="M36" s="448">
        <v>1124.8</v>
      </c>
      <c r="N36" s="448">
        <v>1436.7355997620061</v>
      </c>
      <c r="O36" s="448">
        <v>1591.3626601673147</v>
      </c>
      <c r="P36" s="448">
        <v>1356.0148000000002</v>
      </c>
      <c r="Q36" s="448">
        <v>1967.8264375000003</v>
      </c>
      <c r="R36" s="448">
        <v>2175.1527902343751</v>
      </c>
      <c r="S36" s="448">
        <v>2523.7311269091797</v>
      </c>
      <c r="T36" s="448">
        <v>1756.8840521653542</v>
      </c>
      <c r="U36" s="448">
        <v>2135.2710785472973</v>
      </c>
      <c r="V36" s="448">
        <v>2189.6098910472974</v>
      </c>
      <c r="W36" s="448">
        <v>1716.5229375000001</v>
      </c>
      <c r="X36" s="448">
        <v>2083.6815040322581</v>
      </c>
      <c r="Y36" s="448">
        <v>1269.715118203125</v>
      </c>
      <c r="Z36" s="448">
        <v>1538.9985115914212</v>
      </c>
      <c r="AA36" s="382">
        <v>110.18799999999999</v>
      </c>
      <c r="AB36" s="382">
        <v>140.97890275</v>
      </c>
      <c r="AC36" s="382">
        <v>84.587999999999994</v>
      </c>
      <c r="AD36" s="382">
        <v>84.587999999999994</v>
      </c>
      <c r="AE36" s="382">
        <v>42.6265</v>
      </c>
      <c r="AF36" s="382">
        <v>80.708589500000002</v>
      </c>
      <c r="AG36" s="382">
        <v>85.169333025</v>
      </c>
      <c r="AH36" s="382">
        <v>61.180000000000007</v>
      </c>
      <c r="AI36" s="382">
        <v>82.086369750000003</v>
      </c>
      <c r="AJ36" s="382">
        <v>83.470550625000001</v>
      </c>
      <c r="AK36" s="382">
        <v>77.805000000000007</v>
      </c>
      <c r="AL36" s="382">
        <v>104.60450000000002</v>
      </c>
      <c r="AM36" s="382">
        <v>115.32346875</v>
      </c>
      <c r="AN36" s="382">
        <v>135.99727968750003</v>
      </c>
      <c r="AO36" s="382">
        <v>107.96275</v>
      </c>
      <c r="AP36" s="382">
        <v>131.50375</v>
      </c>
      <c r="AQ36" s="382">
        <v>123.05825</v>
      </c>
      <c r="AR36" s="382">
        <v>103.15812500000001</v>
      </c>
      <c r="AS36" s="382">
        <v>120.94687500000001</v>
      </c>
      <c r="AT36" s="382">
        <v>76.972087500000001</v>
      </c>
      <c r="AU36" s="382">
        <v>82.946374350000013</v>
      </c>
    </row>
    <row r="37" spans="1:47" ht="20.100000000000001" customHeight="1">
      <c r="A37" s="381">
        <v>90</v>
      </c>
      <c r="B37" s="383">
        <v>1.33</v>
      </c>
      <c r="C37" s="383">
        <v>1.33</v>
      </c>
      <c r="D37" s="383">
        <v>1</v>
      </c>
      <c r="E37" s="383">
        <v>1</v>
      </c>
      <c r="F37" s="448">
        <v>2434.6534926140012</v>
      </c>
      <c r="G37" s="448">
        <v>2979.9645102722752</v>
      </c>
      <c r="H37" s="448">
        <v>1787.992888888889</v>
      </c>
      <c r="I37" s="448">
        <v>1787.992888888889</v>
      </c>
      <c r="J37" s="448">
        <v>916.35435294117656</v>
      </c>
      <c r="K37" s="448">
        <v>1754.4217401408705</v>
      </c>
      <c r="L37" s="448">
        <v>1869.6727298558906</v>
      </c>
      <c r="M37" s="448">
        <v>1310.1555555555556</v>
      </c>
      <c r="N37" s="448">
        <v>1678.0282221773386</v>
      </c>
      <c r="O37" s="448">
        <v>1856.583017370946</v>
      </c>
      <c r="P37" s="448">
        <v>1620.3064888888889</v>
      </c>
      <c r="Q37" s="448">
        <v>2259.6035000000002</v>
      </c>
      <c r="R37" s="448">
        <v>2490.7576190972222</v>
      </c>
      <c r="S37" s="448">
        <v>3011.9540364192712</v>
      </c>
      <c r="T37" s="448">
        <v>2169.1152685914258</v>
      </c>
      <c r="U37" s="448">
        <v>2619.913180930931</v>
      </c>
      <c r="V37" s="448">
        <v>2558.5632364864869</v>
      </c>
      <c r="W37" s="448">
        <v>2137.9011111111113</v>
      </c>
      <c r="X37" s="448">
        <v>2523.6011111111115</v>
      </c>
      <c r="Y37" s="448">
        <v>1545.790160625</v>
      </c>
      <c r="Z37" s="448">
        <v>1798.3102463034859</v>
      </c>
      <c r="AA37" s="382">
        <v>114.62933333333334</v>
      </c>
      <c r="AB37" s="382">
        <v>143.04776577777778</v>
      </c>
      <c r="AC37" s="382">
        <v>85.829333333333338</v>
      </c>
      <c r="AD37" s="382">
        <v>85.829333333333338</v>
      </c>
      <c r="AE37" s="382">
        <v>42.914666666666669</v>
      </c>
      <c r="AF37" s="382">
        <v>81.494301777777778</v>
      </c>
      <c r="AG37" s="382">
        <v>86.050518244444447</v>
      </c>
      <c r="AH37" s="382">
        <v>62.657777777777788</v>
      </c>
      <c r="AI37" s="382">
        <v>83.797773111111127</v>
      </c>
      <c r="AJ37" s="382">
        <v>86.018267222222221</v>
      </c>
      <c r="AK37" s="382">
        <v>79.800000000000011</v>
      </c>
      <c r="AL37" s="382">
        <v>105.98622222222224</v>
      </c>
      <c r="AM37" s="382">
        <v>116.5486388888889</v>
      </c>
      <c r="AN37" s="382">
        <v>142.60980416666666</v>
      </c>
      <c r="AO37" s="382">
        <v>117.46855555555557</v>
      </c>
      <c r="AP37" s="382">
        <v>138.76333333333332</v>
      </c>
      <c r="AQ37" s="382">
        <v>135.95555555555558</v>
      </c>
      <c r="AR37" s="382">
        <v>108.39500000000001</v>
      </c>
      <c r="AS37" s="382">
        <v>125.68500000000003</v>
      </c>
      <c r="AT37" s="382">
        <v>80.832966666666664</v>
      </c>
      <c r="AU37" s="382">
        <v>84.245977199999999</v>
      </c>
    </row>
    <row r="38" spans="1:47" ht="20.100000000000001" customHeight="1">
      <c r="A38" s="381">
        <v>100</v>
      </c>
      <c r="B38" s="383">
        <v>1.33</v>
      </c>
      <c r="C38" s="383">
        <v>1.33</v>
      </c>
      <c r="D38" s="383">
        <v>1</v>
      </c>
      <c r="E38" s="383">
        <v>1</v>
      </c>
      <c r="F38" s="448">
        <v>2825.5077515341263</v>
      </c>
      <c r="G38" s="448">
        <v>3377.9956957450481</v>
      </c>
      <c r="H38" s="448">
        <v>2026.8136</v>
      </c>
      <c r="I38" s="448">
        <v>2026.8136</v>
      </c>
      <c r="J38" s="448">
        <v>1029.1399176470588</v>
      </c>
      <c r="K38" s="448">
        <v>1973.7452451267834</v>
      </c>
      <c r="L38" s="448">
        <v>2102.2414282703012</v>
      </c>
      <c r="M38" s="448">
        <v>1495.6800000000003</v>
      </c>
      <c r="N38" s="448">
        <v>1919.8068201096046</v>
      </c>
      <c r="O38" s="448">
        <v>2121.9593031338518</v>
      </c>
      <c r="P38" s="448">
        <v>1884.9398400000002</v>
      </c>
      <c r="Q38" s="448">
        <v>2551.5451499999999</v>
      </c>
      <c r="R38" s="448">
        <v>2806.4164821874997</v>
      </c>
      <c r="S38" s="448">
        <v>3500.2873640273442</v>
      </c>
      <c r="T38" s="448">
        <v>2583.8872417322837</v>
      </c>
      <c r="U38" s="448">
        <v>3134.2468281249999</v>
      </c>
      <c r="V38" s="448">
        <v>2969.0271303225809</v>
      </c>
      <c r="W38" s="448">
        <v>2588.8450000000003</v>
      </c>
      <c r="X38" s="448">
        <v>2974.5450000000001</v>
      </c>
      <c r="Y38" s="448">
        <v>1822.5101945625001</v>
      </c>
      <c r="Z38" s="448">
        <v>2057.6695340731371</v>
      </c>
      <c r="AA38" s="382">
        <v>118.8224</v>
      </c>
      <c r="AB38" s="382">
        <v>144.70285620000001</v>
      </c>
      <c r="AC38" s="382">
        <v>86.822400000000002</v>
      </c>
      <c r="AD38" s="382">
        <v>86.822400000000002</v>
      </c>
      <c r="AE38" s="382">
        <v>43.145200000000003</v>
      </c>
      <c r="AF38" s="382">
        <v>82.122871600000011</v>
      </c>
      <c r="AG38" s="382">
        <v>86.755466420000005</v>
      </c>
      <c r="AH38" s="382">
        <v>63.84</v>
      </c>
      <c r="AI38" s="382">
        <v>85.166895799999992</v>
      </c>
      <c r="AJ38" s="382">
        <v>88.056440499999994</v>
      </c>
      <c r="AK38" s="382">
        <v>81.396000000000015</v>
      </c>
      <c r="AL38" s="382">
        <v>107.0916</v>
      </c>
      <c r="AM38" s="382">
        <v>117.528775</v>
      </c>
      <c r="AN38" s="382">
        <v>147.89982375</v>
      </c>
      <c r="AO38" s="382">
        <v>125.67170000000002</v>
      </c>
      <c r="AP38" s="382">
        <v>144.571</v>
      </c>
      <c r="AQ38" s="382">
        <v>146.83200000000002</v>
      </c>
      <c r="AR38" s="382">
        <v>113.31600000000002</v>
      </c>
      <c r="AS38" s="382">
        <v>129.47550000000001</v>
      </c>
      <c r="AT38" s="382">
        <v>83.921670000000006</v>
      </c>
      <c r="AU38" s="382">
        <v>85.285659480000007</v>
      </c>
    </row>
    <row r="39" spans="1:47" ht="20.100000000000001" customHeight="1">
      <c r="A39" s="381">
        <v>120</v>
      </c>
      <c r="B39" s="383">
        <v>1.33</v>
      </c>
      <c r="C39" s="383">
        <v>1.33</v>
      </c>
      <c r="D39" s="383">
        <v>1</v>
      </c>
      <c r="E39" s="383">
        <v>1</v>
      </c>
      <c r="F39" s="448">
        <v>3655.5011127012522</v>
      </c>
      <c r="G39" s="448">
        <v>4174.540811454207</v>
      </c>
      <c r="H39" s="448">
        <v>2504.7446666666665</v>
      </c>
      <c r="I39" s="448">
        <v>2504.7446666666665</v>
      </c>
      <c r="J39" s="448">
        <v>1254.8432647058823</v>
      </c>
      <c r="K39" s="448">
        <v>2412.4555026056528</v>
      </c>
      <c r="L39" s="448">
        <v>2567.4694758919181</v>
      </c>
      <c r="M39" s="448">
        <v>1867.0666666666668</v>
      </c>
      <c r="N39" s="448">
        <v>2404.335967008004</v>
      </c>
      <c r="O39" s="448">
        <v>2653.0237317782098</v>
      </c>
      <c r="P39" s="448">
        <v>2414.8898666666669</v>
      </c>
      <c r="Q39" s="448">
        <v>3135.7576250000002</v>
      </c>
      <c r="R39" s="448">
        <v>3437.8422768229166</v>
      </c>
      <c r="S39" s="448">
        <v>4477.1748554394535</v>
      </c>
      <c r="T39" s="448">
        <v>3531.945143647119</v>
      </c>
      <c r="U39" s="448">
        <v>4181.9373567708335</v>
      </c>
      <c r="V39" s="448">
        <v>4151.7744149746195</v>
      </c>
      <c r="W39" s="448">
        <v>3562.7797410714284</v>
      </c>
      <c r="X39" s="448">
        <v>3948.4797410714291</v>
      </c>
      <c r="Y39" s="448">
        <v>2377.2402454687503</v>
      </c>
      <c r="Z39" s="448">
        <v>2576.4832157276142</v>
      </c>
      <c r="AA39" s="382">
        <v>126.71200000000002</v>
      </c>
      <c r="AB39" s="382">
        <v>147.18549183333334</v>
      </c>
      <c r="AC39" s="382">
        <v>88.312000000000012</v>
      </c>
      <c r="AD39" s="382">
        <v>88.312000000000012</v>
      </c>
      <c r="AE39" s="382">
        <v>43.491000000000007</v>
      </c>
      <c r="AF39" s="382">
        <v>83.06572633333333</v>
      </c>
      <c r="AG39" s="382">
        <v>87.812888683333327</v>
      </c>
      <c r="AH39" s="382">
        <v>65.613333333333344</v>
      </c>
      <c r="AI39" s="382">
        <v>87.220579833333346</v>
      </c>
      <c r="AJ39" s="382">
        <v>91.113700416666674</v>
      </c>
      <c r="AK39" s="382">
        <v>83.79</v>
      </c>
      <c r="AL39" s="382">
        <v>109.24841666666667</v>
      </c>
      <c r="AM39" s="382">
        <v>118.99897916666667</v>
      </c>
      <c r="AN39" s="382">
        <v>155.834853125</v>
      </c>
      <c r="AO39" s="382">
        <v>137.97641666666667</v>
      </c>
      <c r="AP39" s="382">
        <v>153.2825</v>
      </c>
      <c r="AQ39" s="382">
        <v>163.14666666666668</v>
      </c>
      <c r="AR39" s="382">
        <v>127.015</v>
      </c>
      <c r="AS39" s="382">
        <v>135.16125</v>
      </c>
      <c r="AT39" s="382">
        <v>88.554725000000005</v>
      </c>
      <c r="AU39" s="382">
        <v>86.845182899999998</v>
      </c>
    </row>
    <row r="40" spans="1:47" ht="20.100000000000001" customHeight="1">
      <c r="A40" s="381">
        <v>140</v>
      </c>
      <c r="B40" s="383">
        <v>1.33</v>
      </c>
      <c r="C40" s="383">
        <v>1.33</v>
      </c>
      <c r="D40" s="383">
        <v>1</v>
      </c>
      <c r="E40" s="383">
        <v>1</v>
      </c>
      <c r="F40" s="448">
        <v>4549.7370677290837</v>
      </c>
      <c r="G40" s="448">
        <v>4971.4997083893204</v>
      </c>
      <c r="H40" s="448">
        <v>2982.9240000000004</v>
      </c>
      <c r="I40" s="448">
        <v>2982.9240000000004</v>
      </c>
      <c r="J40" s="448">
        <v>1480.6599411764707</v>
      </c>
      <c r="K40" s="448">
        <v>2851.2199722334171</v>
      </c>
      <c r="L40" s="448">
        <v>3032.7752241930721</v>
      </c>
      <c r="M40" s="448">
        <v>2238.7428571428572</v>
      </c>
      <c r="N40" s="448">
        <v>2889.6982147925751</v>
      </c>
      <c r="O40" s="448">
        <v>3184.35546652418</v>
      </c>
      <c r="P40" s="448">
        <v>2945.4256000000005</v>
      </c>
      <c r="Q40" s="448">
        <v>3720.2522500000005</v>
      </c>
      <c r="R40" s="448">
        <v>4069.3607015625003</v>
      </c>
      <c r="S40" s="448">
        <v>5454.251635019531</v>
      </c>
      <c r="T40" s="448">
        <v>4604.4765516975312</v>
      </c>
      <c r="U40" s="448">
        <v>5234.2877343750006</v>
      </c>
      <c r="V40" s="448">
        <v>5443.0837842639603</v>
      </c>
      <c r="W40" s="448">
        <v>4540.2762066326532</v>
      </c>
      <c r="X40" s="448">
        <v>4925.9762066326539</v>
      </c>
      <c r="Y40" s="448">
        <v>2933.0759961160711</v>
      </c>
      <c r="Z40" s="448">
        <v>3095.3784169093833</v>
      </c>
      <c r="AA40" s="382">
        <v>134.17600000000002</v>
      </c>
      <c r="AB40" s="382">
        <v>148.95880300000002</v>
      </c>
      <c r="AC40" s="382">
        <v>89.376000000000005</v>
      </c>
      <c r="AD40" s="382">
        <v>89.376000000000005</v>
      </c>
      <c r="AE40" s="382">
        <v>43.738</v>
      </c>
      <c r="AF40" s="382">
        <v>83.739193999999998</v>
      </c>
      <c r="AG40" s="382">
        <v>88.568190300000012</v>
      </c>
      <c r="AH40" s="382">
        <v>66.88</v>
      </c>
      <c r="AI40" s="382">
        <v>88.687497000000008</v>
      </c>
      <c r="AJ40" s="382">
        <v>93.297457500000007</v>
      </c>
      <c r="AK40" s="382">
        <v>85.5</v>
      </c>
      <c r="AL40" s="382">
        <v>118.567125</v>
      </c>
      <c r="AM40" s="382">
        <v>120.04912499999999</v>
      </c>
      <c r="AN40" s="382">
        <v>161.50273125000001</v>
      </c>
      <c r="AO40" s="382">
        <v>146.76550000000003</v>
      </c>
      <c r="AP40" s="382">
        <v>159.50500000000002</v>
      </c>
      <c r="AQ40" s="382">
        <v>176.86150000000001</v>
      </c>
      <c r="AR40" s="382">
        <v>136.79999999999998</v>
      </c>
      <c r="AS40" s="382">
        <v>139.2225</v>
      </c>
      <c r="AT40" s="382">
        <v>91.864050000000006</v>
      </c>
      <c r="AU40" s="382">
        <v>87.959128199999995</v>
      </c>
    </row>
    <row r="41" spans="1:47" ht="20.100000000000001" customHeight="1">
      <c r="A41" s="381">
        <v>160</v>
      </c>
      <c r="B41" s="383">
        <v>1.33</v>
      </c>
      <c r="C41" s="383">
        <v>1.33</v>
      </c>
      <c r="D41" s="383">
        <v>1</v>
      </c>
      <c r="E41" s="383">
        <v>1</v>
      </c>
      <c r="F41" s="448">
        <v>5508.1232577572127</v>
      </c>
      <c r="G41" s="448">
        <v>5768.7172185906556</v>
      </c>
      <c r="H41" s="448">
        <v>3461.2584999999999</v>
      </c>
      <c r="I41" s="448">
        <v>3461.2584999999999</v>
      </c>
      <c r="J41" s="448">
        <v>1706.5474485294121</v>
      </c>
      <c r="K41" s="448">
        <v>3290.0183244542395</v>
      </c>
      <c r="L41" s="448">
        <v>3498.1295354189388</v>
      </c>
      <c r="M41" s="448">
        <v>2610.6000000000004</v>
      </c>
      <c r="N41" s="448">
        <v>3375.5811506310029</v>
      </c>
      <c r="O41" s="448">
        <v>3715.8542675836579</v>
      </c>
      <c r="P41" s="448">
        <v>3476.3274000000006</v>
      </c>
      <c r="Q41" s="448">
        <v>4304.9232187500002</v>
      </c>
      <c r="R41" s="448">
        <v>4700.9370201171878</v>
      </c>
      <c r="S41" s="448">
        <v>6431.4467197045915</v>
      </c>
      <c r="T41" s="448">
        <v>5678.2001077353398</v>
      </c>
      <c r="U41" s="448">
        <v>6289.5505175781254</v>
      </c>
      <c r="V41" s="448">
        <v>6745.3958112309647</v>
      </c>
      <c r="W41" s="448">
        <v>5517.78605580357</v>
      </c>
      <c r="X41" s="448">
        <v>5903.4860558035707</v>
      </c>
      <c r="Y41" s="448">
        <v>3489.6028091015623</v>
      </c>
      <c r="Z41" s="448">
        <v>3614.3245677957102</v>
      </c>
      <c r="AA41" s="382">
        <v>141.37400000000002</v>
      </c>
      <c r="AB41" s="382">
        <v>150.288786375</v>
      </c>
      <c r="AC41" s="382">
        <v>90.174000000000007</v>
      </c>
      <c r="AD41" s="382">
        <v>90.174000000000007</v>
      </c>
      <c r="AE41" s="382">
        <v>43.923250000000003</v>
      </c>
      <c r="AF41" s="382">
        <v>84.244294750000009</v>
      </c>
      <c r="AG41" s="382">
        <v>89.134666512500004</v>
      </c>
      <c r="AH41" s="382">
        <v>67.83</v>
      </c>
      <c r="AI41" s="382">
        <v>89.787684874999997</v>
      </c>
      <c r="AJ41" s="382">
        <v>94.935275312500011</v>
      </c>
      <c r="AK41" s="382">
        <v>86.982000000000014</v>
      </c>
      <c r="AL41" s="382">
        <v>130.01373437500001</v>
      </c>
      <c r="AM41" s="382">
        <v>120.83673437500001</v>
      </c>
      <c r="AN41" s="382">
        <v>165.75363984374999</v>
      </c>
      <c r="AO41" s="382">
        <v>154.35481250000001</v>
      </c>
      <c r="AP41" s="382">
        <v>164.171875</v>
      </c>
      <c r="AQ41" s="382">
        <v>187.50506250000001</v>
      </c>
      <c r="AR41" s="382">
        <v>144.13875000000002</v>
      </c>
      <c r="AS41" s="382">
        <v>144.13875000000002</v>
      </c>
      <c r="AT41" s="382">
        <v>94.346043749999993</v>
      </c>
      <c r="AU41" s="382">
        <v>88.79458717499999</v>
      </c>
    </row>
    <row r="42" spans="1:47" ht="20.100000000000001" customHeight="1">
      <c r="A42" s="381">
        <v>180</v>
      </c>
      <c r="B42" s="383">
        <v>1.33</v>
      </c>
      <c r="C42" s="383">
        <v>1.33</v>
      </c>
      <c r="D42" s="383">
        <v>1</v>
      </c>
      <c r="E42" s="383">
        <v>1</v>
      </c>
      <c r="F42" s="448">
        <v>6530.608577986437</v>
      </c>
      <c r="G42" s="448">
        <v>6566.1071376361369</v>
      </c>
      <c r="H42" s="448">
        <v>3939.6964444444448</v>
      </c>
      <c r="I42" s="448">
        <v>3939.6964444444448</v>
      </c>
      <c r="J42" s="448">
        <v>1932.4821764705885</v>
      </c>
      <c r="K42" s="448">
        <v>3728.8392650704354</v>
      </c>
      <c r="L42" s="448">
        <v>3963.516221927945</v>
      </c>
      <c r="M42" s="448">
        <v>2982.5777777777785</v>
      </c>
      <c r="N42" s="448">
        <v>3861.8112118386694</v>
      </c>
      <c r="O42" s="448">
        <v>4247.4644461854732</v>
      </c>
      <c r="P42" s="448">
        <v>4007.4732444444448</v>
      </c>
      <c r="Q42" s="448">
        <v>4889.7117500000004</v>
      </c>
      <c r="R42" s="448">
        <v>5332.5519345486109</v>
      </c>
      <c r="S42" s="448">
        <v>7408.7206744596369</v>
      </c>
      <c r="T42" s="448">
        <v>6752.7184290980795</v>
      </c>
      <c r="U42" s="448">
        <v>7346.7549045138894</v>
      </c>
      <c r="V42" s="448">
        <v>8049.4273877608575</v>
      </c>
      <c r="W42" s="448">
        <v>6495.3048273809527</v>
      </c>
      <c r="X42" s="448">
        <v>6881.0048273809516</v>
      </c>
      <c r="Y42" s="448">
        <v>4046.5903303124996</v>
      </c>
      <c r="Z42" s="448">
        <v>4133.3046851517438</v>
      </c>
      <c r="AA42" s="382">
        <v>148.39466666666667</v>
      </c>
      <c r="AB42" s="382">
        <v>151.32321788888891</v>
      </c>
      <c r="AC42" s="382">
        <v>92.18</v>
      </c>
      <c r="AD42" s="382">
        <v>90.794666666666672</v>
      </c>
      <c r="AE42" s="382">
        <v>44.067333333333337</v>
      </c>
      <c r="AF42" s="382">
        <v>84.637150888888897</v>
      </c>
      <c r="AG42" s="382">
        <v>89.575259122222235</v>
      </c>
      <c r="AH42" s="382">
        <v>68.568888888888893</v>
      </c>
      <c r="AI42" s="382">
        <v>90.643386555555566</v>
      </c>
      <c r="AJ42" s="382">
        <v>96.209133611111113</v>
      </c>
      <c r="AK42" s="382">
        <v>89.13955555555556</v>
      </c>
      <c r="AL42" s="382">
        <v>138.91665277777778</v>
      </c>
      <c r="AM42" s="382">
        <v>121.44931944444444</v>
      </c>
      <c r="AN42" s="382">
        <v>169.05990208333336</v>
      </c>
      <c r="AO42" s="382">
        <v>161.14427777777777</v>
      </c>
      <c r="AP42" s="382">
        <v>169.57500000000002</v>
      </c>
      <c r="AQ42" s="382">
        <v>195.78338888888888</v>
      </c>
      <c r="AR42" s="382">
        <v>149.84666666666666</v>
      </c>
      <c r="AS42" s="382">
        <v>149.84666666666669</v>
      </c>
      <c r="AT42" s="382">
        <v>96.276483333333317</v>
      </c>
      <c r="AU42" s="382">
        <v>89.444388599999996</v>
      </c>
    </row>
    <row r="43" spans="1:47" ht="20.100000000000001" customHeight="1">
      <c r="A43" s="381">
        <v>200</v>
      </c>
      <c r="B43" s="383">
        <v>1.33</v>
      </c>
      <c r="C43" s="383">
        <v>1.33</v>
      </c>
      <c r="D43" s="383">
        <v>1</v>
      </c>
      <c r="E43" s="383">
        <v>1</v>
      </c>
      <c r="F43" s="448">
        <v>7617.1625135703562</v>
      </c>
      <c r="G43" s="448">
        <v>7363.6177428725241</v>
      </c>
      <c r="H43" s="448">
        <v>4418.2067999999999</v>
      </c>
      <c r="I43" s="448">
        <v>4418.2067999999999</v>
      </c>
      <c r="J43" s="448">
        <v>2158.4499588235294</v>
      </c>
      <c r="K43" s="448">
        <v>4167.6760175633926</v>
      </c>
      <c r="L43" s="448">
        <v>4428.9255711351507</v>
      </c>
      <c r="M43" s="448">
        <v>3354.64</v>
      </c>
      <c r="N43" s="448">
        <v>4348.2842608048022</v>
      </c>
      <c r="O43" s="448">
        <v>4779.1525890669254</v>
      </c>
      <c r="P43" s="448">
        <v>4538.7899200000002</v>
      </c>
      <c r="Q43" s="448">
        <v>5474.5825750000004</v>
      </c>
      <c r="R43" s="448">
        <v>5964.1938660937494</v>
      </c>
      <c r="S43" s="448">
        <v>8386.0498382636706</v>
      </c>
      <c r="T43" s="448">
        <v>7827.7930861882714</v>
      </c>
      <c r="U43" s="448">
        <v>8405.3184140624999</v>
      </c>
      <c r="V43" s="448">
        <v>9354.6626489847731</v>
      </c>
      <c r="W43" s="448">
        <v>7472.8298446428562</v>
      </c>
      <c r="X43" s="448">
        <v>7858.5298446428569</v>
      </c>
      <c r="Y43" s="448">
        <v>4603.9003472812492</v>
      </c>
      <c r="Z43" s="448">
        <v>4652.3085790365685</v>
      </c>
      <c r="AA43" s="382">
        <v>155.2912</v>
      </c>
      <c r="AB43" s="382">
        <v>152.15076310000001</v>
      </c>
      <c r="AC43" s="382">
        <v>98.58</v>
      </c>
      <c r="AD43" s="382">
        <v>91.291200000000003</v>
      </c>
      <c r="AE43" s="382">
        <v>44.182600000000001</v>
      </c>
      <c r="AF43" s="382">
        <v>84.951435800000013</v>
      </c>
      <c r="AG43" s="382">
        <v>89.92773321</v>
      </c>
      <c r="AH43" s="382">
        <v>69.16</v>
      </c>
      <c r="AI43" s="382">
        <v>91.327947900000012</v>
      </c>
      <c r="AJ43" s="382">
        <v>97.228220250000007</v>
      </c>
      <c r="AK43" s="382">
        <v>90.865600000000001</v>
      </c>
      <c r="AL43" s="382">
        <v>146.03898750000002</v>
      </c>
      <c r="AM43" s="382">
        <v>121.93938750000001</v>
      </c>
      <c r="AN43" s="382">
        <v>171.70491187500002</v>
      </c>
      <c r="AO43" s="382">
        <v>166.57585</v>
      </c>
      <c r="AP43" s="382">
        <v>173.89750000000001</v>
      </c>
      <c r="AQ43" s="382">
        <v>202.40605000000002</v>
      </c>
      <c r="AR43" s="382">
        <v>154.41300000000001</v>
      </c>
      <c r="AS43" s="382">
        <v>154.41300000000001</v>
      </c>
      <c r="AT43" s="382">
        <v>97.820835000000002</v>
      </c>
      <c r="AU43" s="382">
        <v>89.964229739999993</v>
      </c>
    </row>
    <row r="44" spans="1:47" ht="20.100000000000001" customHeight="1">
      <c r="A44" s="381">
        <v>200.1</v>
      </c>
      <c r="B44" s="383">
        <v>1.33</v>
      </c>
      <c r="C44" s="383">
        <v>1.33</v>
      </c>
      <c r="D44" s="383">
        <v>1</v>
      </c>
      <c r="E44" s="383">
        <v>1</v>
      </c>
      <c r="F44" s="448">
        <v>7622.7562199508839</v>
      </c>
      <c r="G44" s="448">
        <v>8368.0613348380884</v>
      </c>
      <c r="H44" s="448">
        <v>4420.5994972513745</v>
      </c>
      <c r="I44" s="448">
        <v>4420.5994972513745</v>
      </c>
      <c r="J44" s="448">
        <v>2620.3541442608844</v>
      </c>
      <c r="K44" s="448">
        <v>4169.870233091845</v>
      </c>
      <c r="L44" s="448">
        <v>4431.2526634104452</v>
      </c>
      <c r="M44" s="448">
        <v>3517.7745824953777</v>
      </c>
      <c r="N44" s="448">
        <v>4350.7171142109473</v>
      </c>
      <c r="O44" s="448">
        <v>4781.8111864112198</v>
      </c>
      <c r="P44" s="448">
        <v>4541.4468465767122</v>
      </c>
      <c r="Q44" s="448">
        <v>5477.5070944527743</v>
      </c>
      <c r="R44" s="448">
        <v>5967.3521300287366</v>
      </c>
      <c r="S44" s="448">
        <v>8390.9365949974235</v>
      </c>
      <c r="T44" s="448">
        <v>7833.1695771496979</v>
      </c>
      <c r="U44" s="448">
        <v>8410.6139620814592</v>
      </c>
      <c r="V44" s="448">
        <v>9361.1912434880287</v>
      </c>
      <c r="W44" s="448">
        <v>7477.7174822767183</v>
      </c>
      <c r="X44" s="448">
        <v>7863.41748227672</v>
      </c>
      <c r="Y44" s="448">
        <v>4606.68754525862</v>
      </c>
      <c r="Z44" s="448">
        <v>4654.9036462729318</v>
      </c>
      <c r="AA44" s="382">
        <v>155.32543328335831</v>
      </c>
      <c r="AB44" s="382">
        <v>172.16448519240379</v>
      </c>
      <c r="AC44" s="382">
        <v>98.611999999999995</v>
      </c>
      <c r="AD44" s="382">
        <v>91.293433283358311</v>
      </c>
      <c r="AE44" s="382">
        <v>53.147338830584715</v>
      </c>
      <c r="AF44" s="382">
        <v>84.952849375312354</v>
      </c>
      <c r="AG44" s="382">
        <v>89.929318550724631</v>
      </c>
      <c r="AH44" s="382">
        <v>71.88199400299851</v>
      </c>
      <c r="AI44" s="382">
        <v>91.331026886556714</v>
      </c>
      <c r="AJ44" s="382">
        <v>97.23280384807596</v>
      </c>
      <c r="AK44" s="382">
        <v>90.873363318340836</v>
      </c>
      <c r="AL44" s="382">
        <v>146.07102198900552</v>
      </c>
      <c r="AM44" s="382">
        <v>121.94159170414794</v>
      </c>
      <c r="AN44" s="382">
        <v>171.71680847076462</v>
      </c>
      <c r="AO44" s="382">
        <v>166.60027986006997</v>
      </c>
      <c r="AP44" s="382">
        <v>173.9169415292354</v>
      </c>
      <c r="AQ44" s="382">
        <v>202.43583708145928</v>
      </c>
      <c r="AR44" s="382">
        <v>154.43353823088458</v>
      </c>
      <c r="AS44" s="382">
        <v>154.43353823088458</v>
      </c>
      <c r="AT44" s="382">
        <v>97.827781109445283</v>
      </c>
      <c r="AU44" s="382">
        <v>89.966567856071961</v>
      </c>
    </row>
    <row r="45" spans="1:47" ht="20.100000000000001" customHeight="1">
      <c r="A45" s="381">
        <v>250</v>
      </c>
      <c r="B45" s="383">
        <v>1.33</v>
      </c>
      <c r="C45" s="383">
        <v>1.33</v>
      </c>
      <c r="D45" s="383">
        <v>1</v>
      </c>
      <c r="E45" s="383">
        <v>1</v>
      </c>
      <c r="F45" s="448">
        <v>10613.736218334092</v>
      </c>
      <c r="G45" s="448">
        <v>10919.687723779389</v>
      </c>
      <c r="H45" s="448">
        <v>6496.25</v>
      </c>
      <c r="I45" s="448">
        <v>5614.6854400000002</v>
      </c>
      <c r="J45" s="448">
        <v>3604.7935069099558</v>
      </c>
      <c r="K45" s="448">
        <v>5511.0151298807623</v>
      </c>
      <c r="L45" s="448">
        <v>5756.7552424963314</v>
      </c>
      <c r="M45" s="448">
        <v>4775.7100623299539</v>
      </c>
      <c r="N45" s="448">
        <v>5735.0231177529422</v>
      </c>
      <c r="O45" s="448">
        <v>6143.5417103485161</v>
      </c>
      <c r="P45" s="448">
        <v>5962.2897153587792</v>
      </c>
      <c r="Q45" s="448">
        <v>7930.1609231526891</v>
      </c>
      <c r="R45" s="448">
        <v>7543.3743428750004</v>
      </c>
      <c r="S45" s="448">
        <v>10829.527333110938</v>
      </c>
      <c r="T45" s="448">
        <v>10517.037468950617</v>
      </c>
      <c r="U45" s="448">
        <v>11055.532731249999</v>
      </c>
      <c r="V45" s="448">
        <v>12621.121119187821</v>
      </c>
      <c r="W45" s="448">
        <v>9916.6598757142874</v>
      </c>
      <c r="X45" s="448">
        <v>10302.359875714286</v>
      </c>
      <c r="Y45" s="448">
        <v>5998.0783778249997</v>
      </c>
      <c r="Z45" s="448">
        <v>5949.8848880292544</v>
      </c>
      <c r="AA45" s="382">
        <v>172.18495999999999</v>
      </c>
      <c r="AB45" s="382">
        <v>178.64034448000001</v>
      </c>
      <c r="AC45" s="382">
        <v>114.58</v>
      </c>
      <c r="AD45" s="382">
        <v>92.184960000000004</v>
      </c>
      <c r="AE45" s="382">
        <v>58.292560000000002</v>
      </c>
      <c r="AF45" s="382">
        <v>89.137861479999998</v>
      </c>
      <c r="AG45" s="382">
        <v>92.921639925999997</v>
      </c>
      <c r="AH45" s="382">
        <v>77.668000000000006</v>
      </c>
      <c r="AI45" s="382">
        <v>94.420118740000007</v>
      </c>
      <c r="AJ45" s="382">
        <v>99.296932150000004</v>
      </c>
      <c r="AK45" s="382">
        <v>95.47936</v>
      </c>
      <c r="AL45" s="382">
        <v>158.85919000000001</v>
      </c>
      <c r="AM45" s="382">
        <v>122.82151</v>
      </c>
      <c r="AN45" s="382">
        <v>176.46592950000002</v>
      </c>
      <c r="AO45" s="382">
        <v>176.35268000000002</v>
      </c>
      <c r="AP45" s="382">
        <v>181.678</v>
      </c>
      <c r="AQ45" s="382">
        <v>214.32684000000003</v>
      </c>
      <c r="AR45" s="382">
        <v>162.63240000000002</v>
      </c>
      <c r="AS45" s="382">
        <v>162.63240000000002</v>
      </c>
      <c r="AT45" s="382">
        <v>100.60066799999998</v>
      </c>
      <c r="AU45" s="382">
        <v>92.290905672000022</v>
      </c>
    </row>
    <row r="46" spans="1:47" ht="20.100000000000001" customHeight="1">
      <c r="A46" s="381">
        <v>300</v>
      </c>
      <c r="B46" s="383">
        <v>1.33</v>
      </c>
      <c r="C46" s="383">
        <v>1.33</v>
      </c>
      <c r="D46" s="383">
        <v>1</v>
      </c>
      <c r="E46" s="383">
        <v>1</v>
      </c>
      <c r="F46" s="448">
        <v>14010.467845807259</v>
      </c>
      <c r="G46" s="448">
        <v>13601.59180506305</v>
      </c>
      <c r="H46" s="448">
        <v>8995.5</v>
      </c>
      <c r="I46" s="448">
        <v>6811.3378666666667</v>
      </c>
      <c r="J46" s="448">
        <v>4716.1357119103504</v>
      </c>
      <c r="K46" s="448">
        <v>7021.4006113429896</v>
      </c>
      <c r="L46" s="448">
        <v>7316.9926209593632</v>
      </c>
      <c r="M46" s="448">
        <v>6161.1889028651294</v>
      </c>
      <c r="N46" s="448">
        <v>7335.6725817169599</v>
      </c>
      <c r="O46" s="448">
        <v>7828.2793324000049</v>
      </c>
      <c r="P46" s="448">
        <v>7646.714806994536</v>
      </c>
      <c r="Q46" s="448">
        <v>10480.89654429391</v>
      </c>
      <c r="R46" s="448">
        <v>9122.6196607291677</v>
      </c>
      <c r="S46" s="448">
        <v>13273.137329675783</v>
      </c>
      <c r="T46" s="448">
        <v>13207.617057458849</v>
      </c>
      <c r="U46" s="448">
        <v>13709.008942708337</v>
      </c>
      <c r="V46" s="448">
        <v>15890.468432656515</v>
      </c>
      <c r="W46" s="448">
        <v>12360.504896428574</v>
      </c>
      <c r="X46" s="448">
        <v>12746.204896428571</v>
      </c>
      <c r="Y46" s="448">
        <v>7393.0303981875004</v>
      </c>
      <c r="Z46" s="448">
        <v>7247.5182606910466</v>
      </c>
      <c r="AA46" s="382">
        <v>188.7808</v>
      </c>
      <c r="AB46" s="382">
        <v>184.63339873333334</v>
      </c>
      <c r="AC46" s="382">
        <v>130.57999999999998</v>
      </c>
      <c r="AD46" s="382">
        <v>92.780799999999999</v>
      </c>
      <c r="AE46" s="382">
        <v>63.396300000000004</v>
      </c>
      <c r="AF46" s="382">
        <v>94.4207179</v>
      </c>
      <c r="AG46" s="382">
        <v>98.238866604999998</v>
      </c>
      <c r="AH46" s="382">
        <v>83.2</v>
      </c>
      <c r="AI46" s="382">
        <v>100.03622394999999</v>
      </c>
      <c r="AJ46" s="382">
        <v>105.214110125</v>
      </c>
      <c r="AK46" s="382">
        <v>102.03280000000001</v>
      </c>
      <c r="AL46" s="382">
        <v>167.40599166666667</v>
      </c>
      <c r="AM46" s="382">
        <v>123.40959166666669</v>
      </c>
      <c r="AN46" s="382">
        <v>179.63994125000005</v>
      </c>
      <c r="AO46" s="382">
        <v>182.87056666666669</v>
      </c>
      <c r="AP46" s="382">
        <v>186.86500000000001</v>
      </c>
      <c r="AQ46" s="382">
        <v>222.27403333333334</v>
      </c>
      <c r="AR46" s="382">
        <v>168.11200000000002</v>
      </c>
      <c r="AS46" s="382">
        <v>168.11200000000002</v>
      </c>
      <c r="AT46" s="382">
        <v>102.45389</v>
      </c>
      <c r="AU46" s="382">
        <v>94.212388059999981</v>
      </c>
    </row>
    <row r="47" spans="1:47" ht="20.100000000000001" customHeight="1">
      <c r="A47" s="381">
        <v>350</v>
      </c>
      <c r="B47" s="383">
        <v>1.33</v>
      </c>
      <c r="C47" s="383">
        <v>1.33</v>
      </c>
      <c r="D47" s="383">
        <v>1</v>
      </c>
      <c r="E47" s="383">
        <v>1</v>
      </c>
      <c r="F47" s="448">
        <v>17807.286581132073</v>
      </c>
      <c r="G47" s="448">
        <v>16408.661398837095</v>
      </c>
      <c r="H47" s="448">
        <v>11894.75</v>
      </c>
      <c r="I47" s="448">
        <v>8008.0895999999993</v>
      </c>
      <c r="J47" s="448">
        <v>5952.5084765870997</v>
      </c>
      <c r="K47" s="448">
        <v>8656.8018700891425</v>
      </c>
      <c r="L47" s="448">
        <v>9002.2526929626219</v>
      </c>
      <c r="M47" s="448">
        <v>7671.7509861325125</v>
      </c>
      <c r="N47" s="448">
        <v>9061.5659782735256</v>
      </c>
      <c r="O47" s="448">
        <v>9638.0955527751648</v>
      </c>
      <c r="P47" s="448">
        <v>9456.312119024391</v>
      </c>
      <c r="Q47" s="448">
        <v>13059.196859394779</v>
      </c>
      <c r="R47" s="448">
        <v>10701.902030625</v>
      </c>
      <c r="S47" s="448">
        <v>15716.823041507814</v>
      </c>
      <c r="T47" s="448">
        <v>15898.959620679014</v>
      </c>
      <c r="U47" s="448">
        <v>16364.349093750001</v>
      </c>
      <c r="V47" s="448">
        <v>19161.466513705585</v>
      </c>
      <c r="W47" s="448">
        <v>14804.358482653066</v>
      </c>
      <c r="X47" s="448">
        <v>15190.058482653063</v>
      </c>
      <c r="Y47" s="448">
        <v>8788.4246984464298</v>
      </c>
      <c r="Z47" s="448">
        <v>8545.1842411637535</v>
      </c>
      <c r="AA47" s="382">
        <v>205.2064</v>
      </c>
      <c r="AB47" s="382">
        <v>190.34272319999999</v>
      </c>
      <c r="AC47" s="382">
        <v>146.57999999999998</v>
      </c>
      <c r="AD47" s="382">
        <v>93.206400000000002</v>
      </c>
      <c r="AE47" s="382">
        <v>68.470400000000012</v>
      </c>
      <c r="AF47" s="382">
        <v>99.622758200000007</v>
      </c>
      <c r="AG47" s="382">
        <v>103.46545709</v>
      </c>
      <c r="AH47" s="382">
        <v>88.58</v>
      </c>
      <c r="AI47" s="382">
        <v>105.47629909999999</v>
      </c>
      <c r="AJ47" s="382">
        <v>110.86923725</v>
      </c>
      <c r="AK47" s="382">
        <v>108.14240000000001</v>
      </c>
      <c r="AL47" s="382">
        <v>173.51085000000003</v>
      </c>
      <c r="AM47" s="382">
        <v>123.82964999999999</v>
      </c>
      <c r="AN47" s="382">
        <v>181.90709250000003</v>
      </c>
      <c r="AO47" s="382">
        <v>187.52620000000005</v>
      </c>
      <c r="AP47" s="382">
        <v>190.57000000000005</v>
      </c>
      <c r="AQ47" s="382">
        <v>227.95060000000001</v>
      </c>
      <c r="AR47" s="382">
        <v>172.02600000000004</v>
      </c>
      <c r="AS47" s="382">
        <v>172.02599999999998</v>
      </c>
      <c r="AT47" s="382">
        <v>103.77761999999998</v>
      </c>
      <c r="AU47" s="382">
        <v>95.584875480000008</v>
      </c>
    </row>
    <row r="48" spans="1:47" ht="20.100000000000001" customHeight="1">
      <c r="A48" s="381">
        <v>400</v>
      </c>
      <c r="B48" s="383">
        <v>1.33</v>
      </c>
      <c r="C48" s="383">
        <v>1.33</v>
      </c>
      <c r="D48" s="383">
        <v>1</v>
      </c>
      <c r="E48" s="383">
        <v>1</v>
      </c>
      <c r="F48" s="448">
        <v>22004.157801144083</v>
      </c>
      <c r="G48" s="448">
        <v>19340.835296755686</v>
      </c>
      <c r="H48" s="448">
        <v>15194</v>
      </c>
      <c r="I48" s="448">
        <v>9204.9033999999992</v>
      </c>
      <c r="J48" s="448">
        <v>7313.899749307483</v>
      </c>
      <c r="K48" s="448">
        <v>10417.2128761844</v>
      </c>
      <c r="L48" s="448">
        <v>10812.52680140415</v>
      </c>
      <c r="M48" s="448">
        <v>9307.3643062799929</v>
      </c>
      <c r="N48" s="448">
        <v>10912.610378902549</v>
      </c>
      <c r="O48" s="448">
        <v>11572.960499058456</v>
      </c>
      <c r="P48" s="448">
        <v>11391.016196627716</v>
      </c>
      <c r="Q48" s="448">
        <v>15649.609595720432</v>
      </c>
      <c r="R48" s="448">
        <v>12281.207558046875</v>
      </c>
      <c r="S48" s="448">
        <v>18160.556075381835</v>
      </c>
      <c r="T48" s="448">
        <v>18590.779043094135</v>
      </c>
      <c r="U48" s="448">
        <v>19020.854207031254</v>
      </c>
      <c r="V48" s="448">
        <v>22433.496324492382</v>
      </c>
      <c r="W48" s="448">
        <v>17248.217422321428</v>
      </c>
      <c r="X48" s="448">
        <v>17633.917422321429</v>
      </c>
      <c r="Y48" s="448">
        <v>10184.095423640625</v>
      </c>
      <c r="Z48" s="448">
        <v>9842.8706015182815</v>
      </c>
      <c r="AA48" s="382">
        <v>221.5256</v>
      </c>
      <c r="AB48" s="382">
        <v>195.87471654999999</v>
      </c>
      <c r="AC48" s="382">
        <v>162.57999999999998</v>
      </c>
      <c r="AD48" s="382">
        <v>93.525599999999997</v>
      </c>
      <c r="AE48" s="382">
        <v>73.525975000000003</v>
      </c>
      <c r="AF48" s="382">
        <v>104.77428842500001</v>
      </c>
      <c r="AG48" s="382">
        <v>108.63539995375001</v>
      </c>
      <c r="AH48" s="382">
        <v>93.865000000000009</v>
      </c>
      <c r="AI48" s="382">
        <v>110.80635546249999</v>
      </c>
      <c r="AJ48" s="382">
        <v>116.36058259375001</v>
      </c>
      <c r="AK48" s="382">
        <v>113.9746</v>
      </c>
      <c r="AL48" s="382">
        <v>178.08949375</v>
      </c>
      <c r="AM48" s="382">
        <v>124.14469375</v>
      </c>
      <c r="AN48" s="382">
        <v>183.60745593750002</v>
      </c>
      <c r="AO48" s="382">
        <v>191.01792500000002</v>
      </c>
      <c r="AP48" s="382">
        <v>193.34875000000002</v>
      </c>
      <c r="AQ48" s="382">
        <v>232.20802499999996</v>
      </c>
      <c r="AR48" s="382">
        <v>174.96149999999997</v>
      </c>
      <c r="AS48" s="382">
        <v>174.96150000000003</v>
      </c>
      <c r="AT48" s="382">
        <v>104.77041749999998</v>
      </c>
      <c r="AU48" s="382">
        <v>96.614241045000014</v>
      </c>
    </row>
    <row r="49" spans="1:52" ht="20.100000000000001" customHeight="1">
      <c r="A49" s="381">
        <v>450</v>
      </c>
      <c r="B49" s="383">
        <v>1.33</v>
      </c>
      <c r="C49" s="383">
        <v>1.33</v>
      </c>
      <c r="D49" s="383">
        <v>1</v>
      </c>
      <c r="E49" s="383">
        <v>1</v>
      </c>
      <c r="F49" s="448">
        <v>26601.062735268602</v>
      </c>
      <c r="G49" s="448">
        <v>22398.115921658391</v>
      </c>
      <c r="H49" s="448">
        <v>18893.25</v>
      </c>
      <c r="I49" s="448">
        <v>10401.758577777779</v>
      </c>
      <c r="J49" s="448">
        <v>8800.3029680288928</v>
      </c>
      <c r="K49" s="448">
        <v>12302.630297862735</v>
      </c>
      <c r="L49" s="448">
        <v>12747.810159545901</v>
      </c>
      <c r="M49" s="448">
        <v>11068.011221495142</v>
      </c>
      <c r="N49" s="448">
        <v>12888.754375459856</v>
      </c>
      <c r="O49" s="448">
        <v>13632.857632164905</v>
      </c>
      <c r="P49" s="448">
        <v>13450.790800256411</v>
      </c>
      <c r="Q49" s="448">
        <v>18248.097279529273</v>
      </c>
      <c r="R49" s="448">
        <v>13860.528523819445</v>
      </c>
      <c r="S49" s="448">
        <v>20604.320657283854</v>
      </c>
      <c r="T49" s="448">
        <v>21282.916371639232</v>
      </c>
      <c r="U49" s="448">
        <v>21678.135961805558</v>
      </c>
      <c r="V49" s="448">
        <v>25706.21395510434</v>
      </c>
      <c r="W49" s="448">
        <v>19692.079930952383</v>
      </c>
      <c r="X49" s="448">
        <v>20077.77993095238</v>
      </c>
      <c r="Y49" s="448">
        <v>11579.950432125002</v>
      </c>
      <c r="Z49" s="448">
        <v>11140.570548460697</v>
      </c>
      <c r="AA49" s="382">
        <v>237.77386666666666</v>
      </c>
      <c r="AB49" s="382">
        <v>201.28848915555557</v>
      </c>
      <c r="AC49" s="382">
        <v>178.57999999999998</v>
      </c>
      <c r="AD49" s="382">
        <v>93.773866666666663</v>
      </c>
      <c r="AE49" s="382">
        <v>78.569199999999995</v>
      </c>
      <c r="AF49" s="382">
        <v>109.89214526666667</v>
      </c>
      <c r="AG49" s="382">
        <v>113.76757773666667</v>
      </c>
      <c r="AH49" s="382">
        <v>99.086666666666673</v>
      </c>
      <c r="AI49" s="382">
        <v>116.06306596666667</v>
      </c>
      <c r="AJ49" s="382">
        <v>121.74274008333335</v>
      </c>
      <c r="AK49" s="382">
        <v>119.62186666666668</v>
      </c>
      <c r="AL49" s="382">
        <v>181.65066111111113</v>
      </c>
      <c r="AM49" s="382">
        <v>124.38972777777778</v>
      </c>
      <c r="AN49" s="382">
        <v>184.92996083333335</v>
      </c>
      <c r="AO49" s="382">
        <v>193.73371111111115</v>
      </c>
      <c r="AP49" s="382">
        <v>195.51000000000002</v>
      </c>
      <c r="AQ49" s="382">
        <v>235.51935555555556</v>
      </c>
      <c r="AR49" s="382">
        <v>177.24466666666669</v>
      </c>
      <c r="AS49" s="382">
        <v>177.24466666666666</v>
      </c>
      <c r="AT49" s="382">
        <v>105.54259333333331</v>
      </c>
      <c r="AU49" s="382">
        <v>97.414858706666692</v>
      </c>
    </row>
    <row r="50" spans="1:52" ht="20.100000000000001" customHeight="1">
      <c r="A50" s="381">
        <v>500</v>
      </c>
      <c r="B50" s="383">
        <v>1.33</v>
      </c>
      <c r="C50" s="383">
        <v>1.33</v>
      </c>
      <c r="D50" s="383">
        <v>1</v>
      </c>
      <c r="E50" s="383">
        <v>1</v>
      </c>
      <c r="F50" s="448">
        <v>31597.990408457932</v>
      </c>
      <c r="G50" s="448">
        <v>25580.437096580554</v>
      </c>
      <c r="H50" s="448">
        <v>22992.5</v>
      </c>
      <c r="I50" s="448">
        <v>11598.64272</v>
      </c>
      <c r="J50" s="448">
        <v>10411.714279759875</v>
      </c>
      <c r="K50" s="448">
        <v>14313.05214890774</v>
      </c>
      <c r="L50" s="448">
        <v>14808.099911557489</v>
      </c>
      <c r="M50" s="448">
        <v>12953.681242395616</v>
      </c>
      <c r="N50" s="448">
        <v>14989.96728000071</v>
      </c>
      <c r="O50" s="448">
        <v>15817.777069846012</v>
      </c>
      <c r="P50" s="448">
        <v>15635.614276462249</v>
      </c>
      <c r="Q50" s="448">
        <v>20852.237426576346</v>
      </c>
      <c r="R50" s="448">
        <v>15439.8602964375</v>
      </c>
      <c r="S50" s="448">
        <v>23048.10732280547</v>
      </c>
      <c r="T50" s="448">
        <v>23975.27623447531</v>
      </c>
      <c r="U50" s="448">
        <v>24335.961365625</v>
      </c>
      <c r="V50" s="448">
        <v>28979.413059593913</v>
      </c>
      <c r="W50" s="448">
        <v>22135.944937857144</v>
      </c>
      <c r="X50" s="448">
        <v>22521.644937857145</v>
      </c>
      <c r="Y50" s="448">
        <v>12975.9344389125</v>
      </c>
      <c r="Z50" s="448">
        <v>12438.280006014629</v>
      </c>
      <c r="AA50" s="382">
        <v>253.97248000000002</v>
      </c>
      <c r="AB50" s="382">
        <v>206.61950724000002</v>
      </c>
      <c r="AC50" s="382">
        <v>194.57999999999998</v>
      </c>
      <c r="AD50" s="382">
        <v>93.972480000000019</v>
      </c>
      <c r="AE50" s="382">
        <v>83.60378</v>
      </c>
      <c r="AF50" s="382">
        <v>114.98643074</v>
      </c>
      <c r="AG50" s="382">
        <v>118.873319963</v>
      </c>
      <c r="AH50" s="382">
        <v>104.264</v>
      </c>
      <c r="AI50" s="382">
        <v>121.26843437000001</v>
      </c>
      <c r="AJ50" s="382">
        <v>127.04846607499999</v>
      </c>
      <c r="AK50" s="382">
        <v>125.13968</v>
      </c>
      <c r="AL50" s="382">
        <v>184.499595</v>
      </c>
      <c r="AM50" s="382">
        <v>124.58575500000001</v>
      </c>
      <c r="AN50" s="382">
        <v>185.98796475</v>
      </c>
      <c r="AO50" s="382">
        <v>195.90634</v>
      </c>
      <c r="AP50" s="382">
        <v>197.23900000000003</v>
      </c>
      <c r="AQ50" s="382">
        <v>238.16842000000003</v>
      </c>
      <c r="AR50" s="382">
        <v>179.0712</v>
      </c>
      <c r="AS50" s="382">
        <v>179.0712</v>
      </c>
      <c r="AT50" s="382">
        <v>106.16033399999999</v>
      </c>
      <c r="AU50" s="382">
        <v>98.055352835999997</v>
      </c>
    </row>
    <row r="51" spans="1:52" ht="39.950000000000003" customHeight="1">
      <c r="A51" s="853" t="s">
        <v>342</v>
      </c>
      <c r="B51" s="853"/>
      <c r="C51" s="853"/>
      <c r="D51" s="853"/>
      <c r="E51" s="853"/>
      <c r="F51" s="853"/>
      <c r="G51" s="853"/>
      <c r="H51" s="853"/>
      <c r="I51" s="853"/>
      <c r="J51" s="853"/>
      <c r="K51" s="853"/>
      <c r="L51" s="853"/>
      <c r="M51" s="853"/>
      <c r="N51" s="853"/>
      <c r="O51" s="853"/>
      <c r="P51" s="853"/>
      <c r="Q51" s="853"/>
      <c r="R51" s="853"/>
      <c r="S51" s="853"/>
      <c r="T51" s="853"/>
      <c r="U51" s="853"/>
      <c r="V51" s="853"/>
      <c r="W51" s="853"/>
      <c r="X51" s="853"/>
      <c r="Y51" s="853"/>
      <c r="Z51" s="853"/>
      <c r="AA51" s="853"/>
      <c r="AB51" s="853"/>
      <c r="AC51" s="853"/>
      <c r="AD51" s="853"/>
      <c r="AE51" s="853"/>
      <c r="AF51" s="853"/>
      <c r="AG51" s="853"/>
      <c r="AH51" s="853"/>
      <c r="AI51" s="853"/>
      <c r="AJ51" s="853"/>
      <c r="AK51" s="853"/>
      <c r="AL51" s="853"/>
      <c r="AM51" s="853"/>
      <c r="AN51" s="853"/>
      <c r="AO51" s="853"/>
      <c r="AP51" s="853"/>
      <c r="AQ51" s="853"/>
      <c r="AR51" s="853"/>
      <c r="AS51" s="853"/>
      <c r="AT51" s="853"/>
      <c r="AU51" s="853"/>
    </row>
    <row r="52" spans="1:52" s="384" customFormat="1" ht="39.950000000000003" customHeight="1">
      <c r="A52" s="384" t="s">
        <v>241</v>
      </c>
      <c r="B52" s="447" t="s">
        <v>310</v>
      </c>
      <c r="C52" s="447" t="s">
        <v>311</v>
      </c>
      <c r="D52" s="447" t="s">
        <v>310</v>
      </c>
      <c r="E52" s="447" t="s">
        <v>311</v>
      </c>
      <c r="F52" s="384" t="s">
        <v>8</v>
      </c>
      <c r="G52" s="384" t="s">
        <v>110</v>
      </c>
      <c r="H52" s="384" t="s">
        <v>133</v>
      </c>
      <c r="I52" s="447" t="s">
        <v>318</v>
      </c>
      <c r="J52" s="384" t="s">
        <v>1</v>
      </c>
      <c r="K52" s="384" t="s">
        <v>2</v>
      </c>
      <c r="L52" s="384" t="s">
        <v>3</v>
      </c>
      <c r="M52" s="384" t="s">
        <v>4</v>
      </c>
      <c r="N52" s="384" t="s">
        <v>5</v>
      </c>
      <c r="O52" s="384" t="s">
        <v>6</v>
      </c>
      <c r="P52" s="384" t="s">
        <v>7</v>
      </c>
      <c r="Q52" s="384" t="s">
        <v>319</v>
      </c>
      <c r="R52" s="384" t="s">
        <v>320</v>
      </c>
      <c r="S52" s="384" t="s">
        <v>321</v>
      </c>
      <c r="T52" s="384" t="s">
        <v>225</v>
      </c>
      <c r="U52" s="384" t="s">
        <v>226</v>
      </c>
      <c r="V52" s="384" t="s">
        <v>227</v>
      </c>
      <c r="W52" s="384" t="s">
        <v>331</v>
      </c>
      <c r="X52" s="384" t="s">
        <v>322</v>
      </c>
      <c r="Y52" s="384" t="s">
        <v>323</v>
      </c>
      <c r="Z52" s="384" t="s">
        <v>324</v>
      </c>
      <c r="AA52" s="384" t="s">
        <v>8</v>
      </c>
      <c r="AB52" s="384" t="s">
        <v>110</v>
      </c>
      <c r="AC52" s="384" t="s">
        <v>133</v>
      </c>
      <c r="AD52" s="447" t="s">
        <v>318</v>
      </c>
      <c r="AE52" s="384" t="s">
        <v>1</v>
      </c>
      <c r="AF52" s="384" t="s">
        <v>2</v>
      </c>
      <c r="AG52" s="384" t="s">
        <v>3</v>
      </c>
      <c r="AH52" s="384" t="s">
        <v>4</v>
      </c>
      <c r="AI52" s="384" t="s">
        <v>5</v>
      </c>
      <c r="AJ52" s="384" t="s">
        <v>6</v>
      </c>
      <c r="AK52" s="384" t="s">
        <v>7</v>
      </c>
      <c r="AL52" s="384" t="s">
        <v>319</v>
      </c>
      <c r="AM52" s="384" t="s">
        <v>320</v>
      </c>
      <c r="AN52" s="384" t="s">
        <v>321</v>
      </c>
      <c r="AO52" s="384" t="s">
        <v>225</v>
      </c>
      <c r="AP52" s="384" t="s">
        <v>226</v>
      </c>
      <c r="AQ52" s="384" t="s">
        <v>227</v>
      </c>
      <c r="AR52" s="384" t="s">
        <v>331</v>
      </c>
      <c r="AS52" s="384" t="s">
        <v>322</v>
      </c>
      <c r="AT52" s="384" t="s">
        <v>323</v>
      </c>
      <c r="AU52" s="384" t="s">
        <v>324</v>
      </c>
    </row>
    <row r="53" spans="1:52" s="446" customFormat="1" ht="20.100000000000001" customHeight="1">
      <c r="A53" s="446" t="s">
        <v>221</v>
      </c>
      <c r="B53" s="446" t="s">
        <v>312</v>
      </c>
      <c r="C53" s="446" t="s">
        <v>312</v>
      </c>
      <c r="D53" s="446" t="s">
        <v>229</v>
      </c>
      <c r="E53" s="446" t="s">
        <v>229</v>
      </c>
      <c r="F53" s="446" t="s">
        <v>132</v>
      </c>
      <c r="G53" s="446" t="s">
        <v>132</v>
      </c>
      <c r="H53" s="446" t="s">
        <v>132</v>
      </c>
      <c r="I53" s="446" t="s">
        <v>132</v>
      </c>
      <c r="J53" s="446" t="s">
        <v>132</v>
      </c>
      <c r="K53" s="446" t="s">
        <v>132</v>
      </c>
      <c r="L53" s="446" t="s">
        <v>132</v>
      </c>
      <c r="M53" s="446" t="s">
        <v>132</v>
      </c>
      <c r="N53" s="446" t="s">
        <v>132</v>
      </c>
      <c r="O53" s="446" t="s">
        <v>132</v>
      </c>
      <c r="P53" s="446" t="s">
        <v>132</v>
      </c>
      <c r="Q53" s="446" t="s">
        <v>132</v>
      </c>
      <c r="R53" s="446" t="s">
        <v>132</v>
      </c>
      <c r="S53" s="446" t="s">
        <v>132</v>
      </c>
      <c r="T53" s="446" t="s">
        <v>132</v>
      </c>
      <c r="U53" s="446" t="s">
        <v>132</v>
      </c>
      <c r="V53" s="446" t="s">
        <v>132</v>
      </c>
      <c r="W53" s="446" t="s">
        <v>132</v>
      </c>
      <c r="X53" s="446" t="s">
        <v>132</v>
      </c>
      <c r="Y53" s="446" t="s">
        <v>132</v>
      </c>
      <c r="Z53" s="446" t="s">
        <v>132</v>
      </c>
      <c r="AA53" s="446" t="s">
        <v>243</v>
      </c>
      <c r="AB53" s="446" t="s">
        <v>243</v>
      </c>
      <c r="AC53" s="446" t="s">
        <v>243</v>
      </c>
      <c r="AD53" s="446" t="s">
        <v>243</v>
      </c>
      <c r="AE53" s="446" t="s">
        <v>243</v>
      </c>
      <c r="AF53" s="446" t="s">
        <v>243</v>
      </c>
      <c r="AG53" s="446" t="s">
        <v>243</v>
      </c>
      <c r="AH53" s="446" t="s">
        <v>243</v>
      </c>
      <c r="AI53" s="446" t="s">
        <v>243</v>
      </c>
      <c r="AJ53" s="446" t="s">
        <v>243</v>
      </c>
      <c r="AK53" s="446" t="s">
        <v>243</v>
      </c>
      <c r="AL53" s="446" t="s">
        <v>243</v>
      </c>
      <c r="AM53" s="446" t="s">
        <v>243</v>
      </c>
      <c r="AN53" s="446" t="s">
        <v>243</v>
      </c>
      <c r="AO53" s="446" t="s">
        <v>243</v>
      </c>
      <c r="AP53" s="446" t="s">
        <v>243</v>
      </c>
      <c r="AQ53" s="446" t="s">
        <v>243</v>
      </c>
      <c r="AR53" s="446" t="s">
        <v>243</v>
      </c>
      <c r="AS53" s="446" t="s">
        <v>243</v>
      </c>
      <c r="AT53" s="446" t="s">
        <v>243</v>
      </c>
      <c r="AU53" s="446" t="s">
        <v>243</v>
      </c>
    </row>
    <row r="54" spans="1:52" ht="20.100000000000001" customHeight="1">
      <c r="A54" s="381">
        <v>5</v>
      </c>
      <c r="B54" s="383">
        <v>1</v>
      </c>
      <c r="C54" s="383">
        <v>1</v>
      </c>
      <c r="D54" s="383">
        <v>1</v>
      </c>
      <c r="E54" s="383">
        <v>1</v>
      </c>
      <c r="F54" s="382">
        <v>42</v>
      </c>
      <c r="G54" s="382">
        <v>66.666249999999991</v>
      </c>
      <c r="H54" s="382">
        <v>40</v>
      </c>
      <c r="I54" s="382">
        <v>40</v>
      </c>
      <c r="J54" s="382">
        <v>27.5</v>
      </c>
      <c r="K54" s="382">
        <v>27.5</v>
      </c>
      <c r="L54" s="382">
        <v>23.375</v>
      </c>
      <c r="M54" s="382">
        <v>27.5</v>
      </c>
      <c r="N54" s="382">
        <v>27.5</v>
      </c>
      <c r="O54" s="382">
        <v>25</v>
      </c>
      <c r="P54" s="382">
        <v>22.5</v>
      </c>
      <c r="Q54" s="382">
        <v>34.375</v>
      </c>
      <c r="R54" s="382">
        <v>41.25</v>
      </c>
      <c r="S54" s="382">
        <v>28.875</v>
      </c>
      <c r="T54" s="382">
        <v>25</v>
      </c>
      <c r="U54" s="382">
        <v>27.5</v>
      </c>
      <c r="V54" s="382">
        <v>27.5</v>
      </c>
      <c r="W54" s="382">
        <v>21.25</v>
      </c>
      <c r="X54" s="382">
        <v>27.5</v>
      </c>
      <c r="Y54" s="382">
        <v>16.5</v>
      </c>
      <c r="Z54" s="382">
        <v>34.049999999999997</v>
      </c>
      <c r="AA54" s="382">
        <v>33.6</v>
      </c>
      <c r="AB54" s="382">
        <v>53.332999999999998</v>
      </c>
      <c r="AC54" s="382">
        <v>32</v>
      </c>
      <c r="AD54" s="382">
        <v>32</v>
      </c>
      <c r="AE54" s="382">
        <v>22</v>
      </c>
      <c r="AF54" s="382">
        <v>25.665199999999999</v>
      </c>
      <c r="AG54" s="382">
        <v>21.815420000000007</v>
      </c>
      <c r="AH54" s="382">
        <v>22</v>
      </c>
      <c r="AI54" s="382">
        <v>25.665199999999999</v>
      </c>
      <c r="AJ54" s="382">
        <v>23.332000000000001</v>
      </c>
      <c r="AK54" s="382">
        <v>21.6</v>
      </c>
      <c r="AL54" s="382">
        <v>30.25</v>
      </c>
      <c r="AM54" s="382">
        <v>36.299999999999997</v>
      </c>
      <c r="AN54" s="382">
        <v>27.720000000000002</v>
      </c>
      <c r="AO54" s="382">
        <v>24</v>
      </c>
      <c r="AP54" s="382">
        <v>26.4</v>
      </c>
      <c r="AQ54" s="382">
        <v>26.4</v>
      </c>
      <c r="AR54" s="382">
        <v>20.399999999999999</v>
      </c>
      <c r="AS54" s="382">
        <v>26.4</v>
      </c>
      <c r="AT54" s="382">
        <v>14.52</v>
      </c>
      <c r="AU54" s="382">
        <v>29.963999999999999</v>
      </c>
      <c r="AV54" s="449"/>
      <c r="AW54" s="449"/>
      <c r="AX54" s="449"/>
      <c r="AY54" s="449"/>
      <c r="AZ54" s="449"/>
    </row>
    <row r="55" spans="1:52" ht="20.100000000000001" customHeight="1">
      <c r="A55" s="381">
        <v>6</v>
      </c>
      <c r="B55" s="383">
        <v>1</v>
      </c>
      <c r="C55" s="383">
        <v>1</v>
      </c>
      <c r="D55" s="383">
        <v>1</v>
      </c>
      <c r="E55" s="383">
        <v>1</v>
      </c>
      <c r="F55" s="382">
        <v>50.88</v>
      </c>
      <c r="G55" s="382">
        <v>79.999499999999998</v>
      </c>
      <c r="H55" s="382">
        <v>48</v>
      </c>
      <c r="I55" s="382">
        <v>48</v>
      </c>
      <c r="J55" s="382">
        <v>33</v>
      </c>
      <c r="K55" s="382">
        <v>33</v>
      </c>
      <c r="L55" s="382">
        <v>28.049999999999997</v>
      </c>
      <c r="M55" s="382">
        <v>33</v>
      </c>
      <c r="N55" s="382">
        <v>33</v>
      </c>
      <c r="O55" s="382">
        <v>30</v>
      </c>
      <c r="P55" s="382">
        <v>27</v>
      </c>
      <c r="Q55" s="382">
        <v>41.25</v>
      </c>
      <c r="R55" s="382">
        <v>49.5</v>
      </c>
      <c r="S55" s="382">
        <v>34.650000000000006</v>
      </c>
      <c r="T55" s="382">
        <v>30</v>
      </c>
      <c r="U55" s="382">
        <v>33</v>
      </c>
      <c r="V55" s="382">
        <v>33</v>
      </c>
      <c r="W55" s="382">
        <v>25.5</v>
      </c>
      <c r="X55" s="382">
        <v>33</v>
      </c>
      <c r="Y55" s="382">
        <v>19.799999999999997</v>
      </c>
      <c r="Z55" s="382">
        <v>40.86</v>
      </c>
      <c r="AA55" s="382">
        <v>35.25333333333333</v>
      </c>
      <c r="AB55" s="382">
        <v>53.332999999999998</v>
      </c>
      <c r="AC55" s="382">
        <v>32</v>
      </c>
      <c r="AD55" s="382">
        <v>32</v>
      </c>
      <c r="AE55" s="382">
        <v>22</v>
      </c>
      <c r="AF55" s="382">
        <v>28.721</v>
      </c>
      <c r="AG55" s="382">
        <v>24.412850000000006</v>
      </c>
      <c r="AH55" s="382">
        <v>22</v>
      </c>
      <c r="AI55" s="382">
        <v>28.721</v>
      </c>
      <c r="AJ55" s="382">
        <v>26.11</v>
      </c>
      <c r="AK55" s="382">
        <v>24</v>
      </c>
      <c r="AL55" s="382">
        <v>34.375</v>
      </c>
      <c r="AM55" s="382">
        <v>41.25</v>
      </c>
      <c r="AN55" s="382">
        <v>30.8</v>
      </c>
      <c r="AO55" s="382">
        <v>26.666666666666664</v>
      </c>
      <c r="AP55" s="382">
        <v>29.333333333333332</v>
      </c>
      <c r="AQ55" s="382">
        <v>29.333333333333332</v>
      </c>
      <c r="AR55" s="382">
        <v>22.666666666666664</v>
      </c>
      <c r="AS55" s="382">
        <v>29.333333333333332</v>
      </c>
      <c r="AT55" s="382">
        <v>16.5</v>
      </c>
      <c r="AU55" s="382">
        <v>34.049999999999997</v>
      </c>
      <c r="AV55" s="449"/>
      <c r="AW55" s="449"/>
      <c r="AX55" s="449"/>
      <c r="AY55" s="449"/>
      <c r="AZ55" s="449"/>
    </row>
    <row r="56" spans="1:52" ht="20.100000000000001" customHeight="1">
      <c r="A56" s="381">
        <v>7</v>
      </c>
      <c r="B56" s="383">
        <v>1</v>
      </c>
      <c r="C56" s="383">
        <v>1</v>
      </c>
      <c r="D56" s="383">
        <v>1</v>
      </c>
      <c r="E56" s="383">
        <v>1</v>
      </c>
      <c r="F56" s="382">
        <v>59.92</v>
      </c>
      <c r="G56" s="382">
        <v>93.332750000000004</v>
      </c>
      <c r="H56" s="382">
        <v>56</v>
      </c>
      <c r="I56" s="382">
        <v>56</v>
      </c>
      <c r="J56" s="382">
        <v>38.5</v>
      </c>
      <c r="K56" s="382">
        <v>38.5</v>
      </c>
      <c r="L56" s="382">
        <v>32.725000000000001</v>
      </c>
      <c r="M56" s="382">
        <v>38.5</v>
      </c>
      <c r="N56" s="382">
        <v>38.5</v>
      </c>
      <c r="O56" s="382">
        <v>35</v>
      </c>
      <c r="P56" s="382">
        <v>32.142857142857146</v>
      </c>
      <c r="Q56" s="382">
        <v>48.125</v>
      </c>
      <c r="R56" s="382">
        <v>57.75</v>
      </c>
      <c r="S56" s="382">
        <v>41.250000000000007</v>
      </c>
      <c r="T56" s="382">
        <v>35.714285714285715</v>
      </c>
      <c r="U56" s="382">
        <v>39.285714285714292</v>
      </c>
      <c r="V56" s="382">
        <v>39.285714285714292</v>
      </c>
      <c r="W56" s="382">
        <v>30.357142857142858</v>
      </c>
      <c r="X56" s="382">
        <v>39.285714285714292</v>
      </c>
      <c r="Y56" s="382">
        <v>23.099999999999994</v>
      </c>
      <c r="Z56" s="382">
        <v>47.669999999999995</v>
      </c>
      <c r="AA56" s="382">
        <v>37.954285714285717</v>
      </c>
      <c r="AB56" s="382">
        <v>53.332999999999998</v>
      </c>
      <c r="AC56" s="382">
        <v>32</v>
      </c>
      <c r="AD56" s="382">
        <v>32</v>
      </c>
      <c r="AE56" s="382">
        <v>22</v>
      </c>
      <c r="AF56" s="382">
        <v>30.903714285714287</v>
      </c>
      <c r="AG56" s="382">
        <v>26.268157142857149</v>
      </c>
      <c r="AH56" s="382">
        <v>22</v>
      </c>
      <c r="AI56" s="382">
        <v>30.903714285714287</v>
      </c>
      <c r="AJ56" s="382">
        <v>28.094285714285714</v>
      </c>
      <c r="AK56" s="382">
        <v>25.714285714285715</v>
      </c>
      <c r="AL56" s="382">
        <v>37.321428571428569</v>
      </c>
      <c r="AM56" s="382">
        <v>44.785714285714285</v>
      </c>
      <c r="AN56" s="382">
        <v>33</v>
      </c>
      <c r="AO56" s="382">
        <v>28.571428571428569</v>
      </c>
      <c r="AP56" s="382">
        <v>31.428571428571431</v>
      </c>
      <c r="AQ56" s="382">
        <v>31.428571428571431</v>
      </c>
      <c r="AR56" s="382">
        <v>24.285714285714285</v>
      </c>
      <c r="AS56" s="382">
        <v>31.428571428571431</v>
      </c>
      <c r="AT56" s="382">
        <v>17.914285714285715</v>
      </c>
      <c r="AU56" s="382">
        <v>36.968571428571423</v>
      </c>
      <c r="AV56" s="449"/>
      <c r="AW56" s="449"/>
      <c r="AX56" s="449"/>
      <c r="AY56" s="449"/>
      <c r="AZ56" s="449"/>
    </row>
    <row r="57" spans="1:52" ht="20.100000000000001" customHeight="1">
      <c r="A57" s="381">
        <v>8</v>
      </c>
      <c r="B57" s="383">
        <v>1</v>
      </c>
      <c r="C57" s="383">
        <v>1</v>
      </c>
      <c r="D57" s="383">
        <v>1</v>
      </c>
      <c r="E57" s="383">
        <v>1</v>
      </c>
      <c r="F57" s="382">
        <v>69.12</v>
      </c>
      <c r="G57" s="382">
        <v>106.666</v>
      </c>
      <c r="H57" s="382">
        <v>64</v>
      </c>
      <c r="I57" s="382">
        <v>64</v>
      </c>
      <c r="J57" s="382">
        <v>44</v>
      </c>
      <c r="K57" s="382">
        <v>48.131836843750015</v>
      </c>
      <c r="L57" s="382">
        <v>40.912061317187515</v>
      </c>
      <c r="M57" s="382">
        <v>44</v>
      </c>
      <c r="N57" s="382">
        <v>48.131836843750015</v>
      </c>
      <c r="O57" s="382">
        <v>43.756215312499997</v>
      </c>
      <c r="P57" s="382">
        <v>40.5</v>
      </c>
      <c r="Q57" s="382">
        <v>56.826171875</v>
      </c>
      <c r="R57" s="382">
        <v>68.19140625</v>
      </c>
      <c r="S57" s="382">
        <v>51.975000000000001</v>
      </c>
      <c r="T57" s="382">
        <v>45</v>
      </c>
      <c r="U57" s="382">
        <v>49.5</v>
      </c>
      <c r="V57" s="382">
        <v>49.5</v>
      </c>
      <c r="W57" s="382">
        <v>38.25</v>
      </c>
      <c r="X57" s="382">
        <v>49.5</v>
      </c>
      <c r="Y57" s="382">
        <v>27.276562499999997</v>
      </c>
      <c r="Z57" s="382">
        <v>56.288906249999997</v>
      </c>
      <c r="AA57" s="382">
        <v>40.06</v>
      </c>
      <c r="AB57" s="382">
        <v>53.332999999999998</v>
      </c>
      <c r="AC57" s="382">
        <v>32</v>
      </c>
      <c r="AD57" s="382">
        <v>32</v>
      </c>
      <c r="AE57" s="382">
        <v>22</v>
      </c>
      <c r="AF57" s="382">
        <v>32.540750000000003</v>
      </c>
      <c r="AG57" s="382">
        <v>27.659637500000002</v>
      </c>
      <c r="AH57" s="382">
        <v>22</v>
      </c>
      <c r="AI57" s="382">
        <v>32.540750000000003</v>
      </c>
      <c r="AJ57" s="382">
        <v>29.5825</v>
      </c>
      <c r="AK57" s="382">
        <v>27</v>
      </c>
      <c r="AL57" s="382">
        <v>39.53125</v>
      </c>
      <c r="AM57" s="382">
        <v>47.4375</v>
      </c>
      <c r="AN57" s="382">
        <v>34.650000000000006</v>
      </c>
      <c r="AO57" s="382">
        <v>30</v>
      </c>
      <c r="AP57" s="382">
        <v>33</v>
      </c>
      <c r="AQ57" s="382">
        <v>33</v>
      </c>
      <c r="AR57" s="382">
        <v>25.5</v>
      </c>
      <c r="AS57" s="382">
        <v>33</v>
      </c>
      <c r="AT57" s="382">
        <v>18.974999999999998</v>
      </c>
      <c r="AU57" s="382">
        <v>39.157499999999999</v>
      </c>
      <c r="AV57" s="449"/>
      <c r="AW57" s="449"/>
      <c r="AX57" s="449"/>
      <c r="AY57" s="449"/>
      <c r="AZ57" s="449"/>
    </row>
    <row r="58" spans="1:52" ht="20.100000000000001" customHeight="1">
      <c r="A58" s="381">
        <v>9</v>
      </c>
      <c r="B58" s="383">
        <v>1</v>
      </c>
      <c r="C58" s="383">
        <v>1</v>
      </c>
      <c r="D58" s="383">
        <v>1</v>
      </c>
      <c r="E58" s="383">
        <v>1</v>
      </c>
      <c r="F58" s="382">
        <v>78.48</v>
      </c>
      <c r="G58" s="382">
        <v>119.99924999999999</v>
      </c>
      <c r="H58" s="382">
        <v>72</v>
      </c>
      <c r="I58" s="382">
        <v>72</v>
      </c>
      <c r="J58" s="382">
        <v>49.5</v>
      </c>
      <c r="K58" s="382">
        <v>58.468632750000005</v>
      </c>
      <c r="L58" s="382">
        <v>49.69833783750002</v>
      </c>
      <c r="M58" s="382">
        <v>49.5</v>
      </c>
      <c r="N58" s="382">
        <v>58.468632750000005</v>
      </c>
      <c r="O58" s="382">
        <v>53.153302499999995</v>
      </c>
      <c r="P58" s="382">
        <v>49.000000000000007</v>
      </c>
      <c r="Q58" s="382">
        <v>69.609375</v>
      </c>
      <c r="R58" s="382">
        <v>83.53125</v>
      </c>
      <c r="S58" s="382">
        <v>63.524999999999999</v>
      </c>
      <c r="T58" s="382">
        <v>55</v>
      </c>
      <c r="U58" s="382">
        <v>60.5</v>
      </c>
      <c r="V58" s="382">
        <v>59.8888888888889</v>
      </c>
      <c r="W58" s="382">
        <v>46.277777777777779</v>
      </c>
      <c r="X58" s="382">
        <v>59.8888888888889</v>
      </c>
      <c r="Y58" s="382">
        <v>33.412500000000001</v>
      </c>
      <c r="Z58" s="382">
        <v>68.951250000000016</v>
      </c>
      <c r="AA58" s="382">
        <v>41.768888888888888</v>
      </c>
      <c r="AB58" s="382">
        <v>53.332999999999998</v>
      </c>
      <c r="AC58" s="382">
        <v>32</v>
      </c>
      <c r="AD58" s="382">
        <v>32</v>
      </c>
      <c r="AE58" s="382">
        <v>22</v>
      </c>
      <c r="AF58" s="382">
        <v>33.814</v>
      </c>
      <c r="AG58" s="382">
        <v>30.125700000000009</v>
      </c>
      <c r="AH58" s="382">
        <v>22</v>
      </c>
      <c r="AI58" s="382">
        <v>33.814</v>
      </c>
      <c r="AJ58" s="382">
        <v>30.740000000000002</v>
      </c>
      <c r="AK58" s="382">
        <v>28</v>
      </c>
      <c r="AL58" s="382">
        <v>41.25</v>
      </c>
      <c r="AM58" s="382">
        <v>49.5</v>
      </c>
      <c r="AN58" s="382">
        <v>38.5</v>
      </c>
      <c r="AO58" s="382">
        <v>33.333333333333329</v>
      </c>
      <c r="AP58" s="382">
        <v>36.666666666666671</v>
      </c>
      <c r="AQ58" s="382">
        <v>34.222222222222221</v>
      </c>
      <c r="AR58" s="382">
        <v>26.444444444444443</v>
      </c>
      <c r="AS58" s="382">
        <v>34.222222222222221</v>
      </c>
      <c r="AT58" s="382">
        <v>19.799999999999997</v>
      </c>
      <c r="AU58" s="382">
        <v>40.86</v>
      </c>
      <c r="AV58" s="449"/>
      <c r="AW58" s="449"/>
      <c r="AX58" s="449"/>
      <c r="AY58" s="449"/>
      <c r="AZ58" s="449"/>
    </row>
    <row r="59" spans="1:52" ht="20.100000000000001" customHeight="1">
      <c r="A59" s="381">
        <v>10</v>
      </c>
      <c r="B59" s="383">
        <v>1</v>
      </c>
      <c r="C59" s="383">
        <v>1</v>
      </c>
      <c r="D59" s="383">
        <v>1</v>
      </c>
      <c r="E59" s="383">
        <v>1</v>
      </c>
      <c r="F59" s="382">
        <v>88</v>
      </c>
      <c r="G59" s="382">
        <v>133.33249999999998</v>
      </c>
      <c r="H59" s="382">
        <v>80</v>
      </c>
      <c r="I59" s="382">
        <v>80</v>
      </c>
      <c r="J59" s="382">
        <v>55</v>
      </c>
      <c r="K59" s="382">
        <v>68.938069475000006</v>
      </c>
      <c r="L59" s="382">
        <v>62.327100000000016</v>
      </c>
      <c r="M59" s="382">
        <v>55</v>
      </c>
      <c r="N59" s="382">
        <v>68.938069475000006</v>
      </c>
      <c r="O59" s="382">
        <v>62.670972249999998</v>
      </c>
      <c r="P59" s="382">
        <v>57.6</v>
      </c>
      <c r="Q59" s="382">
        <v>82.5859375</v>
      </c>
      <c r="R59" s="382">
        <v>99.103125000000006</v>
      </c>
      <c r="S59" s="382">
        <v>80.849999999999994</v>
      </c>
      <c r="T59" s="382">
        <v>70</v>
      </c>
      <c r="U59" s="382">
        <v>77</v>
      </c>
      <c r="V59" s="382">
        <v>70.400000000000006</v>
      </c>
      <c r="W59" s="382">
        <v>54.400000000000006</v>
      </c>
      <c r="X59" s="382">
        <v>70.400000000000006</v>
      </c>
      <c r="Y59" s="382">
        <v>39.641250000000007</v>
      </c>
      <c r="Z59" s="382">
        <v>81.805125000000004</v>
      </c>
      <c r="AA59" s="382">
        <v>43.2</v>
      </c>
      <c r="AB59" s="382">
        <v>53.332999999999998</v>
      </c>
      <c r="AC59" s="382">
        <v>32</v>
      </c>
      <c r="AD59" s="382">
        <v>32</v>
      </c>
      <c r="AE59" s="382">
        <v>22</v>
      </c>
      <c r="AF59" s="382">
        <v>34.832599999999999</v>
      </c>
      <c r="AG59" s="382">
        <v>32.723130000000005</v>
      </c>
      <c r="AH59" s="382">
        <v>22</v>
      </c>
      <c r="AI59" s="382">
        <v>34.832599999999999</v>
      </c>
      <c r="AJ59" s="382">
        <v>31.666</v>
      </c>
      <c r="AK59" s="382">
        <v>28.799999999999997</v>
      </c>
      <c r="AL59" s="382">
        <v>42.625</v>
      </c>
      <c r="AM59" s="382">
        <v>51.150000000000006</v>
      </c>
      <c r="AN59" s="382">
        <v>41.58</v>
      </c>
      <c r="AO59" s="382">
        <v>36</v>
      </c>
      <c r="AP59" s="382">
        <v>39.6</v>
      </c>
      <c r="AQ59" s="382">
        <v>35.200000000000003</v>
      </c>
      <c r="AR59" s="382">
        <v>27.2</v>
      </c>
      <c r="AS59" s="382">
        <v>35.200000000000003</v>
      </c>
      <c r="AT59" s="382">
        <v>21.78</v>
      </c>
      <c r="AU59" s="382">
        <v>42.222000000000001</v>
      </c>
      <c r="AV59" s="449"/>
      <c r="AW59" s="449"/>
      <c r="AX59" s="449"/>
      <c r="AY59" s="449"/>
      <c r="AZ59" s="449"/>
    </row>
    <row r="60" spans="1:52" ht="20.100000000000001" customHeight="1">
      <c r="A60" s="381">
        <v>11</v>
      </c>
      <c r="B60" s="383">
        <v>1</v>
      </c>
      <c r="C60" s="383">
        <v>1</v>
      </c>
      <c r="D60" s="383">
        <v>1</v>
      </c>
      <c r="E60" s="383">
        <v>1</v>
      </c>
      <c r="F60" s="382">
        <v>101.42650088327218</v>
      </c>
      <c r="G60" s="382">
        <v>146.66575</v>
      </c>
      <c r="H60" s="382">
        <v>88</v>
      </c>
      <c r="I60" s="382">
        <v>88</v>
      </c>
      <c r="J60" s="382">
        <v>60.5</v>
      </c>
      <c r="K60" s="382">
        <v>79.503972250000004</v>
      </c>
      <c r="L60" s="382">
        <v>76.352100000000007</v>
      </c>
      <c r="M60" s="382">
        <v>60.5</v>
      </c>
      <c r="N60" s="382">
        <v>79.503972250000004</v>
      </c>
      <c r="O60" s="382">
        <v>72.276338409090911</v>
      </c>
      <c r="P60" s="382">
        <v>66.27272727272728</v>
      </c>
      <c r="Q60" s="382">
        <v>95.703125000000014</v>
      </c>
      <c r="R60" s="382">
        <v>114.84375000000001</v>
      </c>
      <c r="S60" s="382">
        <v>98.175000000000011</v>
      </c>
      <c r="T60" s="382">
        <v>85</v>
      </c>
      <c r="U60" s="382">
        <v>93.5</v>
      </c>
      <c r="V60" s="382">
        <v>81</v>
      </c>
      <c r="W60" s="382">
        <v>62.590909090909093</v>
      </c>
      <c r="X60" s="382">
        <v>81</v>
      </c>
      <c r="Y60" s="382">
        <v>49.5</v>
      </c>
      <c r="Z60" s="382">
        <v>94.798295454545453</v>
      </c>
      <c r="AA60" s="382">
        <v>44.42909090909091</v>
      </c>
      <c r="AB60" s="382">
        <v>53.332999999999998</v>
      </c>
      <c r="AC60" s="382">
        <v>32</v>
      </c>
      <c r="AD60" s="382">
        <v>32</v>
      </c>
      <c r="AE60" s="382">
        <v>22</v>
      </c>
      <c r="AF60" s="382">
        <v>35.665999999999997</v>
      </c>
      <c r="AG60" s="382">
        <v>34.848300000000009</v>
      </c>
      <c r="AH60" s="382">
        <v>23.09090909090909</v>
      </c>
      <c r="AI60" s="382">
        <v>35.665999999999997</v>
      </c>
      <c r="AJ60" s="382">
        <v>32.423636363636362</v>
      </c>
      <c r="AK60" s="382">
        <v>29.454545454545453</v>
      </c>
      <c r="AL60" s="382">
        <v>43.75</v>
      </c>
      <c r="AM60" s="382">
        <v>52.5</v>
      </c>
      <c r="AN60" s="382">
        <v>44.1</v>
      </c>
      <c r="AO60" s="382">
        <v>38.18181818181818</v>
      </c>
      <c r="AP60" s="382">
        <v>42</v>
      </c>
      <c r="AQ60" s="382">
        <v>36</v>
      </c>
      <c r="AR60" s="382">
        <v>27.81818181818182</v>
      </c>
      <c r="AS60" s="382">
        <v>36</v>
      </c>
      <c r="AT60" s="382">
        <v>23.4</v>
      </c>
      <c r="AU60" s="382">
        <v>43.336363636363636</v>
      </c>
      <c r="AV60" s="449"/>
      <c r="AW60" s="449"/>
      <c r="AX60" s="449"/>
      <c r="AY60" s="449"/>
      <c r="AZ60" s="449"/>
    </row>
    <row r="61" spans="1:52" ht="20.100000000000001" customHeight="1">
      <c r="A61" s="381">
        <v>12</v>
      </c>
      <c r="B61" s="383">
        <v>1</v>
      </c>
      <c r="C61" s="383">
        <v>1</v>
      </c>
      <c r="D61" s="383">
        <v>1</v>
      </c>
      <c r="E61" s="383">
        <v>1</v>
      </c>
      <c r="F61" s="382">
        <v>115.38948984645864</v>
      </c>
      <c r="G61" s="382">
        <v>159.999</v>
      </c>
      <c r="H61" s="382">
        <v>96</v>
      </c>
      <c r="I61" s="382">
        <v>96</v>
      </c>
      <c r="J61" s="382">
        <v>66</v>
      </c>
      <c r="K61" s="382">
        <v>90.142224562500004</v>
      </c>
      <c r="L61" s="382">
        <v>90.377100000000013</v>
      </c>
      <c r="M61" s="382">
        <v>66</v>
      </c>
      <c r="N61" s="382">
        <v>90.142224562500004</v>
      </c>
      <c r="O61" s="382">
        <v>81.947476875000007</v>
      </c>
      <c r="P61" s="382">
        <v>75</v>
      </c>
      <c r="Q61" s="382">
        <v>108.92578125</v>
      </c>
      <c r="R61" s="382">
        <v>130.7109375</v>
      </c>
      <c r="S61" s="382">
        <v>115.5</v>
      </c>
      <c r="T61" s="382">
        <v>100</v>
      </c>
      <c r="U61" s="382">
        <v>110</v>
      </c>
      <c r="V61" s="382">
        <v>91.666666666666671</v>
      </c>
      <c r="W61" s="382">
        <v>70.833333333333343</v>
      </c>
      <c r="X61" s="382">
        <v>91.666666666666671</v>
      </c>
      <c r="Y61" s="382">
        <v>59.399999999999991</v>
      </c>
      <c r="Z61" s="382">
        <v>107.8959375</v>
      </c>
      <c r="AA61" s="382">
        <v>45.506666666666661</v>
      </c>
      <c r="AB61" s="382">
        <v>53.332999999999998</v>
      </c>
      <c r="AC61" s="382">
        <v>32</v>
      </c>
      <c r="AD61" s="382">
        <v>32</v>
      </c>
      <c r="AE61" s="382">
        <v>22</v>
      </c>
      <c r="AF61" s="382">
        <v>36.360500000000002</v>
      </c>
      <c r="AG61" s="382">
        <v>36.619275000000002</v>
      </c>
      <c r="AH61" s="382">
        <v>24</v>
      </c>
      <c r="AI61" s="382">
        <v>36.360500000000002</v>
      </c>
      <c r="AJ61" s="382">
        <v>33.055</v>
      </c>
      <c r="AK61" s="382">
        <v>30</v>
      </c>
      <c r="AL61" s="382">
        <v>44.6875</v>
      </c>
      <c r="AM61" s="382">
        <v>53.625</v>
      </c>
      <c r="AN61" s="382">
        <v>46.2</v>
      </c>
      <c r="AO61" s="382">
        <v>40</v>
      </c>
      <c r="AP61" s="382">
        <v>44</v>
      </c>
      <c r="AQ61" s="382">
        <v>36.666666666666664</v>
      </c>
      <c r="AR61" s="382">
        <v>28.333333333333332</v>
      </c>
      <c r="AS61" s="382">
        <v>36.666666666666664</v>
      </c>
      <c r="AT61" s="382">
        <v>24.75</v>
      </c>
      <c r="AU61" s="382">
        <v>44.265000000000001</v>
      </c>
      <c r="AV61" s="449"/>
      <c r="AW61" s="449"/>
      <c r="AX61" s="449"/>
      <c r="AY61" s="449"/>
      <c r="AZ61" s="449"/>
    </row>
    <row r="62" spans="1:52" ht="20.100000000000001" customHeight="1">
      <c r="A62" s="381">
        <v>13</v>
      </c>
      <c r="B62" s="383">
        <v>1</v>
      </c>
      <c r="C62" s="383">
        <v>1</v>
      </c>
      <c r="D62" s="383">
        <v>1</v>
      </c>
      <c r="E62" s="383">
        <v>1</v>
      </c>
      <c r="F62" s="382">
        <v>129.57073287126465</v>
      </c>
      <c r="G62" s="382">
        <v>173.33224999999999</v>
      </c>
      <c r="H62" s="382">
        <v>104</v>
      </c>
      <c r="I62" s="382">
        <v>104</v>
      </c>
      <c r="J62" s="382">
        <v>71.5</v>
      </c>
      <c r="K62" s="382">
        <v>100.83613036538462</v>
      </c>
      <c r="L62" s="382">
        <v>104.40210000000002</v>
      </c>
      <c r="M62" s="382">
        <v>71.5</v>
      </c>
      <c r="N62" s="382">
        <v>100.83613036538462</v>
      </c>
      <c r="O62" s="382">
        <v>91.669209423076921</v>
      </c>
      <c r="P62" s="382">
        <v>83.769230769230759</v>
      </c>
      <c r="Q62" s="382">
        <v>122.22956730769232</v>
      </c>
      <c r="R62" s="382">
        <v>146.67548076923077</v>
      </c>
      <c r="S62" s="382">
        <v>132.82499999999999</v>
      </c>
      <c r="T62" s="382">
        <v>115</v>
      </c>
      <c r="U62" s="382">
        <v>126.5</v>
      </c>
      <c r="V62" s="382">
        <v>103.5</v>
      </c>
      <c r="W62" s="382">
        <v>79.115384615384613</v>
      </c>
      <c r="X62" s="382">
        <v>102.38461538461539</v>
      </c>
      <c r="Y62" s="382">
        <v>69.3</v>
      </c>
      <c r="Z62" s="382">
        <v>121.07394230769231</v>
      </c>
      <c r="AA62" s="382">
        <v>46.467692307692303</v>
      </c>
      <c r="AB62" s="382">
        <v>53.332999999999998</v>
      </c>
      <c r="AC62" s="382">
        <v>32</v>
      </c>
      <c r="AD62" s="382">
        <v>32</v>
      </c>
      <c r="AE62" s="382">
        <v>22</v>
      </c>
      <c r="AF62" s="382">
        <v>36.948153846153843</v>
      </c>
      <c r="AG62" s="382">
        <v>38.117792307692312</v>
      </c>
      <c r="AH62" s="382">
        <v>24.76923076923077</v>
      </c>
      <c r="AI62" s="382">
        <v>36.948153846153843</v>
      </c>
      <c r="AJ62" s="382">
        <v>33.589230769230767</v>
      </c>
      <c r="AK62" s="382">
        <v>30.46153846153846</v>
      </c>
      <c r="AL62" s="382">
        <v>45.480769230769226</v>
      </c>
      <c r="AM62" s="382">
        <v>54.57692307692308</v>
      </c>
      <c r="AN62" s="382">
        <v>47.976923076923079</v>
      </c>
      <c r="AO62" s="382">
        <v>41.53846153846154</v>
      </c>
      <c r="AP62" s="382">
        <v>45.692307692307693</v>
      </c>
      <c r="AQ62" s="382">
        <v>37.384615384615387</v>
      </c>
      <c r="AR62" s="382">
        <v>28.769230769230766</v>
      </c>
      <c r="AS62" s="382">
        <v>37.230769230769226</v>
      </c>
      <c r="AT62" s="382">
        <v>25.892307692307689</v>
      </c>
      <c r="AU62" s="382">
        <v>45.050769230769227</v>
      </c>
      <c r="AV62" s="449"/>
      <c r="AW62" s="449"/>
      <c r="AX62" s="449"/>
      <c r="AY62" s="449"/>
      <c r="AZ62" s="449"/>
    </row>
    <row r="63" spans="1:52" ht="20.100000000000001" customHeight="1">
      <c r="A63" s="381">
        <v>14</v>
      </c>
      <c r="B63" s="383">
        <v>1</v>
      </c>
      <c r="C63" s="383">
        <v>1</v>
      </c>
      <c r="D63" s="383">
        <v>1</v>
      </c>
      <c r="E63" s="383">
        <v>1</v>
      </c>
      <c r="F63" s="382">
        <v>143.95774281518777</v>
      </c>
      <c r="G63" s="382">
        <v>186.66550000000001</v>
      </c>
      <c r="H63" s="382">
        <v>112</v>
      </c>
      <c r="I63" s="382">
        <v>112</v>
      </c>
      <c r="J63" s="382">
        <v>77</v>
      </c>
      <c r="K63" s="382">
        <v>111.57376391071428</v>
      </c>
      <c r="L63" s="382">
        <v>118.42710000000001</v>
      </c>
      <c r="M63" s="382">
        <v>77</v>
      </c>
      <c r="N63" s="382">
        <v>111.57376391071429</v>
      </c>
      <c r="O63" s="382">
        <v>101.43069446428572</v>
      </c>
      <c r="P63" s="382">
        <v>92.571428571428555</v>
      </c>
      <c r="Q63" s="382">
        <v>135.59709821428572</v>
      </c>
      <c r="R63" s="382">
        <v>162.71651785714286</v>
      </c>
      <c r="S63" s="382">
        <v>150.15000000000003</v>
      </c>
      <c r="T63" s="382">
        <v>130</v>
      </c>
      <c r="U63" s="382">
        <v>143</v>
      </c>
      <c r="V63" s="382">
        <v>117</v>
      </c>
      <c r="W63" s="382">
        <v>87.428571428571431</v>
      </c>
      <c r="X63" s="382">
        <v>113.14285714285714</v>
      </c>
      <c r="Y63" s="382">
        <v>79.199999999999989</v>
      </c>
      <c r="Z63" s="382">
        <v>134.31508928571429</v>
      </c>
      <c r="AA63" s="382">
        <v>47.337142857142865</v>
      </c>
      <c r="AB63" s="382">
        <v>53.332999999999998</v>
      </c>
      <c r="AC63" s="382">
        <v>32</v>
      </c>
      <c r="AD63" s="382">
        <v>32</v>
      </c>
      <c r="AE63" s="382">
        <v>22.857142857142858</v>
      </c>
      <c r="AF63" s="382">
        <v>37.451857142857143</v>
      </c>
      <c r="AG63" s="382">
        <v>39.402235714285723</v>
      </c>
      <c r="AH63" s="382">
        <v>25.428571428571427</v>
      </c>
      <c r="AI63" s="382">
        <v>37.451857142857143</v>
      </c>
      <c r="AJ63" s="382">
        <v>34.047142857142859</v>
      </c>
      <c r="AK63" s="382">
        <v>30.857142857142858</v>
      </c>
      <c r="AL63" s="382">
        <v>46.160714285714292</v>
      </c>
      <c r="AM63" s="382">
        <v>55.392857142857139</v>
      </c>
      <c r="AN63" s="382">
        <v>49.5</v>
      </c>
      <c r="AO63" s="382">
        <v>42.857142857142861</v>
      </c>
      <c r="AP63" s="382">
        <v>47.142857142857146</v>
      </c>
      <c r="AQ63" s="382">
        <v>38.571428571428569</v>
      </c>
      <c r="AR63" s="382">
        <v>29.142857142857142</v>
      </c>
      <c r="AS63" s="382">
        <v>37.714285714285715</v>
      </c>
      <c r="AT63" s="382">
        <v>26.87142857142857</v>
      </c>
      <c r="AU63" s="382">
        <v>45.724285714285713</v>
      </c>
      <c r="AV63" s="449"/>
      <c r="AW63" s="449"/>
      <c r="AX63" s="449"/>
      <c r="AY63" s="449"/>
      <c r="AZ63" s="449"/>
    </row>
    <row r="64" spans="1:52" ht="20.100000000000001" customHeight="1">
      <c r="A64" s="381">
        <v>15</v>
      </c>
      <c r="B64" s="383">
        <v>1</v>
      </c>
      <c r="C64" s="383">
        <v>1</v>
      </c>
      <c r="D64" s="383">
        <v>1</v>
      </c>
      <c r="E64" s="383">
        <v>1</v>
      </c>
      <c r="F64" s="382">
        <v>158.54136253041364</v>
      </c>
      <c r="G64" s="382">
        <v>199.99875</v>
      </c>
      <c r="H64" s="382">
        <v>120</v>
      </c>
      <c r="I64" s="382">
        <v>120</v>
      </c>
      <c r="J64" s="382">
        <v>82.5</v>
      </c>
      <c r="K64" s="382">
        <v>122.34637964999999</v>
      </c>
      <c r="L64" s="382">
        <v>132.45210000000003</v>
      </c>
      <c r="M64" s="382">
        <v>82.5</v>
      </c>
      <c r="N64" s="382">
        <v>122.34637965</v>
      </c>
      <c r="O64" s="382">
        <v>111.22398150000001</v>
      </c>
      <c r="P64" s="382">
        <v>101.4</v>
      </c>
      <c r="Q64" s="382">
        <v>149.015625</v>
      </c>
      <c r="R64" s="382">
        <v>178.81874999999999</v>
      </c>
      <c r="S64" s="382">
        <v>167.47500000000002</v>
      </c>
      <c r="T64" s="382">
        <v>145</v>
      </c>
      <c r="U64" s="382">
        <v>159.5</v>
      </c>
      <c r="V64" s="382">
        <v>130.5</v>
      </c>
      <c r="W64" s="382">
        <v>95.76666666666668</v>
      </c>
      <c r="X64" s="382">
        <v>123.93333333333334</v>
      </c>
      <c r="Y64" s="382">
        <v>89.1</v>
      </c>
      <c r="Z64" s="382">
        <v>147.60675000000001</v>
      </c>
      <c r="AA64" s="382">
        <v>48.133333333333326</v>
      </c>
      <c r="AB64" s="382">
        <v>56.888533333333328</v>
      </c>
      <c r="AC64" s="382">
        <v>34.133333333333333</v>
      </c>
      <c r="AD64" s="382">
        <v>34.133333333333333</v>
      </c>
      <c r="AE64" s="382">
        <v>23.6</v>
      </c>
      <c r="AF64" s="382">
        <v>37.888400000000004</v>
      </c>
      <c r="AG64" s="382">
        <v>40.515420000000006</v>
      </c>
      <c r="AH64" s="382">
        <v>26</v>
      </c>
      <c r="AI64" s="382">
        <v>37.888400000000004</v>
      </c>
      <c r="AJ64" s="382">
        <v>34.999333333333333</v>
      </c>
      <c r="AK64" s="382">
        <v>31.2</v>
      </c>
      <c r="AL64" s="382">
        <v>46.75</v>
      </c>
      <c r="AM64" s="382">
        <v>56.099999999999994</v>
      </c>
      <c r="AN64" s="382">
        <v>50.820000000000007</v>
      </c>
      <c r="AO64" s="382">
        <v>44</v>
      </c>
      <c r="AP64" s="382">
        <v>48.4</v>
      </c>
      <c r="AQ64" s="382">
        <v>39.6</v>
      </c>
      <c r="AR64" s="382">
        <v>30.599999999999998</v>
      </c>
      <c r="AS64" s="382">
        <v>39.599999999999994</v>
      </c>
      <c r="AT64" s="382">
        <v>27.72</v>
      </c>
      <c r="AU64" s="382">
        <v>46.307999999999993</v>
      </c>
      <c r="AV64" s="449"/>
      <c r="AW64" s="449"/>
      <c r="AX64" s="449"/>
      <c r="AY64" s="449"/>
      <c r="AZ64" s="449"/>
    </row>
    <row r="65" spans="1:52" ht="20.100000000000001" customHeight="1">
      <c r="A65" s="381">
        <v>16</v>
      </c>
      <c r="B65" s="383">
        <v>1</v>
      </c>
      <c r="C65" s="383">
        <v>1</v>
      </c>
      <c r="D65" s="383">
        <v>1</v>
      </c>
      <c r="E65" s="383">
        <v>1</v>
      </c>
      <c r="F65" s="382">
        <v>173.31472423802612</v>
      </c>
      <c r="G65" s="382">
        <v>213.33199999999999</v>
      </c>
      <c r="H65" s="382">
        <v>128</v>
      </c>
      <c r="I65" s="382">
        <v>128</v>
      </c>
      <c r="J65" s="382">
        <v>88</v>
      </c>
      <c r="K65" s="382">
        <v>133.14741842187499</v>
      </c>
      <c r="L65" s="382">
        <v>146.47710000000001</v>
      </c>
      <c r="M65" s="382">
        <v>88</v>
      </c>
      <c r="N65" s="382">
        <v>133.14741842187499</v>
      </c>
      <c r="O65" s="382">
        <v>121.04310765625</v>
      </c>
      <c r="P65" s="382">
        <v>110.25</v>
      </c>
      <c r="Q65" s="382">
        <v>162.4755859375</v>
      </c>
      <c r="R65" s="382">
        <v>194.970703125</v>
      </c>
      <c r="S65" s="382">
        <v>184.8</v>
      </c>
      <c r="T65" s="382">
        <v>160</v>
      </c>
      <c r="U65" s="382">
        <v>176</v>
      </c>
      <c r="V65" s="382">
        <v>144</v>
      </c>
      <c r="W65" s="382">
        <v>104.125</v>
      </c>
      <c r="X65" s="382">
        <v>134.75</v>
      </c>
      <c r="Y65" s="382">
        <v>98.999999999999986</v>
      </c>
      <c r="Z65" s="382">
        <v>160.939453125</v>
      </c>
      <c r="AA65" s="382">
        <v>48.87</v>
      </c>
      <c r="AB65" s="382">
        <v>59.999624999999995</v>
      </c>
      <c r="AC65" s="382">
        <v>36</v>
      </c>
      <c r="AD65" s="382">
        <v>36</v>
      </c>
      <c r="AE65" s="382">
        <v>24.25</v>
      </c>
      <c r="AF65" s="382">
        <v>39.415750000000003</v>
      </c>
      <c r="AG65" s="382">
        <v>41.489456250000003</v>
      </c>
      <c r="AH65" s="382">
        <v>26.5</v>
      </c>
      <c r="AI65" s="382">
        <v>38.270375000000001</v>
      </c>
      <c r="AJ65" s="382">
        <v>35.936875000000001</v>
      </c>
      <c r="AK65" s="382">
        <v>31.5</v>
      </c>
      <c r="AL65" s="382">
        <v>48.203125</v>
      </c>
      <c r="AM65" s="382">
        <v>57.171875</v>
      </c>
      <c r="AN65" s="382">
        <v>51.975000000000009</v>
      </c>
      <c r="AO65" s="382">
        <v>45</v>
      </c>
      <c r="AP65" s="382">
        <v>49.5</v>
      </c>
      <c r="AQ65" s="382">
        <v>40.5</v>
      </c>
      <c r="AR65" s="382">
        <v>31.875</v>
      </c>
      <c r="AS65" s="382">
        <v>41.25</v>
      </c>
      <c r="AT65" s="382">
        <v>28.462499999999999</v>
      </c>
      <c r="AU65" s="382">
        <v>46.818749999999994</v>
      </c>
      <c r="AV65" s="449"/>
      <c r="AW65" s="449"/>
      <c r="AX65" s="449"/>
      <c r="AY65" s="449"/>
      <c r="AZ65" s="449"/>
    </row>
    <row r="66" spans="1:52" ht="20.100000000000001" customHeight="1">
      <c r="A66" s="381">
        <v>17</v>
      </c>
      <c r="B66" s="383">
        <v>1</v>
      </c>
      <c r="C66" s="383">
        <v>1</v>
      </c>
      <c r="D66" s="383">
        <v>1</v>
      </c>
      <c r="E66" s="383">
        <v>1</v>
      </c>
      <c r="F66" s="382">
        <v>188.27257618198794</v>
      </c>
      <c r="G66" s="382">
        <v>226.66524999999999</v>
      </c>
      <c r="H66" s="382">
        <v>136</v>
      </c>
      <c r="I66" s="382">
        <v>136</v>
      </c>
      <c r="J66" s="382">
        <v>93.5</v>
      </c>
      <c r="K66" s="382">
        <v>143.97186439705882</v>
      </c>
      <c r="L66" s="382">
        <v>160.50210000000001</v>
      </c>
      <c r="M66" s="382">
        <v>93.5</v>
      </c>
      <c r="N66" s="382">
        <v>143.97186439705882</v>
      </c>
      <c r="O66" s="382">
        <v>130.8835130882353</v>
      </c>
      <c r="P66" s="382">
        <v>119.11764705882354</v>
      </c>
      <c r="Q66" s="382">
        <v>175.96966911764707</v>
      </c>
      <c r="R66" s="382">
        <v>211.16360294117646</v>
      </c>
      <c r="S66" s="382">
        <v>202.125</v>
      </c>
      <c r="T66" s="382">
        <v>175</v>
      </c>
      <c r="U66" s="382">
        <v>192.5</v>
      </c>
      <c r="V66" s="382">
        <v>157.5</v>
      </c>
      <c r="W66" s="382">
        <v>112.5</v>
      </c>
      <c r="X66" s="382">
        <v>145.58823529411768</v>
      </c>
      <c r="Y66" s="382">
        <v>108.9</v>
      </c>
      <c r="Z66" s="382">
        <v>174.30595588235292</v>
      </c>
      <c r="AA66" s="382">
        <v>49.557647058823527</v>
      </c>
      <c r="AB66" s="382">
        <v>62.744705882352939</v>
      </c>
      <c r="AC66" s="382">
        <v>37.647058823529413</v>
      </c>
      <c r="AD66" s="382">
        <v>37.647058823529413</v>
      </c>
      <c r="AE66" s="382">
        <v>24.823529411764707</v>
      </c>
      <c r="AF66" s="382">
        <v>40.979529411764709</v>
      </c>
      <c r="AG66" s="382">
        <v>42.3489</v>
      </c>
      <c r="AH66" s="382">
        <v>26.941176470588236</v>
      </c>
      <c r="AI66" s="382">
        <v>38.607411764705887</v>
      </c>
      <c r="AJ66" s="382">
        <v>36.764117647058825</v>
      </c>
      <c r="AK66" s="382">
        <v>32.823529411764703</v>
      </c>
      <c r="AL66" s="382">
        <v>49.485294117647058</v>
      </c>
      <c r="AM66" s="382">
        <v>58.544117647058826</v>
      </c>
      <c r="AN66" s="382">
        <v>53.982352941176472</v>
      </c>
      <c r="AO66" s="382">
        <v>45.882352941176471</v>
      </c>
      <c r="AP66" s="382">
        <v>50.470588235294116</v>
      </c>
      <c r="AQ66" s="382">
        <v>41.294117647058826</v>
      </c>
      <c r="AR66" s="382">
        <v>33</v>
      </c>
      <c r="AS66" s="382">
        <v>42.705882352941174</v>
      </c>
      <c r="AT66" s="382">
        <v>29.117647058823529</v>
      </c>
      <c r="AU66" s="382">
        <v>47.269411764705879</v>
      </c>
      <c r="AV66" s="449"/>
      <c r="AW66" s="449"/>
      <c r="AX66" s="449"/>
      <c r="AY66" s="449"/>
      <c r="AZ66" s="449"/>
    </row>
    <row r="67" spans="1:52" ht="20.100000000000001" customHeight="1">
      <c r="A67" s="381">
        <v>18</v>
      </c>
      <c r="B67" s="383">
        <v>1</v>
      </c>
      <c r="C67" s="383">
        <v>1</v>
      </c>
      <c r="D67" s="383">
        <v>1</v>
      </c>
      <c r="E67" s="383">
        <v>1</v>
      </c>
      <c r="F67" s="382">
        <v>203.41083373186677</v>
      </c>
      <c r="G67" s="382">
        <v>239.99849999999998</v>
      </c>
      <c r="H67" s="382">
        <v>144</v>
      </c>
      <c r="I67" s="382">
        <v>144</v>
      </c>
      <c r="J67" s="382">
        <v>99</v>
      </c>
      <c r="K67" s="382">
        <v>154.815816375</v>
      </c>
      <c r="L67" s="382">
        <v>174.52710000000002</v>
      </c>
      <c r="M67" s="382">
        <v>99</v>
      </c>
      <c r="N67" s="382">
        <v>154.815816375</v>
      </c>
      <c r="O67" s="382">
        <v>140.74165125000002</v>
      </c>
      <c r="P67" s="382">
        <v>128</v>
      </c>
      <c r="Q67" s="382">
        <v>189.4921875</v>
      </c>
      <c r="R67" s="382">
        <v>227.390625</v>
      </c>
      <c r="S67" s="382">
        <v>219.45</v>
      </c>
      <c r="T67" s="382">
        <v>190</v>
      </c>
      <c r="U67" s="382">
        <v>209</v>
      </c>
      <c r="V67" s="382">
        <v>171</v>
      </c>
      <c r="W67" s="382">
        <v>120.88888888888889</v>
      </c>
      <c r="X67" s="382">
        <v>156.44444444444446</v>
      </c>
      <c r="Y67" s="382">
        <v>118.8</v>
      </c>
      <c r="Z67" s="382">
        <v>187.700625</v>
      </c>
      <c r="AA67" s="382">
        <v>50.204444444444441</v>
      </c>
      <c r="AB67" s="382">
        <v>65.184777777777782</v>
      </c>
      <c r="AC67" s="382">
        <v>39.111111111111114</v>
      </c>
      <c r="AD67" s="382">
        <v>39.111111111111114</v>
      </c>
      <c r="AE67" s="382">
        <v>25.333333333333332</v>
      </c>
      <c r="AF67" s="382">
        <v>42.369555555555557</v>
      </c>
      <c r="AG67" s="382">
        <v>43.49818888888889</v>
      </c>
      <c r="AH67" s="382">
        <v>27.333333333333332</v>
      </c>
      <c r="AI67" s="382">
        <v>38.906999999999996</v>
      </c>
      <c r="AJ67" s="382">
        <v>37.499444444444443</v>
      </c>
      <c r="AK67" s="382">
        <v>34</v>
      </c>
      <c r="AL67" s="382">
        <v>50.625</v>
      </c>
      <c r="AM67" s="382">
        <v>59.763888888888886</v>
      </c>
      <c r="AN67" s="382">
        <v>55.766666666666673</v>
      </c>
      <c r="AO67" s="382">
        <v>46.666666666666664</v>
      </c>
      <c r="AP67" s="382">
        <v>51.333333333333336</v>
      </c>
      <c r="AQ67" s="382">
        <v>42</v>
      </c>
      <c r="AR67" s="382">
        <v>34</v>
      </c>
      <c r="AS67" s="382">
        <v>44</v>
      </c>
      <c r="AT67" s="382">
        <v>29.7</v>
      </c>
      <c r="AU67" s="382">
        <v>47.67</v>
      </c>
      <c r="AV67" s="449"/>
      <c r="AW67" s="449"/>
      <c r="AX67" s="449"/>
      <c r="AY67" s="449"/>
      <c r="AZ67" s="449"/>
    </row>
    <row r="68" spans="1:52" ht="20.100000000000001" customHeight="1">
      <c r="A68" s="381">
        <v>19</v>
      </c>
      <c r="B68" s="383">
        <v>1</v>
      </c>
      <c r="C68" s="383">
        <v>1</v>
      </c>
      <c r="D68" s="383">
        <v>1</v>
      </c>
      <c r="E68" s="383">
        <v>1</v>
      </c>
      <c r="F68" s="382">
        <v>218.72627224266085</v>
      </c>
      <c r="G68" s="382">
        <v>253.33175</v>
      </c>
      <c r="H68" s="382">
        <v>152</v>
      </c>
      <c r="I68" s="382">
        <v>152</v>
      </c>
      <c r="J68" s="382">
        <v>104.5</v>
      </c>
      <c r="K68" s="382">
        <v>165.67619446052632</v>
      </c>
      <c r="L68" s="382">
        <v>188.5521</v>
      </c>
      <c r="M68" s="382">
        <v>107.07275541795667</v>
      </c>
      <c r="N68" s="382">
        <v>165.67619446052632</v>
      </c>
      <c r="O68" s="382">
        <v>150.61472223684211</v>
      </c>
      <c r="P68" s="382">
        <v>136.89473684210526</v>
      </c>
      <c r="Q68" s="382">
        <v>203.03865131578948</v>
      </c>
      <c r="R68" s="382">
        <v>243.6463815789474</v>
      </c>
      <c r="S68" s="382">
        <v>236.77500000000001</v>
      </c>
      <c r="T68" s="382">
        <v>205</v>
      </c>
      <c r="U68" s="382">
        <v>225.5</v>
      </c>
      <c r="V68" s="382">
        <v>184.5</v>
      </c>
      <c r="W68" s="382">
        <v>129.28947368421052</v>
      </c>
      <c r="X68" s="382">
        <v>167.31578947368422</v>
      </c>
      <c r="Y68" s="382">
        <v>128.69999999999999</v>
      </c>
      <c r="Z68" s="382">
        <v>201.11901315789476</v>
      </c>
      <c r="AA68" s="382">
        <v>50.816842105263156</v>
      </c>
      <c r="AB68" s="382">
        <v>67.367999999999995</v>
      </c>
      <c r="AC68" s="382">
        <v>40.421052631578945</v>
      </c>
      <c r="AD68" s="382">
        <v>40.421052631578945</v>
      </c>
      <c r="AE68" s="382">
        <v>25.789473684210527</v>
      </c>
      <c r="AF68" s="382">
        <v>43.613263157894735</v>
      </c>
      <c r="AG68" s="382">
        <v>44.893021052631582</v>
      </c>
      <c r="AH68" s="382">
        <v>27.684210526315788</v>
      </c>
      <c r="AI68" s="382">
        <v>39.17505263157895</v>
      </c>
      <c r="AJ68" s="382">
        <v>38.157368421052631</v>
      </c>
      <c r="AK68" s="382">
        <v>35.05263157894737</v>
      </c>
      <c r="AL68" s="382">
        <v>51.64473684210526</v>
      </c>
      <c r="AM68" s="382">
        <v>60.85526315789474</v>
      </c>
      <c r="AN68" s="382">
        <v>57.363157894736844</v>
      </c>
      <c r="AO68" s="382">
        <v>47.368421052631582</v>
      </c>
      <c r="AP68" s="382">
        <v>52.10526315789474</v>
      </c>
      <c r="AQ68" s="382">
        <v>42.631578947368425</v>
      </c>
      <c r="AR68" s="382">
        <v>35.789473684210527</v>
      </c>
      <c r="AS68" s="382">
        <v>46.315789473684205</v>
      </c>
      <c r="AT68" s="382">
        <v>30.221052631578946</v>
      </c>
      <c r="AU68" s="382">
        <v>48.028421052631579</v>
      </c>
      <c r="AV68" s="449"/>
      <c r="AW68" s="449"/>
      <c r="AX68" s="449"/>
      <c r="AY68" s="449"/>
      <c r="AZ68" s="449"/>
    </row>
    <row r="69" spans="1:52" ht="20.100000000000001" customHeight="1">
      <c r="A69" s="381">
        <v>20</v>
      </c>
      <c r="B69" s="383">
        <v>1</v>
      </c>
      <c r="C69" s="383">
        <v>1</v>
      </c>
      <c r="D69" s="383">
        <v>1</v>
      </c>
      <c r="E69" s="383">
        <v>1</v>
      </c>
      <c r="F69" s="382">
        <v>234.21631205673759</v>
      </c>
      <c r="G69" s="382">
        <v>266.66499999999996</v>
      </c>
      <c r="H69" s="382">
        <v>160</v>
      </c>
      <c r="I69" s="382">
        <v>160</v>
      </c>
      <c r="J69" s="382">
        <v>110</v>
      </c>
      <c r="K69" s="382">
        <v>176.55053473750002</v>
      </c>
      <c r="L69" s="382">
        <v>202.5771</v>
      </c>
      <c r="M69" s="382">
        <v>115.29411764705883</v>
      </c>
      <c r="N69" s="382">
        <v>176.55053473750002</v>
      </c>
      <c r="O69" s="382">
        <v>160.50048612500001</v>
      </c>
      <c r="P69" s="382">
        <v>145.80000000000001</v>
      </c>
      <c r="Q69" s="382">
        <v>216.60546875</v>
      </c>
      <c r="R69" s="382">
        <v>259.92656249999999</v>
      </c>
      <c r="S69" s="382">
        <v>254.10000000000002</v>
      </c>
      <c r="T69" s="382">
        <v>220</v>
      </c>
      <c r="U69" s="382">
        <v>242</v>
      </c>
      <c r="V69" s="382">
        <v>198</v>
      </c>
      <c r="W69" s="382">
        <v>138.55000000000001</v>
      </c>
      <c r="X69" s="382">
        <v>179.3</v>
      </c>
      <c r="Y69" s="382">
        <v>138.6</v>
      </c>
      <c r="Z69" s="382">
        <v>214.55756249999999</v>
      </c>
      <c r="AA69" s="382">
        <v>51.4</v>
      </c>
      <c r="AB69" s="382">
        <v>69.332899999999995</v>
      </c>
      <c r="AC69" s="382">
        <v>41.6</v>
      </c>
      <c r="AD69" s="382">
        <v>41.6</v>
      </c>
      <c r="AE69" s="382">
        <v>26.2</v>
      </c>
      <c r="AF69" s="382">
        <v>44.732599999999998</v>
      </c>
      <c r="AG69" s="382">
        <v>46.14837</v>
      </c>
      <c r="AH69" s="382">
        <v>28</v>
      </c>
      <c r="AI69" s="382">
        <v>39.4163</v>
      </c>
      <c r="AJ69" s="382">
        <v>38.749499999999998</v>
      </c>
      <c r="AK69" s="382">
        <v>36</v>
      </c>
      <c r="AL69" s="382">
        <v>52.5625</v>
      </c>
      <c r="AM69" s="382">
        <v>61.837499999999999</v>
      </c>
      <c r="AN69" s="382">
        <v>58.800000000000004</v>
      </c>
      <c r="AO69" s="382">
        <v>48</v>
      </c>
      <c r="AP69" s="382">
        <v>52.8</v>
      </c>
      <c r="AQ69" s="382">
        <v>43.2</v>
      </c>
      <c r="AR69" s="382">
        <v>37.400000000000006</v>
      </c>
      <c r="AS69" s="382">
        <v>48.400000000000006</v>
      </c>
      <c r="AT69" s="382">
        <v>30.69</v>
      </c>
      <c r="AU69" s="382">
        <v>48.350999999999999</v>
      </c>
      <c r="AV69" s="449"/>
      <c r="AW69" s="449"/>
      <c r="AX69" s="449"/>
      <c r="AY69" s="449"/>
      <c r="AZ69" s="449"/>
    </row>
    <row r="70" spans="1:52" ht="20.100000000000001" customHeight="1">
      <c r="A70" s="381">
        <v>21</v>
      </c>
      <c r="B70" s="383">
        <v>1</v>
      </c>
      <c r="C70" s="383">
        <v>1</v>
      </c>
      <c r="D70" s="383">
        <v>1</v>
      </c>
      <c r="E70" s="383">
        <v>1</v>
      </c>
      <c r="F70" s="382">
        <v>249.87886493384377</v>
      </c>
      <c r="G70" s="382">
        <v>279.99824999999998</v>
      </c>
      <c r="H70" s="382">
        <v>168</v>
      </c>
      <c r="I70" s="382">
        <v>168</v>
      </c>
      <c r="J70" s="382">
        <v>115.5</v>
      </c>
      <c r="K70" s="382">
        <v>187.43684260714286</v>
      </c>
      <c r="L70" s="382">
        <v>216.60210000000004</v>
      </c>
      <c r="M70" s="382">
        <v>123.54201680672269</v>
      </c>
      <c r="N70" s="382">
        <v>187.43684260714286</v>
      </c>
      <c r="O70" s="382">
        <v>170.8960846666667</v>
      </c>
      <c r="P70" s="382">
        <v>154.71428571428572</v>
      </c>
      <c r="Q70" s="382">
        <v>230.18973214285717</v>
      </c>
      <c r="R70" s="382">
        <v>276.22767857142856</v>
      </c>
      <c r="S70" s="382">
        <v>271.42500000000001</v>
      </c>
      <c r="T70" s="382">
        <v>235</v>
      </c>
      <c r="U70" s="382">
        <v>258.5</v>
      </c>
      <c r="V70" s="382">
        <v>211.5</v>
      </c>
      <c r="W70" s="382">
        <v>151.17857142857144</v>
      </c>
      <c r="X70" s="382">
        <v>195.64285714285714</v>
      </c>
      <c r="Y70" s="382">
        <v>148.5</v>
      </c>
      <c r="Z70" s="382">
        <v>228.01339285714289</v>
      </c>
      <c r="AA70" s="382">
        <v>51.95809523809524</v>
      </c>
      <c r="AB70" s="382">
        <v>71.11066666666666</v>
      </c>
      <c r="AC70" s="382">
        <v>42.666666666666664</v>
      </c>
      <c r="AD70" s="382">
        <v>42.666666666666664</v>
      </c>
      <c r="AE70" s="382">
        <v>26.571428571428569</v>
      </c>
      <c r="AF70" s="382">
        <v>45.745333333333335</v>
      </c>
      <c r="AG70" s="382">
        <v>47.284161904761909</v>
      </c>
      <c r="AH70" s="382">
        <v>28.285714285714285</v>
      </c>
      <c r="AI70" s="382">
        <v>39.634571428571427</v>
      </c>
      <c r="AJ70" s="382">
        <v>39.285238095238093</v>
      </c>
      <c r="AK70" s="382">
        <v>36.857142857142861</v>
      </c>
      <c r="AL70" s="382">
        <v>53.392857142857139</v>
      </c>
      <c r="AM70" s="382">
        <v>63.416666666666664</v>
      </c>
      <c r="AN70" s="382">
        <v>60.900000000000006</v>
      </c>
      <c r="AO70" s="382">
        <v>49.142857142857139</v>
      </c>
      <c r="AP70" s="382">
        <v>53.428571428571431</v>
      </c>
      <c r="AQ70" s="382">
        <v>43.80952380952381</v>
      </c>
      <c r="AR70" s="382">
        <v>38.857142857142861</v>
      </c>
      <c r="AS70" s="382">
        <v>50.285714285714285</v>
      </c>
      <c r="AT70" s="382">
        <v>31.11428571428571</v>
      </c>
      <c r="AU70" s="382">
        <v>48.642857142857139</v>
      </c>
    </row>
    <row r="71" spans="1:52" ht="20.100000000000001" customHeight="1">
      <c r="A71" s="381">
        <v>22</v>
      </c>
      <c r="B71" s="383">
        <v>1</v>
      </c>
      <c r="C71" s="383">
        <v>1</v>
      </c>
      <c r="D71" s="383">
        <v>1</v>
      </c>
      <c r="E71" s="383">
        <v>1</v>
      </c>
      <c r="F71" s="382">
        <v>265.71222236389139</v>
      </c>
      <c r="G71" s="382">
        <v>293.33150000000001</v>
      </c>
      <c r="H71" s="382">
        <v>176</v>
      </c>
      <c r="I71" s="382">
        <v>176</v>
      </c>
      <c r="J71" s="382">
        <v>121</v>
      </c>
      <c r="K71" s="382">
        <v>200.05382408333332</v>
      </c>
      <c r="L71" s="382">
        <v>230.62710000000001</v>
      </c>
      <c r="M71" s="382">
        <v>131.81283422459893</v>
      </c>
      <c r="N71" s="382">
        <v>198.33348612499998</v>
      </c>
      <c r="O71" s="382">
        <v>183.39308081818183</v>
      </c>
      <c r="P71" s="382">
        <v>163.63636363636363</v>
      </c>
      <c r="Q71" s="382">
        <v>244.55991274350652</v>
      </c>
      <c r="R71" s="382">
        <v>292.546875</v>
      </c>
      <c r="S71" s="382">
        <v>288.75000000000006</v>
      </c>
      <c r="T71" s="382">
        <v>250</v>
      </c>
      <c r="U71" s="382">
        <v>275</v>
      </c>
      <c r="V71" s="382">
        <v>225</v>
      </c>
      <c r="W71" s="382">
        <v>163.81818181818181</v>
      </c>
      <c r="X71" s="382">
        <v>212</v>
      </c>
      <c r="Y71" s="382">
        <v>158.4</v>
      </c>
      <c r="Z71" s="382">
        <v>241.4841477272727</v>
      </c>
      <c r="AA71" s="382">
        <v>52.494545454545452</v>
      </c>
      <c r="AB71" s="382">
        <v>72.726818181818174</v>
      </c>
      <c r="AC71" s="382">
        <v>43.63636363636364</v>
      </c>
      <c r="AD71" s="382">
        <v>43.63636363636364</v>
      </c>
      <c r="AE71" s="382">
        <v>26.90909090909091</v>
      </c>
      <c r="AF71" s="382">
        <v>46.665999999999997</v>
      </c>
      <c r="AG71" s="382">
        <v>48.316699999999997</v>
      </c>
      <c r="AH71" s="382">
        <v>28.545454545454547</v>
      </c>
      <c r="AI71" s="382">
        <v>39.832999999999998</v>
      </c>
      <c r="AJ71" s="382">
        <v>39.772272727272728</v>
      </c>
      <c r="AK71" s="382">
        <v>37.63636363636364</v>
      </c>
      <c r="AL71" s="382">
        <v>54.147727272727273</v>
      </c>
      <c r="AM71" s="382">
        <v>64.85227272727272</v>
      </c>
      <c r="AN71" s="382">
        <v>62.809090909090919</v>
      </c>
      <c r="AO71" s="382">
        <v>50.18181818181818</v>
      </c>
      <c r="AP71" s="382">
        <v>54</v>
      </c>
      <c r="AQ71" s="382">
        <v>45.727272727272727</v>
      </c>
      <c r="AR71" s="382">
        <v>40.181818181818187</v>
      </c>
      <c r="AS71" s="382">
        <v>52</v>
      </c>
      <c r="AT71" s="382">
        <v>31.499999999999996</v>
      </c>
      <c r="AU71" s="382">
        <v>48.908181818181816</v>
      </c>
    </row>
    <row r="72" spans="1:52" ht="20.100000000000001" customHeight="1">
      <c r="A72" s="381">
        <v>23</v>
      </c>
      <c r="B72" s="383">
        <v>1</v>
      </c>
      <c r="C72" s="383">
        <v>1</v>
      </c>
      <c r="D72" s="383">
        <v>1</v>
      </c>
      <c r="E72" s="383">
        <v>1</v>
      </c>
      <c r="F72" s="382">
        <v>281.71497301558429</v>
      </c>
      <c r="G72" s="382">
        <v>306.66474999999997</v>
      </c>
      <c r="H72" s="382">
        <v>184</v>
      </c>
      <c r="I72" s="382">
        <v>184</v>
      </c>
      <c r="J72" s="382">
        <v>126.5</v>
      </c>
      <c r="K72" s="382">
        <v>216.38465781884059</v>
      </c>
      <c r="L72" s="382">
        <v>244.65210000000002</v>
      </c>
      <c r="M72" s="382">
        <v>140.10358056265983</v>
      </c>
      <c r="N72" s="382">
        <v>209.23911716304349</v>
      </c>
      <c r="O72" s="382">
        <v>195.89033817391305</v>
      </c>
      <c r="P72" s="382">
        <v>172.56521739130434</v>
      </c>
      <c r="Q72" s="382">
        <v>262.05187305900614</v>
      </c>
      <c r="R72" s="382">
        <v>308.89133810423982</v>
      </c>
      <c r="S72" s="382">
        <v>307.00585896076359</v>
      </c>
      <c r="T72" s="382">
        <v>265</v>
      </c>
      <c r="U72" s="382">
        <v>291.5</v>
      </c>
      <c r="V72" s="382">
        <v>238.5</v>
      </c>
      <c r="W72" s="382">
        <v>176.46739130434781</v>
      </c>
      <c r="X72" s="382">
        <v>228.36956521739131</v>
      </c>
      <c r="Y72" s="382">
        <v>168.29999999999998</v>
      </c>
      <c r="Z72" s="382">
        <v>254.96788043478267</v>
      </c>
      <c r="AA72" s="382">
        <v>53.012173913043476</v>
      </c>
      <c r="AB72" s="382">
        <v>74.202434782608691</v>
      </c>
      <c r="AC72" s="382">
        <v>44.521739130434781</v>
      </c>
      <c r="AD72" s="382">
        <v>44.521739130434781</v>
      </c>
      <c r="AE72" s="382">
        <v>27.217391304347828</v>
      </c>
      <c r="AF72" s="382">
        <v>47.506608695652176</v>
      </c>
      <c r="AG72" s="382">
        <v>49.259452173913047</v>
      </c>
      <c r="AH72" s="382">
        <v>28.782608695652172</v>
      </c>
      <c r="AI72" s="382">
        <v>40.014173913043479</v>
      </c>
      <c r="AJ72" s="382">
        <v>40.216956521739135</v>
      </c>
      <c r="AK72" s="382">
        <v>38.347826086956523</v>
      </c>
      <c r="AL72" s="382">
        <v>55.478260869565219</v>
      </c>
      <c r="AM72" s="382">
        <v>66.163043478260875</v>
      </c>
      <c r="AN72" s="382">
        <v>64.552173913043475</v>
      </c>
      <c r="AO72" s="382">
        <v>51.130434782608695</v>
      </c>
      <c r="AP72" s="382">
        <v>54.521739130434781</v>
      </c>
      <c r="AQ72" s="382">
        <v>47.478260869565219</v>
      </c>
      <c r="AR72" s="382">
        <v>41.391304347826086</v>
      </c>
      <c r="AS72" s="382">
        <v>53.565217391304351</v>
      </c>
      <c r="AT72" s="382">
        <v>31.852173913043476</v>
      </c>
      <c r="AU72" s="382">
        <v>49.150434782608698</v>
      </c>
    </row>
    <row r="73" spans="1:52" ht="20.100000000000001" customHeight="1">
      <c r="A73" s="381">
        <v>24</v>
      </c>
      <c r="B73" s="383">
        <v>1</v>
      </c>
      <c r="C73" s="383">
        <v>1</v>
      </c>
      <c r="D73" s="383">
        <v>1</v>
      </c>
      <c r="E73" s="383">
        <v>1</v>
      </c>
      <c r="F73" s="382">
        <v>297.8859408229311</v>
      </c>
      <c r="G73" s="382">
        <v>321.10910416666667</v>
      </c>
      <c r="H73" s="382">
        <v>192.66666666666669</v>
      </c>
      <c r="I73" s="382">
        <v>192.66666666666669</v>
      </c>
      <c r="J73" s="382">
        <v>133.45588235294119</v>
      </c>
      <c r="K73" s="382">
        <v>232.72958874305556</v>
      </c>
      <c r="L73" s="382">
        <v>258.6771</v>
      </c>
      <c r="M73" s="382">
        <v>148.41176470588235</v>
      </c>
      <c r="N73" s="382">
        <v>220.15261228125001</v>
      </c>
      <c r="O73" s="382">
        <v>208.38782408333336</v>
      </c>
      <c r="P73" s="382">
        <v>183.99999999999997</v>
      </c>
      <c r="Q73" s="382">
        <v>279.54450334821422</v>
      </c>
      <c r="R73" s="382">
        <v>329.01565734989651</v>
      </c>
      <c r="S73" s="382">
        <v>328.31707317073176</v>
      </c>
      <c r="T73" s="382">
        <v>280</v>
      </c>
      <c r="U73" s="382">
        <v>308</v>
      </c>
      <c r="V73" s="382">
        <v>252</v>
      </c>
      <c r="W73" s="382">
        <v>189.125</v>
      </c>
      <c r="X73" s="382">
        <v>244.75</v>
      </c>
      <c r="Y73" s="382">
        <v>178.2</v>
      </c>
      <c r="Z73" s="382">
        <v>268.46296875000002</v>
      </c>
      <c r="AA73" s="382">
        <v>53.513333333333335</v>
      </c>
      <c r="AB73" s="382">
        <v>75.555083333333329</v>
      </c>
      <c r="AC73" s="382">
        <v>45.333333333333336</v>
      </c>
      <c r="AD73" s="382">
        <v>45.333333333333336</v>
      </c>
      <c r="AE73" s="382">
        <v>27.5</v>
      </c>
      <c r="AF73" s="382">
        <v>48.277166666666666</v>
      </c>
      <c r="AG73" s="382">
        <v>50.123641666666671</v>
      </c>
      <c r="AH73" s="382">
        <v>29</v>
      </c>
      <c r="AI73" s="382">
        <v>40.180250000000001</v>
      </c>
      <c r="AJ73" s="382">
        <v>40.624583333333334</v>
      </c>
      <c r="AK73" s="382">
        <v>39</v>
      </c>
      <c r="AL73" s="382">
        <v>56.833333333333336</v>
      </c>
      <c r="AM73" s="382">
        <v>67.364583333333343</v>
      </c>
      <c r="AN73" s="382">
        <v>66.150000000000006</v>
      </c>
      <c r="AO73" s="382">
        <v>52</v>
      </c>
      <c r="AP73" s="382">
        <v>55.666666666666671</v>
      </c>
      <c r="AQ73" s="382">
        <v>49.083333333333336</v>
      </c>
      <c r="AR73" s="382">
        <v>42.5</v>
      </c>
      <c r="AS73" s="382">
        <v>55</v>
      </c>
      <c r="AT73" s="382">
        <v>32.174999999999997</v>
      </c>
      <c r="AU73" s="382">
        <v>49.372500000000002</v>
      </c>
      <c r="AV73" s="449"/>
      <c r="AW73" s="449"/>
      <c r="AX73" s="449"/>
    </row>
    <row r="74" spans="1:52" ht="20.100000000000001" customHeight="1">
      <c r="A74" s="381">
        <v>25</v>
      </c>
      <c r="B74" s="383">
        <v>1</v>
      </c>
      <c r="C74" s="383">
        <v>1</v>
      </c>
      <c r="D74" s="383">
        <v>1</v>
      </c>
      <c r="E74" s="383">
        <v>1</v>
      </c>
      <c r="F74" s="382">
        <v>314.22413793103448</v>
      </c>
      <c r="G74" s="382">
        <v>345.59784000000002</v>
      </c>
      <c r="H74" s="382">
        <v>207.35999999999999</v>
      </c>
      <c r="I74" s="382">
        <v>207.35999999999999</v>
      </c>
      <c r="J74" s="382">
        <v>141.65764705882356</v>
      </c>
      <c r="K74" s="382">
        <v>249.08692519333334</v>
      </c>
      <c r="L74" s="382">
        <v>272.70209999999997</v>
      </c>
      <c r="M74" s="382">
        <v>156.73529411764707</v>
      </c>
      <c r="N74" s="382">
        <v>231.07302779</v>
      </c>
      <c r="O74" s="382">
        <v>220.88551112000002</v>
      </c>
      <c r="P74" s="382">
        <v>197.33999999999997</v>
      </c>
      <c r="Q74" s="382">
        <v>297.03772321428568</v>
      </c>
      <c r="R74" s="382">
        <v>349.14003105590064</v>
      </c>
      <c r="S74" s="382">
        <v>349.64539024390245</v>
      </c>
      <c r="T74" s="382">
        <v>295</v>
      </c>
      <c r="U74" s="382">
        <v>324.5</v>
      </c>
      <c r="V74" s="382">
        <v>265.5</v>
      </c>
      <c r="W74" s="382">
        <v>204</v>
      </c>
      <c r="X74" s="382">
        <v>264</v>
      </c>
      <c r="Y74" s="382">
        <v>188.10000000000002</v>
      </c>
      <c r="Z74" s="382">
        <v>281.96805000000006</v>
      </c>
      <c r="AA74" s="382">
        <v>54.08</v>
      </c>
      <c r="AB74" s="382">
        <v>76.799520000000001</v>
      </c>
      <c r="AC74" s="382">
        <v>46.08</v>
      </c>
      <c r="AD74" s="382">
        <v>46.08</v>
      </c>
      <c r="AE74" s="382">
        <v>27.759999999999998</v>
      </c>
      <c r="AF74" s="382">
        <v>48.986080000000001</v>
      </c>
      <c r="AG74" s="382">
        <v>50.918695999999997</v>
      </c>
      <c r="AH74" s="382">
        <v>29.2</v>
      </c>
      <c r="AI74" s="382">
        <v>40.333039999999997</v>
      </c>
      <c r="AJ74" s="382">
        <v>40.999600000000001</v>
      </c>
      <c r="AK74" s="382">
        <v>39.599999999999994</v>
      </c>
      <c r="AL74" s="382">
        <v>58.08</v>
      </c>
      <c r="AM74" s="382">
        <v>68.47</v>
      </c>
      <c r="AN74" s="382">
        <v>67.62</v>
      </c>
      <c r="AO74" s="382">
        <v>52.8</v>
      </c>
      <c r="AP74" s="382">
        <v>56.72</v>
      </c>
      <c r="AQ74" s="382">
        <v>50.56</v>
      </c>
      <c r="AR74" s="382">
        <v>43.52</v>
      </c>
      <c r="AS74" s="382">
        <v>56.32</v>
      </c>
      <c r="AT74" s="382">
        <v>32.471999999999994</v>
      </c>
      <c r="AU74" s="382">
        <v>49.576799999999992</v>
      </c>
      <c r="AV74" s="449"/>
      <c r="AW74" s="449"/>
      <c r="AX74" s="449"/>
    </row>
    <row r="75" spans="1:52" ht="20.100000000000001" customHeight="1">
      <c r="A75" s="381">
        <v>26</v>
      </c>
      <c r="B75" s="383">
        <v>1</v>
      </c>
      <c r="C75" s="383">
        <v>1</v>
      </c>
      <c r="D75" s="383">
        <v>1</v>
      </c>
      <c r="E75" s="383">
        <v>1</v>
      </c>
      <c r="F75" s="382">
        <v>330.7287285005803</v>
      </c>
      <c r="G75" s="382">
        <v>370.25409615384609</v>
      </c>
      <c r="H75" s="382">
        <v>222.15384615384613</v>
      </c>
      <c r="I75" s="382">
        <v>222.15384615384613</v>
      </c>
      <c r="J75" s="382">
        <v>149.88235294117649</v>
      </c>
      <c r="K75" s="382">
        <v>265.45523576282051</v>
      </c>
      <c r="L75" s="382">
        <v>289.12446474928026</v>
      </c>
      <c r="M75" s="382">
        <v>165.07239819004525</v>
      </c>
      <c r="N75" s="382">
        <v>241.99956518269232</v>
      </c>
      <c r="O75" s="382">
        <v>233.38337607692307</v>
      </c>
      <c r="P75" s="382">
        <v>210.69230769230768</v>
      </c>
      <c r="Q75" s="382">
        <v>314.53146462912082</v>
      </c>
      <c r="R75" s="382">
        <v>369.26445293836605</v>
      </c>
      <c r="S75" s="382">
        <v>370.98883677298318</v>
      </c>
      <c r="T75" s="382">
        <v>310</v>
      </c>
      <c r="U75" s="382">
        <v>341</v>
      </c>
      <c r="V75" s="382">
        <v>279</v>
      </c>
      <c r="W75" s="382">
        <v>220.34615384615387</v>
      </c>
      <c r="X75" s="382">
        <v>285.15384615384619</v>
      </c>
      <c r="Y75" s="382">
        <v>197.99999999999997</v>
      </c>
      <c r="Z75" s="382">
        <v>295.48197115384619</v>
      </c>
      <c r="AA75" s="382">
        <v>55.089230769230774</v>
      </c>
      <c r="AB75" s="382">
        <v>77.948230769230776</v>
      </c>
      <c r="AC75" s="382">
        <v>46.769230769230774</v>
      </c>
      <c r="AD75" s="382">
        <v>46.769230769230774</v>
      </c>
      <c r="AE75" s="382">
        <v>28</v>
      </c>
      <c r="AF75" s="382">
        <v>49.640461538461537</v>
      </c>
      <c r="AG75" s="382">
        <v>51.652592307692316</v>
      </c>
      <c r="AH75" s="382">
        <v>29.384615384615387</v>
      </c>
      <c r="AI75" s="382">
        <v>40.474076923076922</v>
      </c>
      <c r="AJ75" s="382">
        <v>41.345769230769228</v>
      </c>
      <c r="AK75" s="382">
        <v>40.153846153846153</v>
      </c>
      <c r="AL75" s="382">
        <v>59.230769230769226</v>
      </c>
      <c r="AM75" s="382">
        <v>69.490384615384613</v>
      </c>
      <c r="AN75" s="382">
        <v>68.976923076923072</v>
      </c>
      <c r="AO75" s="382">
        <v>53.53846153846154</v>
      </c>
      <c r="AP75" s="382">
        <v>57.692307692307693</v>
      </c>
      <c r="AQ75" s="382">
        <v>51.92307692307692</v>
      </c>
      <c r="AR75" s="382">
        <v>44.46153846153846</v>
      </c>
      <c r="AS75" s="382">
        <v>57.538461538461547</v>
      </c>
      <c r="AT75" s="382">
        <v>32.746153846153845</v>
      </c>
      <c r="AU75" s="382">
        <v>49.765384615384612</v>
      </c>
      <c r="AV75" s="449"/>
      <c r="AW75" s="449"/>
      <c r="AX75" s="449"/>
    </row>
    <row r="76" spans="1:52" ht="20.100000000000001" customHeight="1">
      <c r="A76" s="381">
        <v>27</v>
      </c>
      <c r="B76" s="383">
        <v>1</v>
      </c>
      <c r="C76" s="383">
        <v>1</v>
      </c>
      <c r="D76" s="383">
        <v>1</v>
      </c>
      <c r="E76" s="383">
        <v>1</v>
      </c>
      <c r="F76" s="382">
        <v>347.39900055580824</v>
      </c>
      <c r="G76" s="382">
        <v>395.05925925925919</v>
      </c>
      <c r="H76" s="382">
        <v>237.03703703703707</v>
      </c>
      <c r="I76" s="382">
        <v>237.03703703703707</v>
      </c>
      <c r="J76" s="382">
        <v>158.12745098039218</v>
      </c>
      <c r="K76" s="382">
        <v>281.8333011049383</v>
      </c>
      <c r="L76" s="382">
        <v>306.44969938819582</v>
      </c>
      <c r="M76" s="382">
        <v>173.42156862745097</v>
      </c>
      <c r="N76" s="382">
        <v>252.93154425</v>
      </c>
      <c r="O76" s="382">
        <v>245.88139918518522</v>
      </c>
      <c r="P76" s="382">
        <v>224.05555555555551</v>
      </c>
      <c r="Q76" s="382">
        <v>332.02566964285711</v>
      </c>
      <c r="R76" s="382">
        <v>389.38891764435243</v>
      </c>
      <c r="S76" s="382">
        <v>392.34573170731704</v>
      </c>
      <c r="T76" s="382">
        <v>325</v>
      </c>
      <c r="U76" s="382">
        <v>357.5</v>
      </c>
      <c r="V76" s="382">
        <v>292.5</v>
      </c>
      <c r="W76" s="382">
        <v>236.74074074074076</v>
      </c>
      <c r="X76" s="382">
        <v>306.37037037037032</v>
      </c>
      <c r="Y76" s="382">
        <v>207.9</v>
      </c>
      <c r="Z76" s="382">
        <v>309.00374999999997</v>
      </c>
      <c r="AA76" s="382">
        <v>56.047407407407405</v>
      </c>
      <c r="AB76" s="382">
        <v>79.011851851851844</v>
      </c>
      <c r="AC76" s="382">
        <v>47.407407407407405</v>
      </c>
      <c r="AD76" s="382">
        <v>47.407407407407405</v>
      </c>
      <c r="AE76" s="382">
        <v>28.222222222222221</v>
      </c>
      <c r="AF76" s="382">
        <v>50.246370370370371</v>
      </c>
      <c r="AG76" s="382">
        <v>52.332125925925936</v>
      </c>
      <c r="AH76" s="382">
        <v>29.555555555555557</v>
      </c>
      <c r="AI76" s="382">
        <v>41.419481481481476</v>
      </c>
      <c r="AJ76" s="382">
        <v>41.666296296296295</v>
      </c>
      <c r="AK76" s="382">
        <v>40.666666666666671</v>
      </c>
      <c r="AL76" s="382">
        <v>60.296296296296291</v>
      </c>
      <c r="AM76" s="382">
        <v>70.43518518518519</v>
      </c>
      <c r="AN76" s="382">
        <v>70.233333333333348</v>
      </c>
      <c r="AO76" s="382">
        <v>54.222222222222221</v>
      </c>
      <c r="AP76" s="382">
        <v>58.592592592592595</v>
      </c>
      <c r="AQ76" s="382">
        <v>53.185185185185183</v>
      </c>
      <c r="AR76" s="382">
        <v>45.333333333333329</v>
      </c>
      <c r="AS76" s="382">
        <v>58.666666666666664</v>
      </c>
      <c r="AT76" s="382">
        <v>33</v>
      </c>
      <c r="AU76" s="382">
        <v>50.067777777777778</v>
      </c>
      <c r="AV76" s="449"/>
      <c r="AW76" s="449"/>
      <c r="AX76" s="449"/>
    </row>
    <row r="77" spans="1:52" ht="20.100000000000001" customHeight="1">
      <c r="A77" s="381">
        <v>28</v>
      </c>
      <c r="B77" s="383">
        <v>1</v>
      </c>
      <c r="C77" s="383">
        <v>1</v>
      </c>
      <c r="D77" s="383">
        <v>1</v>
      </c>
      <c r="E77" s="383">
        <v>1</v>
      </c>
      <c r="F77" s="382">
        <v>364.23434386509012</v>
      </c>
      <c r="G77" s="382">
        <v>419.99737500000003</v>
      </c>
      <c r="H77" s="382">
        <v>252</v>
      </c>
      <c r="I77" s="382">
        <v>252</v>
      </c>
      <c r="J77" s="382">
        <v>166.39075630252103</v>
      </c>
      <c r="K77" s="382">
        <v>298.22007606547623</v>
      </c>
      <c r="L77" s="382">
        <v>323.7874172671888</v>
      </c>
      <c r="M77" s="382">
        <v>181.781512605042</v>
      </c>
      <c r="N77" s="382">
        <v>263.86838195535717</v>
      </c>
      <c r="O77" s="382">
        <v>258.37956350000002</v>
      </c>
      <c r="P77" s="382">
        <v>237.42857142857139</v>
      </c>
      <c r="Q77" s="382">
        <v>349.52028858418362</v>
      </c>
      <c r="R77" s="382">
        <v>409.51342058562557</v>
      </c>
      <c r="S77" s="382">
        <v>414</v>
      </c>
      <c r="T77" s="382">
        <v>340</v>
      </c>
      <c r="U77" s="382">
        <v>374</v>
      </c>
      <c r="V77" s="382">
        <v>306</v>
      </c>
      <c r="W77" s="382">
        <v>253.17857142857144</v>
      </c>
      <c r="X77" s="382">
        <v>327.64285714285717</v>
      </c>
      <c r="Y77" s="382">
        <v>217.79999999999998</v>
      </c>
      <c r="Z77" s="382">
        <v>322.53254464285709</v>
      </c>
      <c r="AA77" s="382">
        <v>56.96</v>
      </c>
      <c r="AB77" s="382">
        <v>79.999499999999998</v>
      </c>
      <c r="AC77" s="382">
        <v>48</v>
      </c>
      <c r="AD77" s="382">
        <v>48</v>
      </c>
      <c r="AE77" s="382">
        <v>28.428571428571431</v>
      </c>
      <c r="AF77" s="382">
        <v>50.808999999999997</v>
      </c>
      <c r="AG77" s="382">
        <v>52.963121428571441</v>
      </c>
      <c r="AH77" s="382">
        <v>29.714285714285715</v>
      </c>
      <c r="AI77" s="382">
        <v>42.297357142857138</v>
      </c>
      <c r="AJ77" s="382">
        <v>41.963928571428568</v>
      </c>
      <c r="AK77" s="382">
        <v>41.142857142857139</v>
      </c>
      <c r="AL77" s="382">
        <v>61.285714285714285</v>
      </c>
      <c r="AM77" s="382">
        <v>71.3125</v>
      </c>
      <c r="AN77" s="382">
        <v>71.400000000000006</v>
      </c>
      <c r="AO77" s="382">
        <v>54.857142857142861</v>
      </c>
      <c r="AP77" s="382">
        <v>59.428571428571431</v>
      </c>
      <c r="AQ77" s="382">
        <v>54.357142857142861</v>
      </c>
      <c r="AR77" s="382">
        <v>46.142857142857139</v>
      </c>
      <c r="AS77" s="382">
        <v>59.714285714285715</v>
      </c>
      <c r="AT77" s="382">
        <v>33.23571428571428</v>
      </c>
      <c r="AU77" s="382">
        <v>50.471785714285716</v>
      </c>
      <c r="AV77" s="449"/>
      <c r="AW77" s="449"/>
      <c r="AX77" s="449"/>
    </row>
    <row r="78" spans="1:52" ht="20.100000000000001" customHeight="1">
      <c r="A78" s="381">
        <v>29</v>
      </c>
      <c r="B78" s="383">
        <v>1</v>
      </c>
      <c r="C78" s="383">
        <v>1</v>
      </c>
      <c r="D78" s="383">
        <v>1</v>
      </c>
      <c r="E78" s="383">
        <v>1</v>
      </c>
      <c r="F78" s="382">
        <v>381.23423239797108</v>
      </c>
      <c r="G78" s="382">
        <v>445.05468965517235</v>
      </c>
      <c r="H78" s="382">
        <v>267.0344827586207</v>
      </c>
      <c r="I78" s="382">
        <v>267.0344827586207</v>
      </c>
      <c r="J78" s="382">
        <v>174.67038539553752</v>
      </c>
      <c r="K78" s="382">
        <v>314.61465964942528</v>
      </c>
      <c r="L78" s="382">
        <v>341.13632701659611</v>
      </c>
      <c r="M78" s="382">
        <v>190.15111561866127</v>
      </c>
      <c r="N78" s="382">
        <v>274.80957568103446</v>
      </c>
      <c r="O78" s="382">
        <v>270.8778544137931</v>
      </c>
      <c r="P78" s="382">
        <v>250.81034482758616</v>
      </c>
      <c r="Q78" s="382">
        <v>367.36206896551727</v>
      </c>
      <c r="R78" s="382">
        <v>429.6379578068109</v>
      </c>
      <c r="S78" s="382">
        <v>439.71465517241387</v>
      </c>
      <c r="T78" s="382">
        <v>355</v>
      </c>
      <c r="U78" s="382">
        <v>390.5</v>
      </c>
      <c r="V78" s="382">
        <v>319.5</v>
      </c>
      <c r="W78" s="382">
        <v>269.65517241379308</v>
      </c>
      <c r="X78" s="382">
        <v>348.9655172413793</v>
      </c>
      <c r="Y78" s="382">
        <v>227.7</v>
      </c>
      <c r="Z78" s="382">
        <v>336.06762931034484</v>
      </c>
      <c r="AA78" s="382">
        <v>58.107586206896556</v>
      </c>
      <c r="AB78" s="382">
        <v>81.378793103448274</v>
      </c>
      <c r="AC78" s="382">
        <v>48.827586206896555</v>
      </c>
      <c r="AD78" s="382">
        <v>48.827586206896555</v>
      </c>
      <c r="AE78" s="382">
        <v>28.620689655172413</v>
      </c>
      <c r="AF78" s="382">
        <v>51.332827586206896</v>
      </c>
      <c r="AG78" s="382">
        <v>53.550600000000003</v>
      </c>
      <c r="AH78" s="382">
        <v>29.862068965517242</v>
      </c>
      <c r="AI78" s="382">
        <v>43.114689655172413</v>
      </c>
      <c r="AJ78" s="382">
        <v>42.383965517241371</v>
      </c>
      <c r="AK78" s="382">
        <v>41.586206896551722</v>
      </c>
      <c r="AL78" s="382">
        <v>62.206896551724135</v>
      </c>
      <c r="AM78" s="382">
        <v>72.129310344827587</v>
      </c>
      <c r="AN78" s="382">
        <v>72.486206896551721</v>
      </c>
      <c r="AO78" s="382">
        <v>55.448275862068968</v>
      </c>
      <c r="AP78" s="382">
        <v>60.206896551724142</v>
      </c>
      <c r="AQ78" s="382">
        <v>55.862068965517238</v>
      </c>
      <c r="AR78" s="382">
        <v>46.896551724137936</v>
      </c>
      <c r="AS78" s="382">
        <v>60.689655172413794</v>
      </c>
      <c r="AT78" s="382">
        <v>33.455172413793107</v>
      </c>
      <c r="AU78" s="382">
        <v>50.847931034482755</v>
      </c>
      <c r="AV78" s="449"/>
      <c r="AW78" s="449"/>
      <c r="AX78" s="449"/>
    </row>
    <row r="79" spans="1:52" ht="20.100000000000001" customHeight="1">
      <c r="A79" s="381">
        <v>30</v>
      </c>
      <c r="B79" s="383">
        <v>1</v>
      </c>
      <c r="C79" s="383">
        <v>1</v>
      </c>
      <c r="D79" s="383">
        <v>1</v>
      </c>
      <c r="E79" s="383">
        <v>1</v>
      </c>
      <c r="F79" s="382">
        <v>398.39821029082771</v>
      </c>
      <c r="G79" s="382">
        <v>470.21928333333341</v>
      </c>
      <c r="H79" s="382">
        <v>282.13333333333333</v>
      </c>
      <c r="I79" s="382">
        <v>282.13333333333333</v>
      </c>
      <c r="J79" s="382">
        <v>182.96470588235294</v>
      </c>
      <c r="K79" s="382">
        <v>331.01627099444443</v>
      </c>
      <c r="L79" s="382">
        <v>358.49530944937618</v>
      </c>
      <c r="M79" s="382">
        <v>198.52941176470586</v>
      </c>
      <c r="N79" s="382">
        <v>285.75468982500001</v>
      </c>
      <c r="O79" s="382">
        <v>283.37625926666669</v>
      </c>
      <c r="P79" s="382">
        <v>264.20000000000005</v>
      </c>
      <c r="Q79" s="382">
        <v>388.85</v>
      </c>
      <c r="R79" s="382">
        <v>451.00026864035084</v>
      </c>
      <c r="S79" s="382">
        <v>465.43</v>
      </c>
      <c r="T79" s="382">
        <v>370</v>
      </c>
      <c r="U79" s="382">
        <v>407</v>
      </c>
      <c r="V79" s="382">
        <v>333</v>
      </c>
      <c r="W79" s="382">
        <v>286.16666666666669</v>
      </c>
      <c r="X79" s="382">
        <v>370.33333333333331</v>
      </c>
      <c r="Y79" s="382">
        <v>237.60000000000002</v>
      </c>
      <c r="Z79" s="382">
        <v>349.60837500000002</v>
      </c>
      <c r="AA79" s="382">
        <v>59.2</v>
      </c>
      <c r="AB79" s="382">
        <v>82.666133333333335</v>
      </c>
      <c r="AC79" s="382">
        <v>49.6</v>
      </c>
      <c r="AD79" s="382">
        <v>49.6</v>
      </c>
      <c r="AE79" s="382">
        <v>28.8</v>
      </c>
      <c r="AF79" s="382">
        <v>51.821733333333334</v>
      </c>
      <c r="AG79" s="382">
        <v>54.098913333333343</v>
      </c>
      <c r="AH79" s="382">
        <v>30</v>
      </c>
      <c r="AI79" s="382">
        <v>43.877533333333332</v>
      </c>
      <c r="AJ79" s="382">
        <v>43.304499999999997</v>
      </c>
      <c r="AK79" s="382">
        <v>42</v>
      </c>
      <c r="AL79" s="382">
        <v>63.066666666666663</v>
      </c>
      <c r="AM79" s="382">
        <v>72.891666666666666</v>
      </c>
      <c r="AN79" s="382">
        <v>73.5</v>
      </c>
      <c r="AO79" s="382">
        <v>56</v>
      </c>
      <c r="AP79" s="382">
        <v>60.933333333333337</v>
      </c>
      <c r="AQ79" s="382">
        <v>57.266666666666666</v>
      </c>
      <c r="AR79" s="382">
        <v>47.6</v>
      </c>
      <c r="AS79" s="382">
        <v>61.599999999999994</v>
      </c>
      <c r="AT79" s="382">
        <v>33.659999999999997</v>
      </c>
      <c r="AU79" s="382">
        <v>51.198999999999998</v>
      </c>
      <c r="AV79" s="449"/>
      <c r="AW79" s="449"/>
      <c r="AX79" s="449"/>
    </row>
    <row r="80" spans="1:52" ht="20.100000000000001" customHeight="1">
      <c r="A80" s="381">
        <v>35</v>
      </c>
      <c r="B80" s="383">
        <v>1</v>
      </c>
      <c r="C80" s="383">
        <v>1</v>
      </c>
      <c r="D80" s="383">
        <v>1</v>
      </c>
      <c r="E80" s="383">
        <v>1</v>
      </c>
      <c r="F80" s="382">
        <v>486.66713352007474</v>
      </c>
      <c r="G80" s="382">
        <v>601.99607222351847</v>
      </c>
      <c r="H80" s="382">
        <v>361.20000000000005</v>
      </c>
      <c r="I80" s="382">
        <v>361.20000000000005</v>
      </c>
      <c r="J80" s="382">
        <v>224.61260504201687</v>
      </c>
      <c r="K80" s="382">
        <v>413.10866085238092</v>
      </c>
      <c r="L80" s="382">
        <v>445.41109381375105</v>
      </c>
      <c r="M80" s="382">
        <v>240.52521008403363</v>
      </c>
      <c r="N80" s="382">
        <v>340.52730556428571</v>
      </c>
      <c r="O80" s="382">
        <v>345.86965079999999</v>
      </c>
      <c r="P80" s="382">
        <v>331.24285714285719</v>
      </c>
      <c r="Q80" s="382">
        <v>496.72857142857151</v>
      </c>
      <c r="R80" s="382">
        <v>569.05380169172929</v>
      </c>
      <c r="S80" s="382">
        <v>594.0150000000001</v>
      </c>
      <c r="T80" s="382">
        <v>457.65714285714284</v>
      </c>
      <c r="U80" s="382">
        <v>489.5</v>
      </c>
      <c r="V80" s="382">
        <v>433.86851311953353</v>
      </c>
      <c r="W80" s="382">
        <v>369.14285714285722</v>
      </c>
      <c r="X80" s="382">
        <v>477.71428571428572</v>
      </c>
      <c r="Y80" s="382">
        <v>287.10000000000002</v>
      </c>
      <c r="Z80" s="382">
        <v>417.38003571428573</v>
      </c>
      <c r="AA80" s="382">
        <v>64</v>
      </c>
      <c r="AB80" s="382">
        <v>87.999399999999994</v>
      </c>
      <c r="AC80" s="382">
        <v>52.8</v>
      </c>
      <c r="AD80" s="382">
        <v>52.8</v>
      </c>
      <c r="AE80" s="382">
        <v>29.542857142857144</v>
      </c>
      <c r="AF80" s="382">
        <v>53.847200000000001</v>
      </c>
      <c r="AG80" s="382">
        <v>56.370497142857147</v>
      </c>
      <c r="AH80" s="382">
        <v>33.142857142857139</v>
      </c>
      <c r="AI80" s="382">
        <v>47.037885714285714</v>
      </c>
      <c r="AJ80" s="382">
        <v>47.118142857142857</v>
      </c>
      <c r="AK80" s="382">
        <v>43.714285714285715</v>
      </c>
      <c r="AL80" s="382">
        <v>66.628571428571433</v>
      </c>
      <c r="AM80" s="382">
        <v>76.05</v>
      </c>
      <c r="AN80" s="382">
        <v>77.7</v>
      </c>
      <c r="AO80" s="382">
        <v>58.285714285714285</v>
      </c>
      <c r="AP80" s="382">
        <v>63.942857142857136</v>
      </c>
      <c r="AQ80" s="382">
        <v>63.085714285714282</v>
      </c>
      <c r="AR80" s="382">
        <v>50.514285714285712</v>
      </c>
      <c r="AS80" s="382">
        <v>65.371428571428567</v>
      </c>
      <c r="AT80" s="382">
        <v>35.194285714285712</v>
      </c>
      <c r="AU80" s="382">
        <v>52.65342857142857</v>
      </c>
      <c r="AV80" s="449"/>
      <c r="AW80" s="449"/>
      <c r="AX80" s="449"/>
    </row>
    <row r="81" spans="1:50" ht="20.100000000000001" customHeight="1">
      <c r="A81" s="381">
        <v>40</v>
      </c>
      <c r="B81" s="383">
        <v>1</v>
      </c>
      <c r="C81" s="383">
        <v>1</v>
      </c>
      <c r="D81" s="383">
        <v>1</v>
      </c>
      <c r="E81" s="383">
        <v>1</v>
      </c>
      <c r="F81" s="382">
        <v>578.9952229299364</v>
      </c>
      <c r="G81" s="382">
        <v>749.66146944557863</v>
      </c>
      <c r="H81" s="382">
        <v>449.8</v>
      </c>
      <c r="I81" s="382">
        <v>449.8</v>
      </c>
      <c r="J81" s="382">
        <v>266.47352941176473</v>
      </c>
      <c r="K81" s="382">
        <v>495.30295324583329</v>
      </c>
      <c r="L81" s="382">
        <v>532.47293208703218</v>
      </c>
      <c r="M81" s="382">
        <v>291.42857142857139</v>
      </c>
      <c r="N81" s="382">
        <v>395.35676736875001</v>
      </c>
      <c r="O81" s="382">
        <v>408.36469445</v>
      </c>
      <c r="P81" s="382">
        <v>398.40000000000009</v>
      </c>
      <c r="Q81" s="382">
        <v>605.13750000000005</v>
      </c>
      <c r="R81" s="382">
        <v>687.28145148026317</v>
      </c>
      <c r="S81" s="382">
        <v>722.61</v>
      </c>
      <c r="T81" s="382">
        <v>547.19999999999993</v>
      </c>
      <c r="U81" s="382">
        <v>587.04390243902435</v>
      </c>
      <c r="V81" s="382">
        <v>554.57244897959185</v>
      </c>
      <c r="W81" s="382">
        <v>452.625</v>
      </c>
      <c r="X81" s="382">
        <v>585.75</v>
      </c>
      <c r="Y81" s="382">
        <v>336.6</v>
      </c>
      <c r="Z81" s="382">
        <v>485.23378124999999</v>
      </c>
      <c r="AA81" s="382">
        <v>68</v>
      </c>
      <c r="AB81" s="382">
        <v>91.999349999999993</v>
      </c>
      <c r="AC81" s="382">
        <v>55.2</v>
      </c>
      <c r="AD81" s="382">
        <v>55.2</v>
      </c>
      <c r="AE81" s="382">
        <v>30.1</v>
      </c>
      <c r="AF81" s="382">
        <v>55.366299999999995</v>
      </c>
      <c r="AG81" s="382">
        <v>58.074185</v>
      </c>
      <c r="AH81" s="382">
        <v>36</v>
      </c>
      <c r="AI81" s="382">
        <v>50.138149999999996</v>
      </c>
      <c r="AJ81" s="382">
        <v>49.978375</v>
      </c>
      <c r="AK81" s="382">
        <v>45</v>
      </c>
      <c r="AL81" s="382">
        <v>69.3</v>
      </c>
      <c r="AM81" s="382">
        <v>78.418750000000003</v>
      </c>
      <c r="AN81" s="382">
        <v>80.849999999999994</v>
      </c>
      <c r="AO81" s="382">
        <v>60</v>
      </c>
      <c r="AP81" s="382">
        <v>66.2</v>
      </c>
      <c r="AQ81" s="382">
        <v>68.099999999999994</v>
      </c>
      <c r="AR81" s="382">
        <v>52.7</v>
      </c>
      <c r="AS81" s="382">
        <v>68.2</v>
      </c>
      <c r="AT81" s="382">
        <v>37.597499999999997</v>
      </c>
      <c r="AU81" s="382">
        <v>53.744249999999994</v>
      </c>
      <c r="AV81" s="449"/>
      <c r="AW81" s="449"/>
      <c r="AX81" s="449"/>
    </row>
    <row r="82" spans="1:50" ht="20.100000000000001" customHeight="1">
      <c r="A82" s="381">
        <v>45</v>
      </c>
      <c r="B82" s="383">
        <v>1</v>
      </c>
      <c r="C82" s="383">
        <v>1</v>
      </c>
      <c r="D82" s="383">
        <v>1</v>
      </c>
      <c r="E82" s="383">
        <v>1</v>
      </c>
      <c r="F82" s="382">
        <v>699.25925925925912</v>
      </c>
      <c r="G82" s="382">
        <v>897.84538950718093</v>
      </c>
      <c r="H82" s="382">
        <v>538.71111111111111</v>
      </c>
      <c r="I82" s="382">
        <v>538.71111111111111</v>
      </c>
      <c r="J82" s="382">
        <v>308.47647058823532</v>
      </c>
      <c r="K82" s="382">
        <v>577.56518066296292</v>
      </c>
      <c r="L82" s="382">
        <v>619.63213963291753</v>
      </c>
      <c r="M82" s="382">
        <v>360.15873015873007</v>
      </c>
      <c r="N82" s="382">
        <v>469.21467820740742</v>
      </c>
      <c r="O82" s="382">
        <v>500.61666146006945</v>
      </c>
      <c r="P82" s="382">
        <v>465.63333333333333</v>
      </c>
      <c r="Q82" s="382">
        <v>713.90000000000009</v>
      </c>
      <c r="R82" s="382">
        <v>805.62517909356734</v>
      </c>
      <c r="S82" s="382">
        <v>851.21166666666682</v>
      </c>
      <c r="T82" s="382">
        <v>636.84444444444443</v>
      </c>
      <c r="U82" s="382">
        <v>688.76124661246615</v>
      </c>
      <c r="V82" s="382">
        <v>675.71351351351336</v>
      </c>
      <c r="W82" s="382">
        <v>536.44444444444446</v>
      </c>
      <c r="X82" s="382">
        <v>694.22222222222217</v>
      </c>
      <c r="Y82" s="382">
        <v>386.1</v>
      </c>
      <c r="Z82" s="382">
        <v>553.41227891821427</v>
      </c>
      <c r="AA82" s="382">
        <v>71.466666666666669</v>
      </c>
      <c r="AB82" s="382">
        <v>95.110422222222212</v>
      </c>
      <c r="AC82" s="382">
        <v>57.066666666666663</v>
      </c>
      <c r="AD82" s="382">
        <v>57.066666666666663</v>
      </c>
      <c r="AE82" s="382">
        <v>30.533333333333331</v>
      </c>
      <c r="AF82" s="382">
        <v>56.547822222222223</v>
      </c>
      <c r="AG82" s="382">
        <v>59.399275555555562</v>
      </c>
      <c r="AH82" s="382">
        <v>38.222222222222221</v>
      </c>
      <c r="AI82" s="382">
        <v>52.711688888888887</v>
      </c>
      <c r="AJ82" s="382">
        <v>52.202999999999996</v>
      </c>
      <c r="AK82" s="382">
        <v>48</v>
      </c>
      <c r="AL82" s="382">
        <v>71.37777777777778</v>
      </c>
      <c r="AM82" s="382">
        <v>80.261111111111106</v>
      </c>
      <c r="AN82" s="382">
        <v>83.300000000000011</v>
      </c>
      <c r="AO82" s="382">
        <v>61.333333333333329</v>
      </c>
      <c r="AP82" s="382">
        <v>67.955555555555549</v>
      </c>
      <c r="AQ82" s="382">
        <v>72.86666666666666</v>
      </c>
      <c r="AR82" s="382">
        <v>55.155555555555551</v>
      </c>
      <c r="AS82" s="382">
        <v>70.933333333333337</v>
      </c>
      <c r="AT82" s="382">
        <v>41.24666666666667</v>
      </c>
      <c r="AU82" s="382">
        <v>55.525679999999994</v>
      </c>
      <c r="AV82" s="449"/>
      <c r="AW82" s="449"/>
      <c r="AX82" s="449"/>
    </row>
    <row r="83" spans="1:50" ht="20.100000000000001" customHeight="1">
      <c r="A83" s="381">
        <v>50</v>
      </c>
      <c r="B83" s="383">
        <v>1</v>
      </c>
      <c r="C83" s="383">
        <v>1</v>
      </c>
      <c r="D83" s="383">
        <v>1</v>
      </c>
      <c r="E83" s="383">
        <v>1</v>
      </c>
      <c r="F83" s="382">
        <v>826.41454545454542</v>
      </c>
      <c r="G83" s="382">
        <v>1046.3922755564631</v>
      </c>
      <c r="H83" s="382">
        <v>627.84</v>
      </c>
      <c r="I83" s="382">
        <v>627.84</v>
      </c>
      <c r="J83" s="382">
        <v>350.57882352941181</v>
      </c>
      <c r="K83" s="382">
        <v>659.87496259666671</v>
      </c>
      <c r="L83" s="382">
        <v>706.85950566962583</v>
      </c>
      <c r="M83" s="382">
        <v>429.14285714285711</v>
      </c>
      <c r="N83" s="382">
        <v>550.44321038666669</v>
      </c>
      <c r="O83" s="382">
        <v>599.67874531406244</v>
      </c>
      <c r="P83" s="382">
        <v>532.92000000000007</v>
      </c>
      <c r="Q83" s="382">
        <v>822.91</v>
      </c>
      <c r="R83" s="382">
        <v>924.05016118421054</v>
      </c>
      <c r="S83" s="382">
        <v>979.8180000000001</v>
      </c>
      <c r="T83" s="382">
        <v>726.56</v>
      </c>
      <c r="U83" s="382">
        <v>790.63512195121939</v>
      </c>
      <c r="V83" s="382">
        <v>814.31716216216228</v>
      </c>
      <c r="W83" s="382">
        <v>620.5</v>
      </c>
      <c r="X83" s="382">
        <v>803.00000000000011</v>
      </c>
      <c r="Y83" s="382">
        <v>435.59999999999991</v>
      </c>
      <c r="Z83" s="382">
        <v>630.12955102639285</v>
      </c>
      <c r="AA83" s="382">
        <v>74.56</v>
      </c>
      <c r="AB83" s="382">
        <v>97.599279999999993</v>
      </c>
      <c r="AC83" s="382">
        <v>58.56</v>
      </c>
      <c r="AD83" s="382">
        <v>58.56</v>
      </c>
      <c r="AE83" s="382">
        <v>30.88</v>
      </c>
      <c r="AF83" s="382">
        <v>57.493039999999993</v>
      </c>
      <c r="AG83" s="382">
        <v>60.459348000000006</v>
      </c>
      <c r="AH83" s="382">
        <v>40</v>
      </c>
      <c r="AI83" s="382">
        <v>54.770519999999998</v>
      </c>
      <c r="AJ83" s="382">
        <v>53.982699999999994</v>
      </c>
      <c r="AK83" s="382">
        <v>50.400000000000006</v>
      </c>
      <c r="AL83" s="382">
        <v>73.040000000000006</v>
      </c>
      <c r="AM83" s="382">
        <v>81.734999999999999</v>
      </c>
      <c r="AN83" s="382">
        <v>85.26</v>
      </c>
      <c r="AO83" s="382">
        <v>62.400000000000006</v>
      </c>
      <c r="AP83" s="382">
        <v>72.599999999999994</v>
      </c>
      <c r="AQ83" s="382">
        <v>76.680000000000007</v>
      </c>
      <c r="AR83" s="382">
        <v>59.160000000000004</v>
      </c>
      <c r="AS83" s="382">
        <v>74.56</v>
      </c>
      <c r="AT83" s="382">
        <v>44.921999999999997</v>
      </c>
      <c r="AU83" s="382">
        <v>57.089112</v>
      </c>
      <c r="AV83" s="449"/>
      <c r="AW83" s="449"/>
      <c r="AX83" s="449"/>
    </row>
    <row r="84" spans="1:50" ht="20.100000000000001" customHeight="1">
      <c r="A84" s="381">
        <v>60</v>
      </c>
      <c r="B84" s="383">
        <v>1</v>
      </c>
      <c r="C84" s="383">
        <v>1</v>
      </c>
      <c r="D84" s="383">
        <v>1</v>
      </c>
      <c r="E84" s="383">
        <v>1</v>
      </c>
      <c r="F84" s="448">
        <v>1093.1578947368421</v>
      </c>
      <c r="G84" s="448">
        <v>1344.2119796303857</v>
      </c>
      <c r="H84" s="448">
        <v>806.5333333333333</v>
      </c>
      <c r="I84" s="448">
        <v>806.5333333333333</v>
      </c>
      <c r="J84" s="448">
        <v>434.9823529411766</v>
      </c>
      <c r="K84" s="448">
        <v>824.58963549722228</v>
      </c>
      <c r="L84" s="448">
        <v>881.45055472468812</v>
      </c>
      <c r="M84" s="448">
        <v>567.61904761904759</v>
      </c>
      <c r="N84" s="448">
        <v>719.23325753083259</v>
      </c>
      <c r="O84" s="448">
        <v>798.27187109505189</v>
      </c>
      <c r="P84" s="448">
        <v>667.6</v>
      </c>
      <c r="Q84" s="448">
        <v>1041.425</v>
      </c>
      <c r="R84" s="448">
        <v>1161.0626343201754</v>
      </c>
      <c r="S84" s="448">
        <v>1249.4325925925925</v>
      </c>
      <c r="T84" s="448">
        <v>906.13333333333333</v>
      </c>
      <c r="U84" s="448">
        <v>994.69593495934953</v>
      </c>
      <c r="V84" s="448">
        <v>1091.5976351351351</v>
      </c>
      <c r="W84" s="448">
        <v>791.64750000000004</v>
      </c>
      <c r="X84" s="448">
        <v>1021.1666666666667</v>
      </c>
      <c r="Y84" s="448">
        <v>564.25350480769225</v>
      </c>
      <c r="Z84" s="448">
        <v>783.56795918866078</v>
      </c>
      <c r="AA84" s="382">
        <v>80</v>
      </c>
      <c r="AB84" s="382">
        <v>101.33256666666668</v>
      </c>
      <c r="AC84" s="382">
        <v>60.8</v>
      </c>
      <c r="AD84" s="382">
        <v>60.8</v>
      </c>
      <c r="AE84" s="382">
        <v>31.4</v>
      </c>
      <c r="AF84" s="382">
        <v>58.910866666666664</v>
      </c>
      <c r="AG84" s="382">
        <v>62.049456666666671</v>
      </c>
      <c r="AH84" s="382">
        <v>42.666666666666664</v>
      </c>
      <c r="AI84" s="382">
        <v>57.858766666666668</v>
      </c>
      <c r="AJ84" s="382">
        <v>57.013083333333327</v>
      </c>
      <c r="AK84" s="382">
        <v>54</v>
      </c>
      <c r="AL84" s="382">
        <v>75.533333333333331</v>
      </c>
      <c r="AM84" s="382">
        <v>83.94583333333334</v>
      </c>
      <c r="AN84" s="382">
        <v>88.550000000000011</v>
      </c>
      <c r="AO84" s="382">
        <v>68.900000000000006</v>
      </c>
      <c r="AP84" s="382">
        <v>82.5</v>
      </c>
      <c r="AQ84" s="382">
        <v>82.4</v>
      </c>
      <c r="AR84" s="382">
        <v>66.300000000000011</v>
      </c>
      <c r="AS84" s="382">
        <v>80.8</v>
      </c>
      <c r="AT84" s="382">
        <v>50.435000000000002</v>
      </c>
      <c r="AU84" s="382">
        <v>59.434259999999995</v>
      </c>
      <c r="AV84" s="449"/>
      <c r="AW84" s="449"/>
      <c r="AX84" s="449"/>
    </row>
    <row r="85" spans="1:50" ht="20.100000000000001" customHeight="1">
      <c r="A85" s="381">
        <v>70</v>
      </c>
      <c r="B85" s="383">
        <v>1</v>
      </c>
      <c r="C85" s="383">
        <v>1</v>
      </c>
      <c r="D85" s="383">
        <v>1</v>
      </c>
      <c r="E85" s="383">
        <v>1</v>
      </c>
      <c r="F85" s="448">
        <v>1376.2711864406779</v>
      </c>
      <c r="G85" s="448">
        <v>1642.653911111759</v>
      </c>
      <c r="H85" s="448">
        <v>985.59999999999991</v>
      </c>
      <c r="I85" s="448">
        <v>985.59999999999991</v>
      </c>
      <c r="J85" s="448">
        <v>519.55630252100843</v>
      </c>
      <c r="K85" s="448">
        <v>989.38583042619052</v>
      </c>
      <c r="L85" s="448">
        <v>1056.1584469068757</v>
      </c>
      <c r="M85" s="448">
        <v>706.53061224489795</v>
      </c>
      <c r="N85" s="448">
        <v>899.35129931214237</v>
      </c>
      <c r="O85" s="448">
        <v>997.26696093861585</v>
      </c>
      <c r="P85" s="448">
        <v>823.11428571428564</v>
      </c>
      <c r="Q85" s="448">
        <v>1260.3642857142856</v>
      </c>
      <c r="R85" s="448">
        <v>1398.2144008458647</v>
      </c>
      <c r="S85" s="448">
        <v>1536.7037288135596</v>
      </c>
      <c r="T85" s="448">
        <v>1085.8285714285714</v>
      </c>
      <c r="U85" s="448">
        <v>1242.6765444015443</v>
      </c>
      <c r="V85" s="448">
        <v>1368.9408301158303</v>
      </c>
      <c r="W85" s="448">
        <v>1037.8499999999999</v>
      </c>
      <c r="X85" s="448">
        <v>1282.9469387755103</v>
      </c>
      <c r="Y85" s="448">
        <v>752.33871840659344</v>
      </c>
      <c r="Z85" s="448">
        <v>962.22158632989999</v>
      </c>
      <c r="AA85" s="382">
        <v>84.800000000000011</v>
      </c>
      <c r="AB85" s="382">
        <v>103.9992</v>
      </c>
      <c r="AC85" s="382">
        <v>62.400000000000006</v>
      </c>
      <c r="AD85" s="382">
        <v>62.400000000000006</v>
      </c>
      <c r="AE85" s="382">
        <v>31.771428571428572</v>
      </c>
      <c r="AF85" s="382">
        <v>59.923599999999993</v>
      </c>
      <c r="AG85" s="382">
        <v>63.185248571428573</v>
      </c>
      <c r="AH85" s="382">
        <v>44.571428571428569</v>
      </c>
      <c r="AI85" s="382">
        <v>60.064657142857143</v>
      </c>
      <c r="AJ85" s="382">
        <v>60.296928571428566</v>
      </c>
      <c r="AK85" s="382">
        <v>56.571428571428569</v>
      </c>
      <c r="AL85" s="382">
        <v>77.314285714285717</v>
      </c>
      <c r="AM85" s="382">
        <v>85.525000000000006</v>
      </c>
      <c r="AN85" s="382">
        <v>95.861249999999998</v>
      </c>
      <c r="AO85" s="382">
        <v>75.485714285714295</v>
      </c>
      <c r="AP85" s="382">
        <v>91.857142857142861</v>
      </c>
      <c r="AQ85" s="382">
        <v>86.48571428571428</v>
      </c>
      <c r="AR85" s="382">
        <v>72.5</v>
      </c>
      <c r="AS85" s="382">
        <v>86.357142857142861</v>
      </c>
      <c r="AT85" s="382">
        <v>54.372857142857143</v>
      </c>
      <c r="AU85" s="382">
        <v>61.109365714285715</v>
      </c>
      <c r="AV85" s="449"/>
      <c r="AW85" s="449"/>
      <c r="AX85" s="449"/>
    </row>
    <row r="86" spans="1:50" ht="20.100000000000001" customHeight="1">
      <c r="A86" s="381">
        <v>80</v>
      </c>
      <c r="B86" s="383">
        <v>1</v>
      </c>
      <c r="C86" s="383">
        <v>1</v>
      </c>
      <c r="D86" s="383">
        <v>1</v>
      </c>
      <c r="E86" s="383">
        <v>1</v>
      </c>
      <c r="F86" s="448">
        <v>1675.6147540983607</v>
      </c>
      <c r="G86" s="448">
        <v>1941.4847347227894</v>
      </c>
      <c r="H86" s="448">
        <v>1164.8999999999999</v>
      </c>
      <c r="I86" s="448">
        <v>1164.8999999999999</v>
      </c>
      <c r="J86" s="448">
        <v>604.23676470588225</v>
      </c>
      <c r="K86" s="448">
        <v>1154.2329766229166</v>
      </c>
      <c r="L86" s="448">
        <v>1230.9393660435162</v>
      </c>
      <c r="M86" s="448">
        <v>845.71428571428567</v>
      </c>
      <c r="N86" s="448">
        <v>1080.2523306481248</v>
      </c>
      <c r="O86" s="448">
        <v>1196.5132783212891</v>
      </c>
      <c r="P86" s="448">
        <v>1019.5600000000001</v>
      </c>
      <c r="Q86" s="448">
        <v>1479.5687500000001</v>
      </c>
      <c r="R86" s="448">
        <v>1635.4532257401315</v>
      </c>
      <c r="S86" s="448">
        <v>1897.5422006835938</v>
      </c>
      <c r="T86" s="448">
        <v>1320.9654527559053</v>
      </c>
      <c r="U86" s="448">
        <v>1605.4669763513514</v>
      </c>
      <c r="V86" s="448">
        <v>1646.3232263513514</v>
      </c>
      <c r="W86" s="448">
        <v>1290.6187500000001</v>
      </c>
      <c r="X86" s="448">
        <v>1566.6778225806452</v>
      </c>
      <c r="Y86" s="448">
        <v>954.67302120535703</v>
      </c>
      <c r="Z86" s="448">
        <v>1157.1417380386624</v>
      </c>
      <c r="AA86" s="382">
        <v>89.199999999999989</v>
      </c>
      <c r="AB86" s="382">
        <v>105.99917499999999</v>
      </c>
      <c r="AC86" s="382">
        <v>63.599999999999994</v>
      </c>
      <c r="AD86" s="382">
        <v>63.599999999999994</v>
      </c>
      <c r="AE86" s="382">
        <v>32.049999999999997</v>
      </c>
      <c r="AF86" s="382">
        <v>60.683149999999998</v>
      </c>
      <c r="AG86" s="382">
        <v>64.0370925</v>
      </c>
      <c r="AH86" s="382">
        <v>46</v>
      </c>
      <c r="AI86" s="382">
        <v>61.719075000000004</v>
      </c>
      <c r="AJ86" s="382">
        <v>62.759812499999995</v>
      </c>
      <c r="AK86" s="382">
        <v>58.5</v>
      </c>
      <c r="AL86" s="382">
        <v>78.650000000000006</v>
      </c>
      <c r="AM86" s="382">
        <v>86.709374999999994</v>
      </c>
      <c r="AN86" s="382">
        <v>102.25359375000001</v>
      </c>
      <c r="AO86" s="382">
        <v>81.174999999999997</v>
      </c>
      <c r="AP86" s="382">
        <v>98.875</v>
      </c>
      <c r="AQ86" s="382">
        <v>92.524999999999991</v>
      </c>
      <c r="AR86" s="382">
        <v>77.5625</v>
      </c>
      <c r="AS86" s="382">
        <v>90.9375</v>
      </c>
      <c r="AT86" s="382">
        <v>57.873750000000001</v>
      </c>
      <c r="AU86" s="382">
        <v>62.365695000000002</v>
      </c>
      <c r="AV86" s="449"/>
      <c r="AW86" s="449"/>
      <c r="AX86" s="449"/>
    </row>
    <row r="87" spans="1:50" ht="20.100000000000001" customHeight="1">
      <c r="A87" s="381">
        <v>90</v>
      </c>
      <c r="B87" s="383">
        <v>1</v>
      </c>
      <c r="C87" s="383">
        <v>1</v>
      </c>
      <c r="D87" s="383">
        <v>1</v>
      </c>
      <c r="E87" s="383">
        <v>1</v>
      </c>
      <c r="F87" s="448">
        <v>1991.1111111111109</v>
      </c>
      <c r="G87" s="448">
        <v>2240.5748197535904</v>
      </c>
      <c r="H87" s="448">
        <v>1344.3555555555556</v>
      </c>
      <c r="I87" s="448">
        <v>1344.3555555555556</v>
      </c>
      <c r="J87" s="448">
        <v>688.98823529411766</v>
      </c>
      <c r="K87" s="448">
        <v>1319.1140903314815</v>
      </c>
      <c r="L87" s="448">
        <v>1405.768969816459</v>
      </c>
      <c r="M87" s="448">
        <v>985.07936507936506</v>
      </c>
      <c r="N87" s="448">
        <v>1261.6753550205553</v>
      </c>
      <c r="O87" s="448">
        <v>1395.9270807300345</v>
      </c>
      <c r="P87" s="448">
        <v>1218.2755555555555</v>
      </c>
      <c r="Q87" s="448">
        <v>1698.95</v>
      </c>
      <c r="R87" s="448">
        <v>1872.7500895467836</v>
      </c>
      <c r="S87" s="448">
        <v>2264.6270950520834</v>
      </c>
      <c r="T87" s="448">
        <v>1630.9137357830271</v>
      </c>
      <c r="U87" s="448">
        <v>1969.8595345345345</v>
      </c>
      <c r="V87" s="448">
        <v>1923.731756756757</v>
      </c>
      <c r="W87" s="448">
        <v>1607.4444444444446</v>
      </c>
      <c r="X87" s="448">
        <v>1897.4444444444446</v>
      </c>
      <c r="Y87" s="448">
        <v>1162.2482410714285</v>
      </c>
      <c r="Z87" s="448">
        <v>1352.1129671454778</v>
      </c>
      <c r="AA87" s="382">
        <v>93.333333333333329</v>
      </c>
      <c r="AB87" s="382">
        <v>107.5547111111111</v>
      </c>
      <c r="AC87" s="382">
        <v>64.533333333333331</v>
      </c>
      <c r="AD87" s="382">
        <v>64.533333333333331</v>
      </c>
      <c r="AE87" s="382">
        <v>32.266666666666666</v>
      </c>
      <c r="AF87" s="382">
        <v>61.273911111111111</v>
      </c>
      <c r="AG87" s="382">
        <v>64.699637777777781</v>
      </c>
      <c r="AH87" s="382">
        <v>47.111111111111114</v>
      </c>
      <c r="AI87" s="382">
        <v>63.005844444444449</v>
      </c>
      <c r="AJ87" s="382">
        <v>64.675388888888889</v>
      </c>
      <c r="AK87" s="382">
        <v>60</v>
      </c>
      <c r="AL87" s="382">
        <v>79.688888888888897</v>
      </c>
      <c r="AM87" s="382">
        <v>87.63055555555556</v>
      </c>
      <c r="AN87" s="382">
        <v>107.22541666666666</v>
      </c>
      <c r="AO87" s="382">
        <v>88.322222222222223</v>
      </c>
      <c r="AP87" s="382">
        <v>104.33333333333333</v>
      </c>
      <c r="AQ87" s="382">
        <v>102.22222222222223</v>
      </c>
      <c r="AR87" s="382">
        <v>81.5</v>
      </c>
      <c r="AS87" s="382">
        <v>94.500000000000014</v>
      </c>
      <c r="AT87" s="382">
        <v>60.776666666666664</v>
      </c>
      <c r="AU87" s="382">
        <v>63.342839999999995</v>
      </c>
      <c r="AV87" s="449"/>
      <c r="AW87" s="449"/>
      <c r="AX87" s="449"/>
    </row>
    <row r="88" spans="1:50" ht="20.100000000000001" customHeight="1">
      <c r="A88" s="381">
        <v>100</v>
      </c>
      <c r="B88" s="383">
        <v>1</v>
      </c>
      <c r="C88" s="383">
        <v>1</v>
      </c>
      <c r="D88" s="383">
        <v>1</v>
      </c>
      <c r="E88" s="383">
        <v>1</v>
      </c>
      <c r="F88" s="448">
        <v>2322.7138461538461</v>
      </c>
      <c r="G88" s="448">
        <v>2539.8463877782315</v>
      </c>
      <c r="H88" s="448">
        <v>1523.9199999999998</v>
      </c>
      <c r="I88" s="448">
        <v>1523.9199999999998</v>
      </c>
      <c r="J88" s="448">
        <v>773.78941176470585</v>
      </c>
      <c r="K88" s="448">
        <v>1484.0189812983333</v>
      </c>
      <c r="L88" s="448">
        <v>1580.6326528348129</v>
      </c>
      <c r="M88" s="448">
        <v>1124.5714285714287</v>
      </c>
      <c r="N88" s="448">
        <v>1443.4637745184996</v>
      </c>
      <c r="O88" s="448">
        <v>1595.4581226570313</v>
      </c>
      <c r="P88" s="448">
        <v>1417.248</v>
      </c>
      <c r="Q88" s="448">
        <v>1918.4549999999999</v>
      </c>
      <c r="R88" s="448">
        <v>2110.087580592105</v>
      </c>
      <c r="S88" s="448">
        <v>2631.7950105468753</v>
      </c>
      <c r="T88" s="448">
        <v>1942.7723622047245</v>
      </c>
      <c r="U88" s="448">
        <v>2356.5765624999999</v>
      </c>
      <c r="V88" s="448">
        <v>2232.3512258064516</v>
      </c>
      <c r="W88" s="448">
        <v>1946.5</v>
      </c>
      <c r="X88" s="448">
        <v>2236.5</v>
      </c>
      <c r="Y88" s="448">
        <v>1370.3084169642857</v>
      </c>
      <c r="Z88" s="448">
        <v>1547.11995043093</v>
      </c>
      <c r="AA88" s="382">
        <v>97.28</v>
      </c>
      <c r="AB88" s="382">
        <v>108.79913999999999</v>
      </c>
      <c r="AC88" s="382">
        <v>65.28</v>
      </c>
      <c r="AD88" s="382">
        <v>65.28</v>
      </c>
      <c r="AE88" s="382">
        <v>32.44</v>
      </c>
      <c r="AF88" s="382">
        <v>61.746520000000004</v>
      </c>
      <c r="AG88" s="382">
        <v>65.229674000000003</v>
      </c>
      <c r="AH88" s="382">
        <v>48</v>
      </c>
      <c r="AI88" s="382">
        <v>64.035259999999994</v>
      </c>
      <c r="AJ88" s="382">
        <v>66.207849999999993</v>
      </c>
      <c r="AK88" s="382">
        <v>61.2</v>
      </c>
      <c r="AL88" s="382">
        <v>80.52</v>
      </c>
      <c r="AM88" s="382">
        <v>88.367499999999993</v>
      </c>
      <c r="AN88" s="382">
        <v>111.20287499999999</v>
      </c>
      <c r="AO88" s="382">
        <v>94.490000000000009</v>
      </c>
      <c r="AP88" s="382">
        <v>108.69999999999999</v>
      </c>
      <c r="AQ88" s="382">
        <v>110.4</v>
      </c>
      <c r="AR88" s="382">
        <v>85.2</v>
      </c>
      <c r="AS88" s="382">
        <v>97.35</v>
      </c>
      <c r="AT88" s="382">
        <v>63.098999999999997</v>
      </c>
      <c r="AU88" s="382">
        <v>64.124555999999998</v>
      </c>
    </row>
    <row r="89" spans="1:50" ht="20.100000000000001" customHeight="1">
      <c r="A89" s="381">
        <v>120</v>
      </c>
      <c r="B89" s="383">
        <v>1</v>
      </c>
      <c r="C89" s="383">
        <v>1</v>
      </c>
      <c r="D89" s="383">
        <v>1</v>
      </c>
      <c r="E89" s="383">
        <v>1</v>
      </c>
      <c r="F89" s="448">
        <v>3034.130434782609</v>
      </c>
      <c r="G89" s="448">
        <v>3138.7524898151928</v>
      </c>
      <c r="H89" s="448">
        <v>1883.2666666666667</v>
      </c>
      <c r="I89" s="448">
        <v>1883.2666666666667</v>
      </c>
      <c r="J89" s="448">
        <v>943.49117647058824</v>
      </c>
      <c r="K89" s="448">
        <v>1813.8763177486112</v>
      </c>
      <c r="L89" s="448">
        <v>1930.4281773623443</v>
      </c>
      <c r="M89" s="448">
        <v>1403.8095238095239</v>
      </c>
      <c r="N89" s="448">
        <v>1807.7714037654164</v>
      </c>
      <c r="O89" s="448">
        <v>1994.7546855475262</v>
      </c>
      <c r="P89" s="448">
        <v>1815.7066666666667</v>
      </c>
      <c r="Q89" s="448">
        <v>2357.7125000000001</v>
      </c>
      <c r="R89" s="448">
        <v>2584.8438171600874</v>
      </c>
      <c r="S89" s="448">
        <v>3366.2968837890626</v>
      </c>
      <c r="T89" s="448">
        <v>2655.5978523662548</v>
      </c>
      <c r="U89" s="448">
        <v>3144.3138020833335</v>
      </c>
      <c r="V89" s="448">
        <v>3121.6348984771571</v>
      </c>
      <c r="W89" s="448">
        <v>2678.7817602040814</v>
      </c>
      <c r="X89" s="448">
        <v>2968.7817602040814</v>
      </c>
      <c r="Y89" s="448">
        <v>1787.3986808035713</v>
      </c>
      <c r="Z89" s="448">
        <v>1937.2054253591084</v>
      </c>
      <c r="AA89" s="382">
        <v>104.80000000000001</v>
      </c>
      <c r="AB89" s="382">
        <v>110.66578333333334</v>
      </c>
      <c r="AC89" s="382">
        <v>66.400000000000006</v>
      </c>
      <c r="AD89" s="382">
        <v>66.400000000000006</v>
      </c>
      <c r="AE89" s="382">
        <v>32.700000000000003</v>
      </c>
      <c r="AF89" s="382">
        <v>62.455433333333332</v>
      </c>
      <c r="AG89" s="382">
        <v>66.024728333333329</v>
      </c>
      <c r="AH89" s="382">
        <v>49.333333333333336</v>
      </c>
      <c r="AI89" s="382">
        <v>65.57938333333334</v>
      </c>
      <c r="AJ89" s="382">
        <v>68.506541666666664</v>
      </c>
      <c r="AK89" s="382">
        <v>63</v>
      </c>
      <c r="AL89" s="382">
        <v>82.141666666666666</v>
      </c>
      <c r="AM89" s="382">
        <v>89.472916666666663</v>
      </c>
      <c r="AN89" s="382">
        <v>117.1690625</v>
      </c>
      <c r="AO89" s="382">
        <v>103.74166666666666</v>
      </c>
      <c r="AP89" s="382">
        <v>115.25</v>
      </c>
      <c r="AQ89" s="382">
        <v>122.66666666666666</v>
      </c>
      <c r="AR89" s="382">
        <v>95.5</v>
      </c>
      <c r="AS89" s="382">
        <v>101.625</v>
      </c>
      <c r="AT89" s="382">
        <v>66.582499999999996</v>
      </c>
      <c r="AU89" s="382">
        <v>65.297129999999996</v>
      </c>
    </row>
    <row r="90" spans="1:50" ht="20.100000000000001" customHeight="1">
      <c r="A90" s="381">
        <v>140</v>
      </c>
      <c r="B90" s="383">
        <v>1</v>
      </c>
      <c r="C90" s="383">
        <v>1</v>
      </c>
      <c r="D90" s="383">
        <v>1</v>
      </c>
      <c r="E90" s="383">
        <v>1</v>
      </c>
      <c r="F90" s="448">
        <v>3809.7260273972606</v>
      </c>
      <c r="G90" s="448">
        <v>3737.9697055558795</v>
      </c>
      <c r="H90" s="448">
        <v>2242.8000000000002</v>
      </c>
      <c r="I90" s="448">
        <v>2242.8000000000002</v>
      </c>
      <c r="J90" s="448">
        <v>1113.2781512605043</v>
      </c>
      <c r="K90" s="448">
        <v>2143.7744152130954</v>
      </c>
      <c r="L90" s="448">
        <v>2280.2821234534376</v>
      </c>
      <c r="M90" s="448">
        <v>1683.2653061224489</v>
      </c>
      <c r="N90" s="448">
        <v>2172.7054246560715</v>
      </c>
      <c r="O90" s="448">
        <v>2394.252230469308</v>
      </c>
      <c r="P90" s="448">
        <v>2214.6057142857144</v>
      </c>
      <c r="Q90" s="448">
        <v>2797.1821428571429</v>
      </c>
      <c r="R90" s="448">
        <v>3059.6697004229322</v>
      </c>
      <c r="S90" s="448">
        <v>4100.9410789620542</v>
      </c>
      <c r="T90" s="448">
        <v>3462.0124448853612</v>
      </c>
      <c r="U90" s="448">
        <v>3935.5546875000005</v>
      </c>
      <c r="V90" s="448">
        <v>4092.5441986947067</v>
      </c>
      <c r="W90" s="448">
        <v>3413.741508746356</v>
      </c>
      <c r="X90" s="448">
        <v>3703.741508746356</v>
      </c>
      <c r="Y90" s="448">
        <v>2205.3202978316322</v>
      </c>
      <c r="Z90" s="448">
        <v>2327.3521931649498</v>
      </c>
      <c r="AA90" s="382">
        <v>112</v>
      </c>
      <c r="AB90" s="382">
        <v>111.9991</v>
      </c>
      <c r="AC90" s="382">
        <v>70.800000000000011</v>
      </c>
      <c r="AD90" s="382">
        <v>67.2</v>
      </c>
      <c r="AE90" s="382">
        <v>32.885714285714286</v>
      </c>
      <c r="AF90" s="382">
        <v>62.961799999999997</v>
      </c>
      <c r="AG90" s="382">
        <v>66.592624285714294</v>
      </c>
      <c r="AH90" s="382">
        <v>50.285714285714285</v>
      </c>
      <c r="AI90" s="382">
        <v>66.68232857142857</v>
      </c>
      <c r="AJ90" s="382">
        <v>70.148464285714283</v>
      </c>
      <c r="AK90" s="382">
        <v>64.285714285714278</v>
      </c>
      <c r="AL90" s="382">
        <v>89.148214285714289</v>
      </c>
      <c r="AM90" s="382">
        <v>90.262499999999989</v>
      </c>
      <c r="AN90" s="382">
        <v>121.43062499999999</v>
      </c>
      <c r="AO90" s="382">
        <v>110.35000000000001</v>
      </c>
      <c r="AP90" s="382">
        <v>119.92857142857143</v>
      </c>
      <c r="AQ90" s="382">
        <v>132.97857142857143</v>
      </c>
      <c r="AR90" s="382">
        <v>102.85714285714283</v>
      </c>
      <c r="AS90" s="382">
        <v>104.67857142857142</v>
      </c>
      <c r="AT90" s="382">
        <v>69.070714285714288</v>
      </c>
      <c r="AU90" s="382">
        <v>66.134682857142849</v>
      </c>
    </row>
    <row r="91" spans="1:50" ht="20.100000000000001" customHeight="1">
      <c r="A91" s="381">
        <v>160</v>
      </c>
      <c r="B91" s="383">
        <v>1</v>
      </c>
      <c r="C91" s="383">
        <v>1</v>
      </c>
      <c r="D91" s="383">
        <v>1</v>
      </c>
      <c r="E91" s="383">
        <v>1</v>
      </c>
      <c r="F91" s="448">
        <v>4649.4318181818189</v>
      </c>
      <c r="G91" s="448">
        <v>4337.381367361395</v>
      </c>
      <c r="H91" s="448">
        <v>2768</v>
      </c>
      <c r="I91" s="448">
        <v>2602.4500000000003</v>
      </c>
      <c r="J91" s="448">
        <v>1283.1183823529414</v>
      </c>
      <c r="K91" s="448">
        <v>2473.6979883114582</v>
      </c>
      <c r="L91" s="448">
        <v>2630.1725830217583</v>
      </c>
      <c r="M91" s="448">
        <v>1962.8571428571429</v>
      </c>
      <c r="N91" s="448">
        <v>2538.0309403240622</v>
      </c>
      <c r="O91" s="448">
        <v>2793.8753891606443</v>
      </c>
      <c r="P91" s="448">
        <v>2613.7800000000002</v>
      </c>
      <c r="Q91" s="448">
        <v>3236.7843750000002</v>
      </c>
      <c r="R91" s="448">
        <v>3534.5391128700658</v>
      </c>
      <c r="S91" s="448">
        <v>4835.674225341796</v>
      </c>
      <c r="T91" s="448">
        <v>4269.3233892746912</v>
      </c>
      <c r="U91" s="448">
        <v>4728.9853515625</v>
      </c>
      <c r="V91" s="448">
        <v>5071.7261738578682</v>
      </c>
      <c r="W91" s="448">
        <v>4148.711320153061</v>
      </c>
      <c r="X91" s="448">
        <v>4438.711320153061</v>
      </c>
      <c r="Y91" s="448">
        <v>2623.7615106026783</v>
      </c>
      <c r="Z91" s="448">
        <v>2717.5372690193308</v>
      </c>
      <c r="AA91" s="382">
        <v>119</v>
      </c>
      <c r="AB91" s="382">
        <v>112.9990875</v>
      </c>
      <c r="AC91" s="382">
        <v>77.2</v>
      </c>
      <c r="AD91" s="382">
        <v>67.8</v>
      </c>
      <c r="AE91" s="382">
        <v>33.024999999999999</v>
      </c>
      <c r="AF91" s="382">
        <v>63.341575000000006</v>
      </c>
      <c r="AG91" s="382">
        <v>67.01854625</v>
      </c>
      <c r="AH91" s="382">
        <v>51</v>
      </c>
      <c r="AI91" s="382">
        <v>67.509537499999993</v>
      </c>
      <c r="AJ91" s="382">
        <v>71.379906250000005</v>
      </c>
      <c r="AK91" s="382">
        <v>65.400000000000006</v>
      </c>
      <c r="AL91" s="382">
        <v>97.754687500000003</v>
      </c>
      <c r="AM91" s="382">
        <v>90.854687499999997</v>
      </c>
      <c r="AN91" s="382">
        <v>124.626796875</v>
      </c>
      <c r="AO91" s="382">
        <v>116.05625000000001</v>
      </c>
      <c r="AP91" s="382">
        <v>123.4375</v>
      </c>
      <c r="AQ91" s="382">
        <v>140.98124999999999</v>
      </c>
      <c r="AR91" s="382">
        <v>108.375</v>
      </c>
      <c r="AS91" s="382">
        <v>108.375</v>
      </c>
      <c r="AT91" s="382">
        <v>70.936874999999986</v>
      </c>
      <c r="AU91" s="382">
        <v>66.762847499999992</v>
      </c>
    </row>
    <row r="92" spans="1:50" ht="20.100000000000001" customHeight="1">
      <c r="A92" s="381">
        <v>180</v>
      </c>
      <c r="B92" s="383">
        <v>1</v>
      </c>
      <c r="C92" s="383">
        <v>1</v>
      </c>
      <c r="D92" s="383">
        <v>1</v>
      </c>
      <c r="E92" s="383">
        <v>1</v>
      </c>
      <c r="F92" s="448">
        <v>5553.2098765432102</v>
      </c>
      <c r="G92" s="448">
        <v>4936.9226598767946</v>
      </c>
      <c r="H92" s="448">
        <v>3402</v>
      </c>
      <c r="I92" s="448">
        <v>2962.1777777777779</v>
      </c>
      <c r="J92" s="448">
        <v>1452.9941176470588</v>
      </c>
      <c r="K92" s="448">
        <v>2803.6385451657407</v>
      </c>
      <c r="L92" s="448">
        <v>2980.0873849082291</v>
      </c>
      <c r="M92" s="448">
        <v>2242.5396825396829</v>
      </c>
      <c r="N92" s="448">
        <v>2903.6174525102774</v>
      </c>
      <c r="O92" s="448">
        <v>3193.5822903650173</v>
      </c>
      <c r="P92" s="448">
        <v>3013.137777777778</v>
      </c>
      <c r="Q92" s="448">
        <v>3676.4750000000004</v>
      </c>
      <c r="R92" s="448">
        <v>4009.4375447733914</v>
      </c>
      <c r="S92" s="448">
        <v>5570.4666725260413</v>
      </c>
      <c r="T92" s="448">
        <v>5077.2319015775029</v>
      </c>
      <c r="U92" s="448">
        <v>5523.8758680555557</v>
      </c>
      <c r="V92" s="448">
        <v>6052.201043429216</v>
      </c>
      <c r="W92" s="448">
        <v>4883.6878401360545</v>
      </c>
      <c r="X92" s="448">
        <v>5173.6878401360545</v>
      </c>
      <c r="Y92" s="448">
        <v>3042.5491205357139</v>
      </c>
      <c r="Z92" s="448">
        <v>3107.7478835727393</v>
      </c>
      <c r="AA92" s="382">
        <v>125.86666666666667</v>
      </c>
      <c r="AB92" s="382">
        <v>113.77685555555556</v>
      </c>
      <c r="AC92" s="382">
        <v>83.6</v>
      </c>
      <c r="AD92" s="382">
        <v>68.266666666666666</v>
      </c>
      <c r="AE92" s="382">
        <v>33.133333333333333</v>
      </c>
      <c r="AF92" s="382">
        <v>63.636955555555559</v>
      </c>
      <c r="AG92" s="382">
        <v>67.34981888888889</v>
      </c>
      <c r="AH92" s="382">
        <v>51.555555555555557</v>
      </c>
      <c r="AI92" s="382">
        <v>68.15292222222223</v>
      </c>
      <c r="AJ92" s="382">
        <v>72.337694444444438</v>
      </c>
      <c r="AK92" s="382">
        <v>67.022222222222226</v>
      </c>
      <c r="AL92" s="382">
        <v>104.44861111111111</v>
      </c>
      <c r="AM92" s="382">
        <v>91.315277777777766</v>
      </c>
      <c r="AN92" s="382">
        <v>127.11270833333334</v>
      </c>
      <c r="AO92" s="382">
        <v>121.16111111111111</v>
      </c>
      <c r="AP92" s="382">
        <v>127.5</v>
      </c>
      <c r="AQ92" s="382">
        <v>147.20555555555555</v>
      </c>
      <c r="AR92" s="382">
        <v>112.66666666666666</v>
      </c>
      <c r="AS92" s="382">
        <v>112.66666666666667</v>
      </c>
      <c r="AT92" s="382">
        <v>72.388333333333321</v>
      </c>
      <c r="AU92" s="382">
        <v>67.251419999999996</v>
      </c>
    </row>
    <row r="93" spans="1:50" ht="20.100000000000001" customHeight="1">
      <c r="A93" s="381">
        <v>200</v>
      </c>
      <c r="B93" s="383">
        <v>1</v>
      </c>
      <c r="C93" s="383">
        <v>1</v>
      </c>
      <c r="D93" s="383">
        <v>1</v>
      </c>
      <c r="E93" s="383">
        <v>1</v>
      </c>
      <c r="F93" s="448">
        <v>6521.0376470588235</v>
      </c>
      <c r="G93" s="448">
        <v>5536.5546938891157</v>
      </c>
      <c r="H93" s="448">
        <v>4100</v>
      </c>
      <c r="I93" s="448">
        <v>3321.96</v>
      </c>
      <c r="J93" s="448">
        <v>1622.8947058823528</v>
      </c>
      <c r="K93" s="448">
        <v>3133.590990649167</v>
      </c>
      <c r="L93" s="448">
        <v>3330.0192264174061</v>
      </c>
      <c r="M93" s="448">
        <v>2522.2857142857142</v>
      </c>
      <c r="N93" s="448">
        <v>3269.3866622592495</v>
      </c>
      <c r="O93" s="448">
        <v>3593.3478113285155</v>
      </c>
      <c r="P93" s="448">
        <v>3412.6239999999998</v>
      </c>
      <c r="Q93" s="448">
        <v>4116.2275</v>
      </c>
      <c r="R93" s="448">
        <v>4484.356290296053</v>
      </c>
      <c r="S93" s="448">
        <v>6305.3006302734366</v>
      </c>
      <c r="T93" s="448">
        <v>5885.5587114197524</v>
      </c>
      <c r="U93" s="448">
        <v>6319.7882812500002</v>
      </c>
      <c r="V93" s="448">
        <v>7033.5809390862951</v>
      </c>
      <c r="W93" s="448">
        <v>5618.6690561224495</v>
      </c>
      <c r="X93" s="448">
        <v>5908.6690561224495</v>
      </c>
      <c r="Y93" s="448">
        <v>3461.5792084821423</v>
      </c>
      <c r="Z93" s="448">
        <v>3497.9763752154649</v>
      </c>
      <c r="AA93" s="382">
        <v>132.63999999999999</v>
      </c>
      <c r="AB93" s="382">
        <v>114.39906999999999</v>
      </c>
      <c r="AC93" s="382">
        <v>90</v>
      </c>
      <c r="AD93" s="382">
        <v>68.64</v>
      </c>
      <c r="AE93" s="382">
        <v>33.22</v>
      </c>
      <c r="AF93" s="382">
        <v>63.873260000000002</v>
      </c>
      <c r="AG93" s="382">
        <v>67.614836999999994</v>
      </c>
      <c r="AH93" s="382">
        <v>52</v>
      </c>
      <c r="AI93" s="382">
        <v>68.667630000000003</v>
      </c>
      <c r="AJ93" s="382">
        <v>73.103925000000004</v>
      </c>
      <c r="AK93" s="382">
        <v>68.319999999999993</v>
      </c>
      <c r="AL93" s="382">
        <v>109.80375000000001</v>
      </c>
      <c r="AM93" s="382">
        <v>91.683750000000003</v>
      </c>
      <c r="AN93" s="382">
        <v>129.1014375</v>
      </c>
      <c r="AO93" s="382">
        <v>125.24499999999999</v>
      </c>
      <c r="AP93" s="382">
        <v>130.75</v>
      </c>
      <c r="AQ93" s="382">
        <v>152.185</v>
      </c>
      <c r="AR93" s="382">
        <v>116.1</v>
      </c>
      <c r="AS93" s="382">
        <v>116.10000000000001</v>
      </c>
      <c r="AT93" s="382">
        <v>73.549499999999995</v>
      </c>
      <c r="AU93" s="382">
        <v>67.64227799999999</v>
      </c>
    </row>
    <row r="94" spans="1:50" ht="20.100000000000001" customHeight="1">
      <c r="A94" s="381">
        <v>200.1</v>
      </c>
      <c r="B94" s="383">
        <v>1</v>
      </c>
      <c r="C94" s="383">
        <v>1</v>
      </c>
      <c r="D94" s="383">
        <v>1</v>
      </c>
      <c r="E94" s="383">
        <v>1</v>
      </c>
      <c r="F94" s="448">
        <v>6526.037684521747</v>
      </c>
      <c r="G94" s="448">
        <v>6540.0088328398051</v>
      </c>
      <c r="H94" s="448">
        <v>4103.6507999999994</v>
      </c>
      <c r="I94" s="448">
        <v>3323.7590204897551</v>
      </c>
      <c r="J94" s="448">
        <v>2218.5135508932249</v>
      </c>
      <c r="K94" s="448">
        <v>3352.3384737770707</v>
      </c>
      <c r="L94" s="448">
        <v>3499.7000415858247</v>
      </c>
      <c r="M94" s="448">
        <v>2893.2107727865023</v>
      </c>
      <c r="N94" s="448">
        <v>3453.0964709209647</v>
      </c>
      <c r="O94" s="448">
        <v>3697.1146836052676</v>
      </c>
      <c r="P94" s="448">
        <v>3561.0996252280215</v>
      </c>
      <c r="Q94" s="448">
        <v>4118.4263868065973</v>
      </c>
      <c r="R94" s="448">
        <v>4486.730924833636</v>
      </c>
      <c r="S94" s="448">
        <v>6308.974883456709</v>
      </c>
      <c r="T94" s="448">
        <v>5889.6011858268394</v>
      </c>
      <c r="U94" s="448">
        <v>6323.7698963018483</v>
      </c>
      <c r="V94" s="448">
        <v>7038.4896567579144</v>
      </c>
      <c r="W94" s="448">
        <v>5622.3439716366302</v>
      </c>
      <c r="X94" s="448">
        <v>5912.3439716366311</v>
      </c>
      <c r="Y94" s="448">
        <v>3463.674846059113</v>
      </c>
      <c r="Z94" s="448">
        <v>3499.9275535886704</v>
      </c>
      <c r="AA94" s="382">
        <v>132.67367916041979</v>
      </c>
      <c r="AB94" s="382">
        <v>134.41186856571713</v>
      </c>
      <c r="AC94" s="382">
        <v>90.031999999999996</v>
      </c>
      <c r="AD94" s="382">
        <v>68.641679160419784</v>
      </c>
      <c r="AE94" s="382">
        <v>44.925292353823096</v>
      </c>
      <c r="AF94" s="382">
        <v>67.915742128935534</v>
      </c>
      <c r="AG94" s="382">
        <v>70.722021739130426</v>
      </c>
      <c r="AH94" s="382">
        <v>59.011499250374811</v>
      </c>
      <c r="AI94" s="382">
        <v>71.5124587706147</v>
      </c>
      <c r="AJ94" s="382">
        <v>74.840528485757119</v>
      </c>
      <c r="AK94" s="382">
        <v>71.254377811094457</v>
      </c>
      <c r="AL94" s="382">
        <v>109.82783608195902</v>
      </c>
      <c r="AM94" s="382">
        <v>91.685407296351826</v>
      </c>
      <c r="AN94" s="382">
        <v>129.11038230884557</v>
      </c>
      <c r="AO94" s="382">
        <v>125.26336831584209</v>
      </c>
      <c r="AP94" s="382">
        <v>130.76461769115443</v>
      </c>
      <c r="AQ94" s="382">
        <v>152.20739630184909</v>
      </c>
      <c r="AR94" s="382">
        <v>116.11544227886057</v>
      </c>
      <c r="AS94" s="382">
        <v>116.11544227886057</v>
      </c>
      <c r="AT94" s="382">
        <v>73.554722638680659</v>
      </c>
      <c r="AU94" s="382">
        <v>67.644035982008987</v>
      </c>
    </row>
    <row r="95" spans="1:50" ht="20.100000000000001" customHeight="1">
      <c r="A95" s="381">
        <v>250</v>
      </c>
      <c r="B95" s="383">
        <v>1</v>
      </c>
      <c r="C95" s="383">
        <v>1</v>
      </c>
      <c r="D95" s="383">
        <v>1</v>
      </c>
      <c r="E95" s="383">
        <v>1</v>
      </c>
      <c r="F95" s="448">
        <v>9220.7427368421049</v>
      </c>
      <c r="G95" s="448">
        <v>8597.8444015926616</v>
      </c>
      <c r="H95" s="448">
        <v>6125</v>
      </c>
      <c r="I95" s="448">
        <v>4221.5680000000002</v>
      </c>
      <c r="J95" s="448">
        <v>3098.0210693069307</v>
      </c>
      <c r="K95" s="448">
        <v>4531.292871775574</v>
      </c>
      <c r="L95" s="448">
        <v>4716.0536781567525</v>
      </c>
      <c r="M95" s="448">
        <v>3978.3597014925376</v>
      </c>
      <c r="N95" s="448">
        <v>4699.5073358088011</v>
      </c>
      <c r="O95" s="448">
        <v>5006.8219039156065</v>
      </c>
      <c r="P95" s="448">
        <v>4870.4583999999995</v>
      </c>
      <c r="Q95" s="448">
        <v>5962.5270098892397</v>
      </c>
      <c r="R95" s="448">
        <v>5671.7100322368424</v>
      </c>
      <c r="S95" s="448">
        <v>8142.5017542187497</v>
      </c>
      <c r="T95" s="448">
        <v>7907.5469691358012</v>
      </c>
      <c r="U95" s="448">
        <v>8312.4306249999991</v>
      </c>
      <c r="V95" s="448">
        <v>9489.5647512690375</v>
      </c>
      <c r="W95" s="448">
        <v>7456.1352448979596</v>
      </c>
      <c r="X95" s="448">
        <v>7746.1352448979587</v>
      </c>
      <c r="Y95" s="448">
        <v>4509.8333667857141</v>
      </c>
      <c r="Z95" s="448">
        <v>4473.5976601723714</v>
      </c>
      <c r="AA95" s="382">
        <v>149.31200000000001</v>
      </c>
      <c r="AB95" s="382">
        <v>140.51905599999998</v>
      </c>
      <c r="AC95" s="382">
        <v>106</v>
      </c>
      <c r="AD95" s="382">
        <v>69.311999999999998</v>
      </c>
      <c r="AE95" s="382">
        <v>50.031999999999996</v>
      </c>
      <c r="AF95" s="382">
        <v>73.223956000000001</v>
      </c>
      <c r="AG95" s="382">
        <v>76.068902199999997</v>
      </c>
      <c r="AH95" s="382">
        <v>64.599999999999994</v>
      </c>
      <c r="AI95" s="382">
        <v>77.195577999999998</v>
      </c>
      <c r="AJ95" s="382">
        <v>80.862355000000008</v>
      </c>
      <c r="AK95" s="382">
        <v>77.99199999999999</v>
      </c>
      <c r="AL95" s="382">
        <v>119.443</v>
      </c>
      <c r="AM95" s="382">
        <v>92.346999999999994</v>
      </c>
      <c r="AN95" s="382">
        <v>132.68115</v>
      </c>
      <c r="AO95" s="382">
        <v>132.596</v>
      </c>
      <c r="AP95" s="382">
        <v>136.6</v>
      </c>
      <c r="AQ95" s="382">
        <v>161.14800000000002</v>
      </c>
      <c r="AR95" s="382">
        <v>122.28</v>
      </c>
      <c r="AS95" s="382">
        <v>122.28</v>
      </c>
      <c r="AT95" s="382">
        <v>75.639599999999987</v>
      </c>
      <c r="AU95" s="382">
        <v>69.391658400000011</v>
      </c>
    </row>
    <row r="96" spans="1:50" ht="20.100000000000001" customHeight="1">
      <c r="A96" s="381">
        <v>300</v>
      </c>
      <c r="B96" s="383">
        <v>1</v>
      </c>
      <c r="C96" s="383">
        <v>1</v>
      </c>
      <c r="D96" s="383">
        <v>1</v>
      </c>
      <c r="E96" s="383">
        <v>1</v>
      </c>
      <c r="F96" s="448">
        <v>12320.560000000001</v>
      </c>
      <c r="G96" s="448">
        <v>10784.896342407445</v>
      </c>
      <c r="H96" s="448">
        <v>8550</v>
      </c>
      <c r="I96" s="448">
        <v>5121.3066666666664</v>
      </c>
      <c r="J96" s="448">
        <v>4104.2055405405408</v>
      </c>
      <c r="K96" s="448">
        <v>5837.5054923719108</v>
      </c>
      <c r="L96" s="448">
        <v>6059.7495311328112</v>
      </c>
      <c r="M96" s="448">
        <v>5190.666666666667</v>
      </c>
      <c r="N96" s="448">
        <v>6073.6097102873036</v>
      </c>
      <c r="O96" s="448">
        <v>6444.1315621095055</v>
      </c>
      <c r="P96" s="448">
        <v>6307.5413333333345</v>
      </c>
      <c r="Q96" s="448">
        <v>7880.3733415743682</v>
      </c>
      <c r="R96" s="448">
        <v>6859.1125268640353</v>
      </c>
      <c r="S96" s="448">
        <v>9979.8025035156261</v>
      </c>
      <c r="T96" s="448">
        <v>9930.5391409465028</v>
      </c>
      <c r="U96" s="448">
        <v>10307.525520833335</v>
      </c>
      <c r="V96" s="448">
        <v>11947.720626057529</v>
      </c>
      <c r="W96" s="448">
        <v>9293.6127040816336</v>
      </c>
      <c r="X96" s="448">
        <v>9583.6127040816318</v>
      </c>
      <c r="Y96" s="448">
        <v>5558.6694723214287</v>
      </c>
      <c r="Z96" s="448">
        <v>5449.2618501436436</v>
      </c>
      <c r="AA96" s="382">
        <v>165.76</v>
      </c>
      <c r="AB96" s="382">
        <v>146.26571333333334</v>
      </c>
      <c r="AC96" s="382">
        <v>122</v>
      </c>
      <c r="AD96" s="382">
        <v>69.759999999999991</v>
      </c>
      <c r="AE96" s="382">
        <v>55.11</v>
      </c>
      <c r="AF96" s="382">
        <v>78.436630000000008</v>
      </c>
      <c r="AG96" s="382">
        <v>81.307418499999997</v>
      </c>
      <c r="AH96" s="382">
        <v>70</v>
      </c>
      <c r="AI96" s="382">
        <v>82.658815000000004</v>
      </c>
      <c r="AJ96" s="382">
        <v>86.551962500000002</v>
      </c>
      <c r="AK96" s="382">
        <v>84.16</v>
      </c>
      <c r="AL96" s="382">
        <v>125.86916666666666</v>
      </c>
      <c r="AM96" s="382">
        <v>92.789166666666674</v>
      </c>
      <c r="AN96" s="382">
        <v>135.06762500000002</v>
      </c>
      <c r="AO96" s="382">
        <v>137.49666666666667</v>
      </c>
      <c r="AP96" s="382">
        <v>140.5</v>
      </c>
      <c r="AQ96" s="382">
        <v>167.12333333333333</v>
      </c>
      <c r="AR96" s="382">
        <v>126.4</v>
      </c>
      <c r="AS96" s="382">
        <v>126.4</v>
      </c>
      <c r="AT96" s="382">
        <v>77.033000000000001</v>
      </c>
      <c r="AU96" s="382">
        <v>70.836381999999986</v>
      </c>
    </row>
    <row r="97" spans="1:47" ht="20.100000000000001" customHeight="1">
      <c r="A97" s="381">
        <v>350</v>
      </c>
      <c r="B97" s="383">
        <v>1</v>
      </c>
      <c r="C97" s="383">
        <v>1</v>
      </c>
      <c r="D97" s="383">
        <v>1</v>
      </c>
      <c r="E97" s="383">
        <v>1</v>
      </c>
      <c r="F97" s="448">
        <v>15820.438260869567</v>
      </c>
      <c r="G97" s="448">
        <v>13097.12249803956</v>
      </c>
      <c r="H97" s="448">
        <v>11375</v>
      </c>
      <c r="I97" s="448">
        <v>6021.119999999999</v>
      </c>
      <c r="J97" s="448">
        <v>5235.4116174734354</v>
      </c>
      <c r="K97" s="448">
        <v>7268.7296998924785</v>
      </c>
      <c r="L97" s="448">
        <v>7528.4620882216186</v>
      </c>
      <c r="M97" s="448">
        <v>6528.0343228200363</v>
      </c>
      <c r="N97" s="448">
        <v>7572.8919349397365</v>
      </c>
      <c r="O97" s="448">
        <v>8006.4993370889224</v>
      </c>
      <c r="P97" s="448">
        <v>7869.7516090225572</v>
      </c>
      <c r="Q97" s="448">
        <v>9818.9450070637431</v>
      </c>
      <c r="R97" s="448">
        <v>8046.5428801691723</v>
      </c>
      <c r="S97" s="448">
        <v>11817.160181584823</v>
      </c>
      <c r="T97" s="448">
        <v>11954.104977954144</v>
      </c>
      <c r="U97" s="448">
        <v>12304.021875</v>
      </c>
      <c r="V97" s="448">
        <v>14407.117679477882</v>
      </c>
      <c r="W97" s="448">
        <v>11131.096603498543</v>
      </c>
      <c r="X97" s="448">
        <v>11421.096603498541</v>
      </c>
      <c r="Y97" s="448">
        <v>6607.8381191326534</v>
      </c>
      <c r="Z97" s="448">
        <v>6424.95055726598</v>
      </c>
      <c r="AA97" s="382">
        <v>182.07999999999998</v>
      </c>
      <c r="AB97" s="382">
        <v>151.79903999999999</v>
      </c>
      <c r="AC97" s="382">
        <v>138</v>
      </c>
      <c r="AD97" s="382">
        <v>70.08</v>
      </c>
      <c r="AE97" s="382">
        <v>60.165714285714287</v>
      </c>
      <c r="AF97" s="382">
        <v>83.588539999999995</v>
      </c>
      <c r="AG97" s="382">
        <v>86.477787285714285</v>
      </c>
      <c r="AH97" s="382">
        <v>75.285714285714278</v>
      </c>
      <c r="AI97" s="382">
        <v>87.989698571428562</v>
      </c>
      <c r="AJ97" s="382">
        <v>92.044539285714279</v>
      </c>
      <c r="AK97" s="382">
        <v>89.994285714285724</v>
      </c>
      <c r="AL97" s="382">
        <v>130.45928571428573</v>
      </c>
      <c r="AM97" s="382">
        <v>93.10499999999999</v>
      </c>
      <c r="AN97" s="382">
        <v>136.77225000000001</v>
      </c>
      <c r="AO97" s="382">
        <v>140.99714285714288</v>
      </c>
      <c r="AP97" s="382">
        <v>143.28571428571431</v>
      </c>
      <c r="AQ97" s="382">
        <v>171.39142857142858</v>
      </c>
      <c r="AR97" s="382">
        <v>129.34285714285716</v>
      </c>
      <c r="AS97" s="382">
        <v>129.34285714285713</v>
      </c>
      <c r="AT97" s="382">
        <v>78.028285714285701</v>
      </c>
      <c r="AU97" s="382">
        <v>71.868327428571433</v>
      </c>
    </row>
    <row r="98" spans="1:47" ht="20.100000000000001" customHeight="1">
      <c r="A98" s="381">
        <v>400</v>
      </c>
      <c r="B98" s="383">
        <v>1</v>
      </c>
      <c r="C98" s="383">
        <v>1</v>
      </c>
      <c r="D98" s="383">
        <v>1</v>
      </c>
      <c r="E98" s="383">
        <v>1</v>
      </c>
      <c r="F98" s="448">
        <v>19720.352800000001</v>
      </c>
      <c r="G98" s="448">
        <v>15534.413999019618</v>
      </c>
      <c r="H98" s="448">
        <v>14600</v>
      </c>
      <c r="I98" s="448">
        <v>6920.98</v>
      </c>
      <c r="J98" s="448">
        <v>6491.630620229007</v>
      </c>
      <c r="K98" s="448">
        <v>8824.9610162170411</v>
      </c>
      <c r="L98" s="448">
        <v>9122.1849103523527</v>
      </c>
      <c r="M98" s="448">
        <v>7990.4390243902453</v>
      </c>
      <c r="N98" s="448">
        <v>9197.2848148287158</v>
      </c>
      <c r="O98" s="448">
        <v>9693.9029450489161</v>
      </c>
      <c r="P98" s="448">
        <v>9557.0403999999999</v>
      </c>
      <c r="Q98" s="448">
        <v>11766.623756180776</v>
      </c>
      <c r="R98" s="448">
        <v>9233.9906451480274</v>
      </c>
      <c r="S98" s="448">
        <v>13654.553440136717</v>
      </c>
      <c r="T98" s="448">
        <v>13978.029355709876</v>
      </c>
      <c r="U98" s="448">
        <v>14301.394140625001</v>
      </c>
      <c r="V98" s="448">
        <v>16867.290469543143</v>
      </c>
      <c r="W98" s="448">
        <v>12968.584528061223</v>
      </c>
      <c r="X98" s="448">
        <v>13258.584528061225</v>
      </c>
      <c r="Y98" s="448">
        <v>7657.2146042410714</v>
      </c>
      <c r="Z98" s="448">
        <v>7400.6545876077325</v>
      </c>
      <c r="AA98" s="382">
        <v>198.32</v>
      </c>
      <c r="AB98" s="382">
        <v>157.19903499999998</v>
      </c>
      <c r="AC98" s="382">
        <v>154</v>
      </c>
      <c r="AD98" s="382">
        <v>70.319999999999993</v>
      </c>
      <c r="AE98" s="382">
        <v>65.207499999999996</v>
      </c>
      <c r="AF98" s="382">
        <v>88.702472499999999</v>
      </c>
      <c r="AG98" s="382">
        <v>91.605563875000001</v>
      </c>
      <c r="AH98" s="382">
        <v>80.5</v>
      </c>
      <c r="AI98" s="382">
        <v>93.237861249999995</v>
      </c>
      <c r="AJ98" s="382">
        <v>97.413971875000001</v>
      </c>
      <c r="AK98" s="382">
        <v>95.62</v>
      </c>
      <c r="AL98" s="382">
        <v>133.90187499999999</v>
      </c>
      <c r="AM98" s="382">
        <v>93.341875000000002</v>
      </c>
      <c r="AN98" s="382">
        <v>138.05071875000002</v>
      </c>
      <c r="AO98" s="382">
        <v>143.6225</v>
      </c>
      <c r="AP98" s="382">
        <v>145.375</v>
      </c>
      <c r="AQ98" s="382">
        <v>174.59249999999997</v>
      </c>
      <c r="AR98" s="382">
        <v>131.54999999999998</v>
      </c>
      <c r="AS98" s="382">
        <v>131.55000000000001</v>
      </c>
      <c r="AT98" s="382">
        <v>78.774749999999983</v>
      </c>
      <c r="AU98" s="382">
        <v>72.642286500000012</v>
      </c>
    </row>
    <row r="99" spans="1:47" ht="20.100000000000001" customHeight="1">
      <c r="A99" s="381">
        <v>450</v>
      </c>
      <c r="B99" s="383">
        <v>1</v>
      </c>
      <c r="C99" s="383">
        <v>1</v>
      </c>
      <c r="D99" s="383">
        <v>1</v>
      </c>
      <c r="E99" s="383">
        <v>1</v>
      </c>
      <c r="F99" s="448">
        <v>24020.290370370371</v>
      </c>
      <c r="G99" s="448">
        <v>18096.749055337437</v>
      </c>
      <c r="H99" s="448">
        <v>18225</v>
      </c>
      <c r="I99" s="448">
        <v>7820.8711111111115</v>
      </c>
      <c r="J99" s="448">
        <v>7872.8578723404253</v>
      </c>
      <c r="K99" s="448">
        <v>10506.196978526044</v>
      </c>
      <c r="L99" s="448">
        <v>10840.914452177482</v>
      </c>
      <c r="M99" s="448">
        <v>9577.8678160919553</v>
      </c>
      <c r="N99" s="448">
        <v>10946.750219710812</v>
      </c>
      <c r="O99" s="448">
        <v>11506.330089062574</v>
      </c>
      <c r="P99" s="448">
        <v>11369.380761904762</v>
      </c>
      <c r="Q99" s="448">
        <v>13720.373894382912</v>
      </c>
      <c r="R99" s="448">
        <v>10421.450017909357</v>
      </c>
      <c r="S99" s="448">
        <v>15491.970419010417</v>
      </c>
      <c r="T99" s="448">
        <v>16002.192760631</v>
      </c>
      <c r="U99" s="448">
        <v>16299.350347222222</v>
      </c>
      <c r="V99" s="448">
        <v>19327.980417371684</v>
      </c>
      <c r="W99" s="448">
        <v>14806.075136054422</v>
      </c>
      <c r="X99" s="448">
        <v>15096.075136054422</v>
      </c>
      <c r="Y99" s="448">
        <v>8706.7296482142847</v>
      </c>
      <c r="Z99" s="448">
        <v>8376.3688334290964</v>
      </c>
      <c r="AA99" s="382">
        <v>214.50666666666666</v>
      </c>
      <c r="AB99" s="382">
        <v>162.51014222222221</v>
      </c>
      <c r="AC99" s="382">
        <v>170</v>
      </c>
      <c r="AD99" s="382">
        <v>70.506666666666661</v>
      </c>
      <c r="AE99" s="382">
        <v>70.240000000000009</v>
      </c>
      <c r="AF99" s="382">
        <v>93.791086666666672</v>
      </c>
      <c r="AG99" s="382">
        <v>96.704945666666674</v>
      </c>
      <c r="AH99" s="382">
        <v>85.666666666666671</v>
      </c>
      <c r="AI99" s="382">
        <v>98.430876666666663</v>
      </c>
      <c r="AJ99" s="382">
        <v>102.70130833333334</v>
      </c>
      <c r="AK99" s="382">
        <v>101.10666666666667</v>
      </c>
      <c r="AL99" s="382">
        <v>136.57944444444445</v>
      </c>
      <c r="AM99" s="382">
        <v>93.526111111111106</v>
      </c>
      <c r="AN99" s="382">
        <v>139.04508333333334</v>
      </c>
      <c r="AO99" s="382">
        <v>145.66444444444446</v>
      </c>
      <c r="AP99" s="382">
        <v>147</v>
      </c>
      <c r="AQ99" s="382">
        <v>177.08222222222221</v>
      </c>
      <c r="AR99" s="382">
        <v>133.26666666666668</v>
      </c>
      <c r="AS99" s="382">
        <v>133.26666666666665</v>
      </c>
      <c r="AT99" s="382">
        <v>79.35533333333332</v>
      </c>
      <c r="AU99" s="382">
        <v>73.244254666666677</v>
      </c>
    </row>
    <row r="100" spans="1:47" ht="20.100000000000001" customHeight="1">
      <c r="A100" s="381">
        <v>500</v>
      </c>
      <c r="B100" s="383">
        <v>1</v>
      </c>
      <c r="C100" s="383">
        <v>1</v>
      </c>
      <c r="D100" s="383">
        <v>1</v>
      </c>
      <c r="E100" s="383">
        <v>1</v>
      </c>
      <c r="F100" s="448">
        <v>28720.243310344827</v>
      </c>
      <c r="G100" s="448">
        <v>20784.114600391695</v>
      </c>
      <c r="H100" s="448">
        <v>22250</v>
      </c>
      <c r="I100" s="448">
        <v>8720.7839999999997</v>
      </c>
      <c r="J100" s="448">
        <v>9379.0906556291393</v>
      </c>
      <c r="K100" s="448">
        <v>12312.436125991358</v>
      </c>
      <c r="L100" s="448">
        <v>12684.648608205604</v>
      </c>
      <c r="M100" s="448">
        <v>11290.313043478262</v>
      </c>
      <c r="N100" s="448">
        <v>12821.265484947588</v>
      </c>
      <c r="O100" s="448">
        <v>13443.773448671938</v>
      </c>
      <c r="P100" s="448">
        <v>13306.756654545454</v>
      </c>
      <c r="Q100" s="448">
        <v>15678.374004944621</v>
      </c>
      <c r="R100" s="448">
        <v>11608.917516118421</v>
      </c>
      <c r="S100" s="448">
        <v>17329.404002109375</v>
      </c>
      <c r="T100" s="448">
        <v>18026.523484567901</v>
      </c>
      <c r="U100" s="448">
        <v>18297.7153125</v>
      </c>
      <c r="V100" s="448">
        <v>21789.032375634521</v>
      </c>
      <c r="W100" s="448">
        <v>16643.56762244898</v>
      </c>
      <c r="X100" s="448">
        <v>16933.56762244898</v>
      </c>
      <c r="Y100" s="448">
        <v>9756.3416833928568</v>
      </c>
      <c r="Z100" s="448">
        <v>9352.0902300861853</v>
      </c>
      <c r="AA100" s="382">
        <v>230.65600000000001</v>
      </c>
      <c r="AB100" s="382">
        <v>167.759028</v>
      </c>
      <c r="AC100" s="382">
        <v>186</v>
      </c>
      <c r="AD100" s="382">
        <v>70.656000000000006</v>
      </c>
      <c r="AE100" s="382">
        <v>75.265999999999991</v>
      </c>
      <c r="AF100" s="382">
        <v>98.861977999999993</v>
      </c>
      <c r="AG100" s="382">
        <v>101.7844511</v>
      </c>
      <c r="AH100" s="382">
        <v>90.8</v>
      </c>
      <c r="AI100" s="382">
        <v>103.585289</v>
      </c>
      <c r="AJ100" s="382">
        <v>107.93117749999999</v>
      </c>
      <c r="AK100" s="382">
        <v>106.496</v>
      </c>
      <c r="AL100" s="382">
        <v>138.72149999999999</v>
      </c>
      <c r="AM100" s="382">
        <v>93.673500000000004</v>
      </c>
      <c r="AN100" s="382">
        <v>139.840575</v>
      </c>
      <c r="AO100" s="382">
        <v>147.298</v>
      </c>
      <c r="AP100" s="382">
        <v>148.30000000000001</v>
      </c>
      <c r="AQ100" s="382">
        <v>179.07400000000001</v>
      </c>
      <c r="AR100" s="382">
        <v>134.63999999999999</v>
      </c>
      <c r="AS100" s="382">
        <v>134.63999999999999</v>
      </c>
      <c r="AT100" s="382">
        <v>79.819799999999987</v>
      </c>
      <c r="AU100" s="382">
        <v>73.725829199999993</v>
      </c>
    </row>
    <row r="101" spans="1:47" ht="39.950000000000003" customHeight="1">
      <c r="A101" s="853" t="s">
        <v>429</v>
      </c>
      <c r="B101" s="853"/>
      <c r="C101" s="853"/>
      <c r="D101" s="853"/>
      <c r="E101" s="853"/>
      <c r="F101" s="853"/>
      <c r="G101" s="853"/>
      <c r="H101" s="853"/>
      <c r="I101" s="853"/>
      <c r="J101" s="853"/>
      <c r="K101" s="853"/>
      <c r="L101" s="853"/>
      <c r="M101" s="853"/>
      <c r="N101" s="853"/>
      <c r="O101" s="853"/>
      <c r="P101" s="853"/>
      <c r="Q101" s="853"/>
      <c r="R101" s="853"/>
      <c r="S101" s="853"/>
      <c r="T101" s="853"/>
      <c r="U101" s="853"/>
      <c r="V101" s="853"/>
      <c r="W101" s="853"/>
      <c r="X101" s="853"/>
    </row>
    <row r="102" spans="1:47" ht="20.100000000000001" customHeight="1">
      <c r="A102" s="450" t="s">
        <v>230</v>
      </c>
      <c r="B102" s="381">
        <v>1</v>
      </c>
      <c r="C102" s="381">
        <v>2</v>
      </c>
      <c r="D102" s="381">
        <v>3</v>
      </c>
      <c r="E102" s="381">
        <v>4</v>
      </c>
      <c r="F102" s="381">
        <v>5</v>
      </c>
      <c r="G102" s="381">
        <v>6</v>
      </c>
      <c r="H102" s="381">
        <v>7</v>
      </c>
      <c r="I102" s="381">
        <v>8</v>
      </c>
      <c r="J102" s="381">
        <v>9</v>
      </c>
      <c r="K102" s="381">
        <v>10</v>
      </c>
      <c r="L102" s="381">
        <v>11</v>
      </c>
      <c r="M102" s="381">
        <v>12</v>
      </c>
      <c r="N102" s="381">
        <v>13</v>
      </c>
      <c r="O102" s="381">
        <v>14</v>
      </c>
      <c r="P102" s="381">
        <v>15</v>
      </c>
      <c r="Q102" s="381">
        <v>16</v>
      </c>
      <c r="R102" s="381">
        <v>17</v>
      </c>
      <c r="S102" s="381">
        <v>18</v>
      </c>
      <c r="T102" s="381">
        <v>19</v>
      </c>
      <c r="U102" s="381">
        <v>20</v>
      </c>
      <c r="V102" s="381">
        <v>21</v>
      </c>
      <c r="W102" s="381" t="s">
        <v>223</v>
      </c>
      <c r="X102" s="381" t="s">
        <v>223</v>
      </c>
    </row>
    <row r="103" spans="1:47" ht="20.100000000000001" customHeight="1">
      <c r="A103" s="381" t="s">
        <v>224</v>
      </c>
      <c r="B103" s="381" t="s">
        <v>8</v>
      </c>
      <c r="C103" s="381" t="s">
        <v>110</v>
      </c>
      <c r="D103" s="381" t="s">
        <v>133</v>
      </c>
      <c r="E103" s="381" t="s">
        <v>318</v>
      </c>
      <c r="F103" s="381" t="s">
        <v>1</v>
      </c>
      <c r="G103" s="381" t="s">
        <v>2</v>
      </c>
      <c r="H103" s="381" t="s">
        <v>3</v>
      </c>
      <c r="I103" s="381" t="s">
        <v>4</v>
      </c>
      <c r="J103" s="381" t="s">
        <v>5</v>
      </c>
      <c r="K103" s="381" t="s">
        <v>6</v>
      </c>
      <c r="L103" s="381" t="s">
        <v>7</v>
      </c>
      <c r="M103" s="381" t="s">
        <v>319</v>
      </c>
      <c r="N103" s="381" t="s">
        <v>320</v>
      </c>
      <c r="O103" s="381" t="s">
        <v>321</v>
      </c>
      <c r="P103" s="381" t="s">
        <v>225</v>
      </c>
      <c r="Q103" s="381" t="s">
        <v>226</v>
      </c>
      <c r="R103" s="381" t="s">
        <v>227</v>
      </c>
      <c r="S103" s="381" t="s">
        <v>331</v>
      </c>
      <c r="T103" s="381" t="s">
        <v>322</v>
      </c>
      <c r="U103" s="381" t="s">
        <v>323</v>
      </c>
      <c r="V103" s="381" t="s">
        <v>324</v>
      </c>
      <c r="W103" s="381" t="s">
        <v>228</v>
      </c>
      <c r="X103" s="381" t="s">
        <v>229</v>
      </c>
    </row>
    <row r="104" spans="1:47" ht="20.100000000000001" customHeight="1">
      <c r="A104" s="381">
        <v>4.9999999999999991</v>
      </c>
      <c r="B104" s="382">
        <v>22.880000000000003</v>
      </c>
      <c r="C104" s="382">
        <v>35.466445</v>
      </c>
      <c r="D104" s="382">
        <v>21.28</v>
      </c>
      <c r="E104" s="382">
        <v>21.28</v>
      </c>
      <c r="F104" s="382">
        <v>14.630000000000003</v>
      </c>
      <c r="G104" s="382">
        <v>17.067357999999999</v>
      </c>
      <c r="H104" s="382">
        <v>16.579008600000002</v>
      </c>
      <c r="I104" s="382">
        <v>14.630000000000003</v>
      </c>
      <c r="J104" s="382">
        <v>17.067357999999999</v>
      </c>
      <c r="K104" s="382">
        <v>15.515780000000001</v>
      </c>
      <c r="L104" s="382">
        <v>14.364000000000001</v>
      </c>
      <c r="M104" s="382">
        <v>20.116249999999997</v>
      </c>
      <c r="N104" s="382">
        <v>24.139500000000002</v>
      </c>
      <c r="O104" s="382">
        <v>21.506100000000004</v>
      </c>
      <c r="P104" s="382">
        <v>18.62</v>
      </c>
      <c r="Q104" s="382">
        <v>20.482000000000003</v>
      </c>
      <c r="R104" s="382">
        <v>17.556000000000001</v>
      </c>
      <c r="S104" s="382">
        <v>13.565999999999999</v>
      </c>
      <c r="T104" s="382">
        <v>17.556000000000001</v>
      </c>
      <c r="U104" s="382">
        <v>10.533599999999998</v>
      </c>
      <c r="V104" s="382">
        <v>19.92606</v>
      </c>
      <c r="W104" s="383">
        <v>1.33</v>
      </c>
      <c r="X104" s="383">
        <v>1</v>
      </c>
    </row>
    <row r="105" spans="1:47" ht="20.100000000000001" customHeight="1">
      <c r="A105" s="381">
        <v>9.9999999999999982</v>
      </c>
      <c r="B105" s="382">
        <v>29.800000000000008</v>
      </c>
      <c r="C105" s="382">
        <v>35.466445</v>
      </c>
      <c r="D105" s="382">
        <v>21.28</v>
      </c>
      <c r="E105" s="382">
        <v>21.28</v>
      </c>
      <c r="F105" s="382">
        <v>14.630000000000003</v>
      </c>
      <c r="G105" s="382">
        <v>23.163679000000002</v>
      </c>
      <c r="H105" s="382">
        <v>26.942754300000001</v>
      </c>
      <c r="I105" s="382">
        <v>14.630000000000003</v>
      </c>
      <c r="J105" s="382">
        <v>23.163679000000002</v>
      </c>
      <c r="K105" s="382">
        <v>21.05789</v>
      </c>
      <c r="L105" s="382">
        <v>19.151999999999997</v>
      </c>
      <c r="M105" s="382">
        <v>28.345625000000002</v>
      </c>
      <c r="N105" s="382">
        <v>34.014749999999999</v>
      </c>
      <c r="O105" s="382">
        <v>33.795299999999997</v>
      </c>
      <c r="P105" s="382">
        <v>29.260000000000005</v>
      </c>
      <c r="Q105" s="382">
        <v>32.186000000000007</v>
      </c>
      <c r="R105" s="382">
        <v>26.334</v>
      </c>
      <c r="S105" s="382">
        <v>18.088000000000001</v>
      </c>
      <c r="T105" s="382">
        <v>23.408000000000001</v>
      </c>
      <c r="U105" s="382">
        <v>18.433799999999998</v>
      </c>
      <c r="V105" s="382">
        <v>28.077629999999996</v>
      </c>
      <c r="W105" s="383">
        <v>1.33</v>
      </c>
      <c r="X105" s="383">
        <v>1</v>
      </c>
    </row>
    <row r="106" spans="1:47" ht="20.100000000000001" customHeight="1">
      <c r="A106" s="381">
        <v>14.999999999999998</v>
      </c>
      <c r="B106" s="382">
        <v>33.616666666666667</v>
      </c>
      <c r="C106" s="382">
        <v>38.421971000000006</v>
      </c>
      <c r="D106" s="382">
        <v>23.053333333333335</v>
      </c>
      <c r="E106" s="382">
        <v>23.053333333333335</v>
      </c>
      <c r="F106" s="382">
        <v>15.694000000000003</v>
      </c>
      <c r="G106" s="382">
        <v>29.097119333333335</v>
      </c>
      <c r="H106" s="382">
        <v>31.42398093333334</v>
      </c>
      <c r="I106" s="382">
        <v>17.29</v>
      </c>
      <c r="J106" s="382">
        <v>25.195786000000002</v>
      </c>
      <c r="K106" s="382">
        <v>25.121926666666671</v>
      </c>
      <c r="L106" s="382">
        <v>23.141999999999996</v>
      </c>
      <c r="M106" s="382">
        <v>34.081250000000004</v>
      </c>
      <c r="N106" s="382">
        <v>39.877833333333342</v>
      </c>
      <c r="O106" s="382">
        <v>41.243300000000012</v>
      </c>
      <c r="P106" s="382">
        <v>32.806666666666679</v>
      </c>
      <c r="Q106" s="382">
        <v>36.087333333333333</v>
      </c>
      <c r="R106" s="382">
        <v>29.526000000000007</v>
      </c>
      <c r="S106" s="382">
        <v>24.117333333333335</v>
      </c>
      <c r="T106" s="382">
        <v>31.210666666666672</v>
      </c>
      <c r="U106" s="382">
        <v>21.0672</v>
      </c>
      <c r="V106" s="382">
        <v>30.794820000000005</v>
      </c>
      <c r="W106" s="383">
        <v>1.33</v>
      </c>
      <c r="X106" s="383">
        <v>1</v>
      </c>
    </row>
    <row r="107" spans="1:47" ht="20.100000000000001" customHeight="1">
      <c r="A107" s="381">
        <v>19.999999999999996</v>
      </c>
      <c r="B107" s="382">
        <v>36.325000000000003</v>
      </c>
      <c r="C107" s="382">
        <v>48.766311999999992</v>
      </c>
      <c r="D107" s="382">
        <v>29.260000000000005</v>
      </c>
      <c r="E107" s="382">
        <v>29.260000000000005</v>
      </c>
      <c r="F107" s="382">
        <v>17.423000000000002</v>
      </c>
      <c r="G107" s="382">
        <v>32.795339499999997</v>
      </c>
      <c r="H107" s="382">
        <v>35.205485700000004</v>
      </c>
      <c r="I107" s="382">
        <v>18.62</v>
      </c>
      <c r="J107" s="382">
        <v>26.211839500000004</v>
      </c>
      <c r="K107" s="382">
        <v>27.153945</v>
      </c>
      <c r="L107" s="382">
        <v>26.334000000000003</v>
      </c>
      <c r="M107" s="382">
        <v>39.501000000000005</v>
      </c>
      <c r="N107" s="382">
        <v>45.461062500000004</v>
      </c>
      <c r="O107" s="382">
        <v>48.039600000000007</v>
      </c>
      <c r="P107" s="382">
        <v>36.176000000000002</v>
      </c>
      <c r="Q107" s="382">
        <v>38.57</v>
      </c>
      <c r="R107" s="382">
        <v>36.043000000000006</v>
      </c>
      <c r="S107" s="382">
        <v>29.393000000000004</v>
      </c>
      <c r="T107" s="382">
        <v>38.038000000000004</v>
      </c>
      <c r="U107" s="382">
        <v>22.383899999999997</v>
      </c>
      <c r="V107" s="382">
        <v>32.153415000000003</v>
      </c>
      <c r="W107" s="383">
        <v>1.33</v>
      </c>
      <c r="X107" s="383">
        <v>1</v>
      </c>
    </row>
    <row r="108" spans="1:47" ht="20.100000000000001" customHeight="1">
      <c r="A108" s="381">
        <v>24.999999999999996</v>
      </c>
      <c r="B108" s="382">
        <v>40.984000000000002</v>
      </c>
      <c r="C108" s="382">
        <v>54.972916599999998</v>
      </c>
      <c r="D108" s="382">
        <v>32.984000000000002</v>
      </c>
      <c r="E108" s="382">
        <v>32.984000000000002</v>
      </c>
      <c r="F108" s="382">
        <v>18.4604</v>
      </c>
      <c r="G108" s="382">
        <v>35.014271600000001</v>
      </c>
      <c r="H108" s="382">
        <v>37.474388560000001</v>
      </c>
      <c r="I108" s="382">
        <v>22.343999999999998</v>
      </c>
      <c r="J108" s="382">
        <v>28.674799999999998</v>
      </c>
      <c r="K108" s="382">
        <v>31.453834999999994</v>
      </c>
      <c r="L108" s="382">
        <v>28.249200000000002</v>
      </c>
      <c r="M108" s="382">
        <v>43.304800000000007</v>
      </c>
      <c r="N108" s="382">
        <v>49.00385</v>
      </c>
      <c r="O108" s="382">
        <v>52.117379999999997</v>
      </c>
      <c r="P108" s="382">
        <v>38.516800000000003</v>
      </c>
      <c r="Q108" s="382">
        <v>41.762</v>
      </c>
      <c r="R108" s="382">
        <v>43.251600000000003</v>
      </c>
      <c r="S108" s="382">
        <v>32.558400000000006</v>
      </c>
      <c r="T108" s="382">
        <v>42.134399999999999</v>
      </c>
      <c r="U108" s="382">
        <v>23.173920000000003</v>
      </c>
      <c r="V108" s="382">
        <v>33.519192000000004</v>
      </c>
      <c r="W108" s="383">
        <v>1.33</v>
      </c>
      <c r="X108" s="383">
        <v>1</v>
      </c>
    </row>
    <row r="109" spans="1:47" ht="20.100000000000001" customHeight="1">
      <c r="A109" s="381">
        <v>29.999999999999996</v>
      </c>
      <c r="B109" s="382">
        <v>45.066666666666663</v>
      </c>
      <c r="C109" s="382">
        <v>59.110652999999999</v>
      </c>
      <c r="D109" s="382">
        <v>35.466666666666661</v>
      </c>
      <c r="E109" s="382">
        <v>35.466666666666661</v>
      </c>
      <c r="F109" s="382">
        <v>19.152000000000001</v>
      </c>
      <c r="G109" s="382">
        <v>36.493559666666663</v>
      </c>
      <c r="H109" s="382">
        <v>38.986990466666668</v>
      </c>
      <c r="I109" s="382">
        <v>24.826666666666664</v>
      </c>
      <c r="J109" s="382">
        <v>31.210666666666665</v>
      </c>
      <c r="K109" s="382">
        <v>35.078195833333332</v>
      </c>
      <c r="L109" s="382">
        <v>29.526000000000007</v>
      </c>
      <c r="M109" s="382">
        <v>45.840666666666671</v>
      </c>
      <c r="N109" s="382">
        <v>51.36570833333333</v>
      </c>
      <c r="O109" s="382">
        <v>55.301400000000008</v>
      </c>
      <c r="P109" s="382">
        <v>40.077333333333343</v>
      </c>
      <c r="Q109" s="382">
        <v>43.89</v>
      </c>
      <c r="R109" s="382">
        <v>48.345500000000001</v>
      </c>
      <c r="S109" s="382">
        <v>35.045500000000004</v>
      </c>
      <c r="T109" s="382">
        <v>45.131333333333338</v>
      </c>
      <c r="U109" s="382">
        <v>24.3124</v>
      </c>
      <c r="V109" s="382">
        <v>34.735609999999987</v>
      </c>
      <c r="W109" s="383">
        <v>1.33</v>
      </c>
      <c r="X109" s="383">
        <v>1</v>
      </c>
    </row>
    <row r="110" spans="1:47" ht="20.100000000000001" customHeight="1">
      <c r="A110" s="381">
        <v>35</v>
      </c>
      <c r="B110" s="382">
        <v>48.440000000000005</v>
      </c>
      <c r="C110" s="382">
        <v>62.066179000000005</v>
      </c>
      <c r="D110" s="382">
        <v>37.24</v>
      </c>
      <c r="E110" s="382">
        <v>37.24</v>
      </c>
      <c r="F110" s="382">
        <v>19.646000000000004</v>
      </c>
      <c r="G110" s="382">
        <v>37.550193999999998</v>
      </c>
      <c r="H110" s="382">
        <v>40.067420400000003</v>
      </c>
      <c r="I110" s="382">
        <v>26.6</v>
      </c>
      <c r="J110" s="382">
        <v>33.461262900000008</v>
      </c>
      <c r="K110" s="382">
        <v>37.667025000000002</v>
      </c>
      <c r="L110" s="382">
        <v>31.046000000000003</v>
      </c>
      <c r="M110" s="382">
        <v>47.652000000000001</v>
      </c>
      <c r="N110" s="382">
        <v>53.052750000000003</v>
      </c>
      <c r="O110" s="382">
        <v>58.373700000000007</v>
      </c>
      <c r="P110" s="382">
        <v>41.192000000000007</v>
      </c>
      <c r="Q110" s="382">
        <v>46.246000000000009</v>
      </c>
      <c r="R110" s="382">
        <v>51.984000000000009</v>
      </c>
      <c r="S110" s="382">
        <v>38.760000000000005</v>
      </c>
      <c r="T110" s="382">
        <v>48.64</v>
      </c>
      <c r="U110" s="382">
        <v>27.468300000000003</v>
      </c>
      <c r="V110" s="382">
        <v>36.494546399999997</v>
      </c>
      <c r="W110" s="383">
        <v>1.33</v>
      </c>
      <c r="X110" s="383">
        <v>1</v>
      </c>
    </row>
    <row r="111" spans="1:47" ht="20.100000000000001" customHeight="1">
      <c r="A111" s="381">
        <v>39.999999999999993</v>
      </c>
      <c r="B111" s="382">
        <v>51.370000000000005</v>
      </c>
      <c r="C111" s="382">
        <v>64.282823499999992</v>
      </c>
      <c r="D111" s="382">
        <v>38.57</v>
      </c>
      <c r="E111" s="382">
        <v>38.57</v>
      </c>
      <c r="F111" s="382">
        <v>20.016500000000001</v>
      </c>
      <c r="G111" s="382">
        <v>38.342669750000006</v>
      </c>
      <c r="H111" s="382">
        <v>40.877742850000004</v>
      </c>
      <c r="I111" s="382">
        <v>27.93</v>
      </c>
      <c r="J111" s="382">
        <v>35.371667537500002</v>
      </c>
      <c r="K111" s="382">
        <v>39.608646875000005</v>
      </c>
      <c r="L111" s="382">
        <v>33.515999999999998</v>
      </c>
      <c r="M111" s="382">
        <v>49.0105</v>
      </c>
      <c r="N111" s="382">
        <v>54.318031250000004</v>
      </c>
      <c r="O111" s="382">
        <v>62.969057812500004</v>
      </c>
      <c r="P111" s="382">
        <v>42.659750000000003</v>
      </c>
      <c r="Q111" s="382">
        <v>51.703749999999999</v>
      </c>
      <c r="R111" s="382">
        <v>54.712875000000004</v>
      </c>
      <c r="S111" s="382">
        <v>42.676375000000007</v>
      </c>
      <c r="T111" s="382">
        <v>52.069500000000005</v>
      </c>
      <c r="U111" s="382">
        <v>31.017262500000001</v>
      </c>
      <c r="V111" s="382">
        <v>38.421465599999998</v>
      </c>
      <c r="W111" s="383">
        <v>1.33</v>
      </c>
      <c r="X111" s="383">
        <v>1</v>
      </c>
    </row>
    <row r="112" spans="1:47" ht="20.100000000000001" customHeight="1">
      <c r="A112" s="381">
        <v>45</v>
      </c>
      <c r="B112" s="382">
        <v>54.004444444444452</v>
      </c>
      <c r="C112" s="382">
        <v>66.006880333333356</v>
      </c>
      <c r="D112" s="382">
        <v>39.604444444444454</v>
      </c>
      <c r="E112" s="382">
        <v>39.604444444444454</v>
      </c>
      <c r="F112" s="382">
        <v>20.304666666666666</v>
      </c>
      <c r="G112" s="382">
        <v>38.959039777777782</v>
      </c>
      <c r="H112" s="382">
        <v>41.507993644444447</v>
      </c>
      <c r="I112" s="382">
        <v>28.964444444444446</v>
      </c>
      <c r="J112" s="382">
        <v>36.857537811111115</v>
      </c>
      <c r="K112" s="382">
        <v>41.11879722222222</v>
      </c>
      <c r="L112" s="382">
        <v>35.703111111111113</v>
      </c>
      <c r="M112" s="382">
        <v>50.067111111111117</v>
      </c>
      <c r="N112" s="382">
        <v>55.302138888888891</v>
      </c>
      <c r="O112" s="382">
        <v>66.834162499999991</v>
      </c>
      <c r="P112" s="382">
        <v>46.535222222222231</v>
      </c>
      <c r="Q112" s="382">
        <v>56.89444444444446</v>
      </c>
      <c r="R112" s="382">
        <v>56.835333333333338</v>
      </c>
      <c r="S112" s="382">
        <v>47.229777777777791</v>
      </c>
      <c r="T112" s="382">
        <v>55.800888888888899</v>
      </c>
      <c r="U112" s="382">
        <v>33.777566666666665</v>
      </c>
      <c r="V112" s="382">
        <v>39.920180533333337</v>
      </c>
      <c r="W112" s="383">
        <v>1.33</v>
      </c>
      <c r="X112" s="383">
        <v>1</v>
      </c>
    </row>
    <row r="113" spans="1:24" ht="20.100000000000001" customHeight="1">
      <c r="A113" s="381">
        <v>49.999999999999993</v>
      </c>
      <c r="B113" s="382">
        <v>56.432000000000002</v>
      </c>
      <c r="C113" s="382">
        <v>67.386125800000002</v>
      </c>
      <c r="D113" s="382">
        <v>40.432000000000002</v>
      </c>
      <c r="E113" s="382">
        <v>40.432000000000002</v>
      </c>
      <c r="F113" s="382">
        <v>20.5352</v>
      </c>
      <c r="G113" s="382">
        <v>39.452135800000001</v>
      </c>
      <c r="H113" s="382">
        <v>42.01219428000001</v>
      </c>
      <c r="I113" s="382">
        <v>29.792000000000005</v>
      </c>
      <c r="J113" s="382">
        <v>38.046234030000001</v>
      </c>
      <c r="K113" s="382">
        <v>42.3269175</v>
      </c>
      <c r="L113" s="382">
        <v>37.452799999999996</v>
      </c>
      <c r="M113" s="382">
        <v>50.912400000000005</v>
      </c>
      <c r="N113" s="382">
        <v>56.089425000000006</v>
      </c>
      <c r="O113" s="382">
        <v>69.926246250000005</v>
      </c>
      <c r="P113" s="382">
        <v>50.327200000000005</v>
      </c>
      <c r="Q113" s="382">
        <v>61.046999999999997</v>
      </c>
      <c r="R113" s="382">
        <v>59.238199999999999</v>
      </c>
      <c r="S113" s="382">
        <v>51.697100000000006</v>
      </c>
      <c r="T113" s="382">
        <v>59.411100000000005</v>
      </c>
      <c r="U113" s="382">
        <v>35.985810000000001</v>
      </c>
      <c r="V113" s="382">
        <v>41.119152479999997</v>
      </c>
      <c r="W113" s="383">
        <v>1.33</v>
      </c>
      <c r="X113" s="383">
        <v>1</v>
      </c>
    </row>
    <row r="114" spans="1:24" ht="20.100000000000001" customHeight="1">
      <c r="A114" s="381">
        <v>59.999999999999993</v>
      </c>
      <c r="B114" s="382">
        <v>60.873333333333335</v>
      </c>
      <c r="C114" s="382">
        <v>69.454993999999999</v>
      </c>
      <c r="D114" s="382">
        <v>41.673333333333332</v>
      </c>
      <c r="E114" s="382">
        <v>41.673333333333332</v>
      </c>
      <c r="F114" s="382">
        <v>20.881</v>
      </c>
      <c r="G114" s="382">
        <v>40.191779833333335</v>
      </c>
      <c r="H114" s="382">
        <v>42.768495233333333</v>
      </c>
      <c r="I114" s="382">
        <v>31.033333333333331</v>
      </c>
      <c r="J114" s="382">
        <v>39.829278358333333</v>
      </c>
      <c r="K114" s="382">
        <v>44.139097916666671</v>
      </c>
      <c r="L114" s="382">
        <v>40.077333333333328</v>
      </c>
      <c r="M114" s="382">
        <v>52.180333333333337</v>
      </c>
      <c r="N114" s="382">
        <v>57.270354166666671</v>
      </c>
      <c r="O114" s="382">
        <v>74.564371875000006</v>
      </c>
      <c r="P114" s="382">
        <v>58.309416666666671</v>
      </c>
      <c r="Q114" s="382">
        <v>68.339833333333331</v>
      </c>
      <c r="R114" s="382">
        <v>67.852166666666662</v>
      </c>
      <c r="S114" s="382">
        <v>59.373416666666664</v>
      </c>
      <c r="T114" s="382">
        <v>65.801750000000013</v>
      </c>
      <c r="U114" s="382">
        <v>39.298175000000008</v>
      </c>
      <c r="V114" s="382">
        <v>42.917610400000001</v>
      </c>
      <c r="W114" s="383">
        <v>1.33</v>
      </c>
      <c r="X114" s="383">
        <v>1</v>
      </c>
    </row>
    <row r="115" spans="1:24" ht="20.100000000000001" customHeight="1">
      <c r="A115" s="381">
        <v>70</v>
      </c>
      <c r="B115" s="382">
        <v>64.960000000000008</v>
      </c>
      <c r="C115" s="382">
        <v>70.932757000000009</v>
      </c>
      <c r="D115" s="382">
        <v>42.56</v>
      </c>
      <c r="E115" s="382">
        <v>42.56</v>
      </c>
      <c r="F115" s="382">
        <v>21.128</v>
      </c>
      <c r="G115" s="382">
        <v>40.720096999999996</v>
      </c>
      <c r="H115" s="382">
        <v>43.3087102</v>
      </c>
      <c r="I115" s="382">
        <v>31.920000000000005</v>
      </c>
      <c r="J115" s="382">
        <v>41.102881449999998</v>
      </c>
      <c r="K115" s="382">
        <v>45.433512500000006</v>
      </c>
      <c r="L115" s="382">
        <v>41.952000000000005</v>
      </c>
      <c r="M115" s="382">
        <v>53.086000000000006</v>
      </c>
      <c r="N115" s="382">
        <v>58.113875000000007</v>
      </c>
      <c r="O115" s="382">
        <v>77.877318750000001</v>
      </c>
      <c r="P115" s="382">
        <v>65.369500000000016</v>
      </c>
      <c r="Q115" s="382">
        <v>73.777000000000015</v>
      </c>
      <c r="R115" s="382">
        <v>76.874000000000009</v>
      </c>
      <c r="S115" s="382">
        <v>64.856500000000025</v>
      </c>
      <c r="T115" s="382">
        <v>70.366500000000002</v>
      </c>
      <c r="U115" s="382">
        <v>41.664149999999999</v>
      </c>
      <c r="V115" s="382">
        <v>44.202223200000013</v>
      </c>
      <c r="W115" s="383">
        <v>1.33</v>
      </c>
      <c r="X115" s="383">
        <v>1</v>
      </c>
    </row>
    <row r="116" spans="1:24" ht="39.950000000000003" customHeight="1">
      <c r="A116" s="853" t="s">
        <v>428</v>
      </c>
      <c r="B116" s="853"/>
      <c r="C116" s="853"/>
      <c r="D116" s="853"/>
      <c r="E116" s="853"/>
      <c r="F116" s="853"/>
      <c r="G116" s="853"/>
      <c r="H116" s="853"/>
      <c r="I116" s="853"/>
      <c r="J116" s="853"/>
      <c r="K116" s="853"/>
      <c r="L116" s="853"/>
      <c r="M116" s="853"/>
      <c r="N116" s="853"/>
      <c r="O116" s="853"/>
      <c r="P116" s="853"/>
      <c r="Q116" s="853"/>
      <c r="R116" s="853"/>
      <c r="S116" s="853"/>
      <c r="T116" s="853"/>
      <c r="U116" s="853"/>
      <c r="V116" s="853"/>
      <c r="W116" s="853"/>
      <c r="X116" s="853"/>
    </row>
    <row r="117" spans="1:24" ht="20.100000000000001" customHeight="1">
      <c r="A117" s="450" t="s">
        <v>230</v>
      </c>
      <c r="B117" s="382">
        <v>1</v>
      </c>
      <c r="C117" s="382">
        <v>2</v>
      </c>
      <c r="D117" s="382">
        <v>3</v>
      </c>
      <c r="E117" s="382">
        <v>4</v>
      </c>
      <c r="F117" s="382">
        <v>5</v>
      </c>
      <c r="G117" s="382">
        <v>6</v>
      </c>
      <c r="H117" s="382">
        <v>7</v>
      </c>
      <c r="I117" s="382">
        <v>8</v>
      </c>
      <c r="J117" s="382">
        <v>9</v>
      </c>
      <c r="K117" s="382">
        <v>10</v>
      </c>
      <c r="L117" s="382">
        <v>11</v>
      </c>
      <c r="M117" s="382">
        <v>12</v>
      </c>
      <c r="N117" s="382">
        <v>13</v>
      </c>
      <c r="O117" s="382">
        <v>14</v>
      </c>
      <c r="P117" s="382">
        <v>15</v>
      </c>
      <c r="Q117" s="382">
        <v>16</v>
      </c>
      <c r="R117" s="382">
        <v>17</v>
      </c>
      <c r="S117" s="382">
        <v>18</v>
      </c>
      <c r="T117" s="382">
        <v>19</v>
      </c>
      <c r="U117" s="382">
        <v>20</v>
      </c>
      <c r="V117" s="382">
        <v>21</v>
      </c>
      <c r="W117" s="383" t="s">
        <v>223</v>
      </c>
      <c r="X117" s="383" t="s">
        <v>223</v>
      </c>
    </row>
    <row r="118" spans="1:24" ht="20.100000000000001" customHeight="1">
      <c r="A118" s="381" t="s">
        <v>224</v>
      </c>
      <c r="B118" s="382" t="s">
        <v>8</v>
      </c>
      <c r="C118" s="382" t="s">
        <v>110</v>
      </c>
      <c r="D118" s="382" t="s">
        <v>133</v>
      </c>
      <c r="E118" s="382" t="s">
        <v>318</v>
      </c>
      <c r="F118" s="382" t="s">
        <v>1</v>
      </c>
      <c r="G118" s="382" t="s">
        <v>2</v>
      </c>
      <c r="H118" s="382" t="s">
        <v>3</v>
      </c>
      <c r="I118" s="382" t="s">
        <v>4</v>
      </c>
      <c r="J118" s="382" t="s">
        <v>5</v>
      </c>
      <c r="K118" s="382" t="s">
        <v>6</v>
      </c>
      <c r="L118" s="382" t="s">
        <v>7</v>
      </c>
      <c r="M118" s="382" t="s">
        <v>319</v>
      </c>
      <c r="N118" s="382" t="s">
        <v>320</v>
      </c>
      <c r="O118" s="382" t="s">
        <v>321</v>
      </c>
      <c r="P118" s="382" t="s">
        <v>225</v>
      </c>
      <c r="Q118" s="382" t="s">
        <v>226</v>
      </c>
      <c r="R118" s="382" t="s">
        <v>227</v>
      </c>
      <c r="S118" s="382" t="s">
        <v>331</v>
      </c>
      <c r="T118" s="382" t="s">
        <v>322</v>
      </c>
      <c r="U118" s="382" t="s">
        <v>323</v>
      </c>
      <c r="V118" s="382" t="s">
        <v>324</v>
      </c>
      <c r="W118" s="383" t="s">
        <v>228</v>
      </c>
      <c r="X118" s="383" t="s">
        <v>229</v>
      </c>
    </row>
    <row r="119" spans="1:24" ht="20.100000000000001" customHeight="1">
      <c r="A119" s="381">
        <v>4.9999999999999991</v>
      </c>
      <c r="B119" s="382">
        <v>17.600000000000001</v>
      </c>
      <c r="C119" s="382">
        <v>26.666499999999999</v>
      </c>
      <c r="D119" s="382">
        <v>16</v>
      </c>
      <c r="E119" s="382">
        <v>16</v>
      </c>
      <c r="F119" s="382">
        <v>11.000000000000002</v>
      </c>
      <c r="G119" s="382">
        <v>12.832599999999999</v>
      </c>
      <c r="H119" s="382">
        <v>12.46542</v>
      </c>
      <c r="I119" s="382">
        <v>11.000000000000002</v>
      </c>
      <c r="J119" s="382">
        <v>12.832599999999999</v>
      </c>
      <c r="K119" s="382">
        <v>11.666</v>
      </c>
      <c r="L119" s="382">
        <v>10.8</v>
      </c>
      <c r="M119" s="382">
        <v>15.124999999999996</v>
      </c>
      <c r="N119" s="382">
        <v>18.149999999999999</v>
      </c>
      <c r="O119" s="382">
        <v>16.170000000000002</v>
      </c>
      <c r="P119" s="382">
        <v>14</v>
      </c>
      <c r="Q119" s="382">
        <v>15.399999999999999</v>
      </c>
      <c r="R119" s="382">
        <v>13.2</v>
      </c>
      <c r="S119" s="382">
        <v>10.199999999999999</v>
      </c>
      <c r="T119" s="382">
        <v>13.2</v>
      </c>
      <c r="U119" s="382">
        <v>7.9199999999999982</v>
      </c>
      <c r="V119" s="382">
        <v>14.981999999999999</v>
      </c>
      <c r="W119" s="383">
        <v>1</v>
      </c>
      <c r="X119" s="383">
        <v>1</v>
      </c>
    </row>
    <row r="120" spans="1:24" ht="20.100000000000001" customHeight="1">
      <c r="A120" s="381">
        <v>9.9999999999999982</v>
      </c>
      <c r="B120" s="382">
        <v>23.2</v>
      </c>
      <c r="C120" s="382">
        <v>26.666499999999999</v>
      </c>
      <c r="D120" s="382">
        <v>16.2</v>
      </c>
      <c r="E120" s="382">
        <v>16</v>
      </c>
      <c r="F120" s="382">
        <v>11.000000000000002</v>
      </c>
      <c r="G120" s="382">
        <v>17.4163</v>
      </c>
      <c r="H120" s="382">
        <v>20.257709999999999</v>
      </c>
      <c r="I120" s="382">
        <v>11.000000000000002</v>
      </c>
      <c r="J120" s="382">
        <v>17.4163</v>
      </c>
      <c r="K120" s="382">
        <v>15.833</v>
      </c>
      <c r="L120" s="382">
        <v>14.399999999999999</v>
      </c>
      <c r="M120" s="382">
        <v>21.3125</v>
      </c>
      <c r="N120" s="382">
        <v>25.574999999999999</v>
      </c>
      <c r="O120" s="382">
        <v>25.41</v>
      </c>
      <c r="P120" s="382">
        <v>22.000000000000004</v>
      </c>
      <c r="Q120" s="382">
        <v>24.200000000000003</v>
      </c>
      <c r="R120" s="382">
        <v>19.799999999999997</v>
      </c>
      <c r="S120" s="382">
        <v>13.6</v>
      </c>
      <c r="T120" s="382">
        <v>17.600000000000001</v>
      </c>
      <c r="U120" s="382">
        <v>13.859999999999998</v>
      </c>
      <c r="V120" s="382">
        <v>21.110999999999997</v>
      </c>
      <c r="W120" s="383">
        <v>1</v>
      </c>
      <c r="X120" s="383">
        <v>1</v>
      </c>
    </row>
    <row r="121" spans="1:24" ht="20.100000000000001" customHeight="1">
      <c r="A121" s="381">
        <v>14.999999999999998</v>
      </c>
      <c r="B121" s="382">
        <v>26.466666666666669</v>
      </c>
      <c r="C121" s="382">
        <v>28.8887</v>
      </c>
      <c r="D121" s="382">
        <v>17.8</v>
      </c>
      <c r="E121" s="382">
        <v>17.333333333333332</v>
      </c>
      <c r="F121" s="382">
        <v>11.8</v>
      </c>
      <c r="G121" s="382">
        <v>21.877533333333332</v>
      </c>
      <c r="H121" s="382">
        <v>23.627053333333336</v>
      </c>
      <c r="I121" s="382">
        <v>13</v>
      </c>
      <c r="J121" s="382">
        <v>18.944200000000002</v>
      </c>
      <c r="K121" s="382">
        <v>18.888666666666669</v>
      </c>
      <c r="L121" s="382">
        <v>17.399999999999999</v>
      </c>
      <c r="M121" s="382">
        <v>25.625</v>
      </c>
      <c r="N121" s="382">
        <v>29.983333333333338</v>
      </c>
      <c r="O121" s="382">
        <v>31.010000000000005</v>
      </c>
      <c r="P121" s="382">
        <v>24.666666666666671</v>
      </c>
      <c r="Q121" s="382">
        <v>27.133333333333333</v>
      </c>
      <c r="R121" s="382">
        <v>22.200000000000003</v>
      </c>
      <c r="S121" s="382">
        <v>18.133333333333333</v>
      </c>
      <c r="T121" s="382">
        <v>23.466666666666669</v>
      </c>
      <c r="U121" s="382">
        <v>15.839999999999998</v>
      </c>
      <c r="V121" s="382">
        <v>23.154000000000003</v>
      </c>
      <c r="W121" s="383">
        <v>1</v>
      </c>
      <c r="X121" s="383">
        <v>1</v>
      </c>
    </row>
    <row r="122" spans="1:24" ht="20.100000000000001" customHeight="1">
      <c r="A122" s="381">
        <v>19.999999999999996</v>
      </c>
      <c r="B122" s="382">
        <v>28.900000000000002</v>
      </c>
      <c r="C122" s="382">
        <v>36.666399999999996</v>
      </c>
      <c r="D122" s="382">
        <v>22.000000000000004</v>
      </c>
      <c r="E122" s="382">
        <v>22.000000000000004</v>
      </c>
      <c r="F122" s="382">
        <v>13.100000000000001</v>
      </c>
      <c r="G122" s="382">
        <v>24.658149999999999</v>
      </c>
      <c r="H122" s="382">
        <v>26.470289999999999</v>
      </c>
      <c r="I122" s="382">
        <v>14</v>
      </c>
      <c r="J122" s="382">
        <v>19.70815</v>
      </c>
      <c r="K122" s="382">
        <v>20.416499999999999</v>
      </c>
      <c r="L122" s="382">
        <v>19.8</v>
      </c>
      <c r="M122" s="382">
        <v>29.700000000000003</v>
      </c>
      <c r="N122" s="382">
        <v>34.181249999999999</v>
      </c>
      <c r="O122" s="382">
        <v>36.120000000000005</v>
      </c>
      <c r="P122" s="382">
        <v>27.2</v>
      </c>
      <c r="Q122" s="382">
        <v>29.000000000000004</v>
      </c>
      <c r="R122" s="382">
        <v>27.1</v>
      </c>
      <c r="S122" s="382">
        <v>22.1</v>
      </c>
      <c r="T122" s="382">
        <v>28.6</v>
      </c>
      <c r="U122" s="382">
        <v>16.829999999999998</v>
      </c>
      <c r="V122" s="382">
        <v>24.1755</v>
      </c>
      <c r="W122" s="383">
        <v>1</v>
      </c>
      <c r="X122" s="383">
        <v>1</v>
      </c>
    </row>
    <row r="123" spans="1:24" ht="20.100000000000001" customHeight="1">
      <c r="A123" s="381">
        <v>24.999999999999996</v>
      </c>
      <c r="B123" s="382">
        <v>32.799999999999997</v>
      </c>
      <c r="C123" s="382">
        <v>41.333019999999998</v>
      </c>
      <c r="D123" s="382">
        <v>24.8</v>
      </c>
      <c r="E123" s="382">
        <v>24.8</v>
      </c>
      <c r="F123" s="382">
        <v>13.879999999999999</v>
      </c>
      <c r="G123" s="382">
        <v>26.326519999999999</v>
      </c>
      <c r="H123" s="382">
        <v>28.176231999999999</v>
      </c>
      <c r="I123" s="382">
        <v>16.799999999999997</v>
      </c>
      <c r="J123" s="382">
        <v>21.56</v>
      </c>
      <c r="K123" s="382">
        <v>23.649499999999996</v>
      </c>
      <c r="L123" s="382">
        <v>21.24</v>
      </c>
      <c r="M123" s="382">
        <v>32.56</v>
      </c>
      <c r="N123" s="382">
        <v>36.844999999999999</v>
      </c>
      <c r="O123" s="382">
        <v>39.186</v>
      </c>
      <c r="P123" s="382">
        <v>28.96</v>
      </c>
      <c r="Q123" s="382">
        <v>31.4</v>
      </c>
      <c r="R123" s="382">
        <v>32.519999999999996</v>
      </c>
      <c r="S123" s="382">
        <v>24.48</v>
      </c>
      <c r="T123" s="382">
        <v>31.679999999999996</v>
      </c>
      <c r="U123" s="382">
        <v>17.423999999999999</v>
      </c>
      <c r="V123" s="382">
        <v>25.202400000000001</v>
      </c>
      <c r="W123" s="383">
        <v>1</v>
      </c>
      <c r="X123" s="383">
        <v>1</v>
      </c>
    </row>
    <row r="124" spans="1:24" ht="20.100000000000001" customHeight="1">
      <c r="A124" s="381">
        <v>29.999999999999996</v>
      </c>
      <c r="B124" s="382">
        <v>36.266666666666666</v>
      </c>
      <c r="C124" s="382">
        <v>44.444099999999999</v>
      </c>
      <c r="D124" s="382">
        <v>26.666666666666664</v>
      </c>
      <c r="E124" s="382">
        <v>26.666666666666664</v>
      </c>
      <c r="F124" s="382">
        <v>14.4</v>
      </c>
      <c r="G124" s="382">
        <v>27.438766666666666</v>
      </c>
      <c r="H124" s="382">
        <v>29.313526666666668</v>
      </c>
      <c r="I124" s="382">
        <v>18.666666666666664</v>
      </c>
      <c r="J124" s="382">
        <v>23.466666666666665</v>
      </c>
      <c r="K124" s="382">
        <v>26.374583333333334</v>
      </c>
      <c r="L124" s="382">
        <v>22.200000000000003</v>
      </c>
      <c r="M124" s="382">
        <v>34.466666666666669</v>
      </c>
      <c r="N124" s="382">
        <v>38.62083333333333</v>
      </c>
      <c r="O124" s="382">
        <v>41.580000000000005</v>
      </c>
      <c r="P124" s="382">
        <v>30.133333333333336</v>
      </c>
      <c r="Q124" s="382">
        <v>33</v>
      </c>
      <c r="R124" s="382">
        <v>36.35</v>
      </c>
      <c r="S124" s="382">
        <v>26.35</v>
      </c>
      <c r="T124" s="382">
        <v>33.933333333333337</v>
      </c>
      <c r="U124" s="382">
        <v>18.28</v>
      </c>
      <c r="V124" s="382">
        <v>26.116999999999994</v>
      </c>
      <c r="W124" s="383">
        <v>1</v>
      </c>
      <c r="X124" s="383">
        <v>1</v>
      </c>
    </row>
    <row r="125" spans="1:24" ht="20.100000000000001" customHeight="1">
      <c r="A125" s="381">
        <v>35</v>
      </c>
      <c r="B125" s="382">
        <v>39.199999999999996</v>
      </c>
      <c r="C125" s="382">
        <v>46.666300000000007</v>
      </c>
      <c r="D125" s="382">
        <v>28</v>
      </c>
      <c r="E125" s="382">
        <v>28</v>
      </c>
      <c r="F125" s="382">
        <v>14.771428571428574</v>
      </c>
      <c r="G125" s="382">
        <v>28.233228571428569</v>
      </c>
      <c r="H125" s="382">
        <v>30.125880000000002</v>
      </c>
      <c r="I125" s="382">
        <v>20</v>
      </c>
      <c r="J125" s="382">
        <v>25.158844285714288</v>
      </c>
      <c r="K125" s="382">
        <v>28.321071428571429</v>
      </c>
      <c r="L125" s="382">
        <v>23.342857142857145</v>
      </c>
      <c r="M125" s="382">
        <v>35.828571428571429</v>
      </c>
      <c r="N125" s="382">
        <v>39.889285714285712</v>
      </c>
      <c r="O125" s="382">
        <v>43.89</v>
      </c>
      <c r="P125" s="382">
        <v>30.971428571428572</v>
      </c>
      <c r="Q125" s="382">
        <v>34.771428571428572</v>
      </c>
      <c r="R125" s="382">
        <v>39.085714285714289</v>
      </c>
      <c r="S125" s="382">
        <v>29.142857142857146</v>
      </c>
      <c r="T125" s="382">
        <v>36.571428571428569</v>
      </c>
      <c r="U125" s="382">
        <v>20.652857142857144</v>
      </c>
      <c r="V125" s="382">
        <v>27.439508571428568</v>
      </c>
      <c r="W125" s="383">
        <v>1</v>
      </c>
      <c r="X125" s="383">
        <v>1</v>
      </c>
    </row>
    <row r="126" spans="1:24" ht="20.100000000000001" customHeight="1">
      <c r="A126" s="381">
        <v>39.999999999999993</v>
      </c>
      <c r="B126" s="382">
        <v>41.8</v>
      </c>
      <c r="C126" s="382">
        <v>48.332949999999997</v>
      </c>
      <c r="D126" s="382">
        <v>29</v>
      </c>
      <c r="E126" s="382">
        <v>29</v>
      </c>
      <c r="F126" s="382">
        <v>15.05</v>
      </c>
      <c r="G126" s="382">
        <v>28.829075000000003</v>
      </c>
      <c r="H126" s="382">
        <v>30.735144999999999</v>
      </c>
      <c r="I126" s="382">
        <v>21</v>
      </c>
      <c r="J126" s="382">
        <v>26.59523875</v>
      </c>
      <c r="K126" s="382">
        <v>29.7809375</v>
      </c>
      <c r="L126" s="382">
        <v>25.2</v>
      </c>
      <c r="M126" s="382">
        <v>36.849999999999994</v>
      </c>
      <c r="N126" s="382">
        <v>40.840624999999996</v>
      </c>
      <c r="O126" s="382">
        <v>47.345156250000002</v>
      </c>
      <c r="P126" s="382">
        <v>32.075000000000003</v>
      </c>
      <c r="Q126" s="382">
        <v>38.874999999999993</v>
      </c>
      <c r="R126" s="382">
        <v>41.137500000000003</v>
      </c>
      <c r="S126" s="382">
        <v>32.087500000000006</v>
      </c>
      <c r="T126" s="382">
        <v>39.15</v>
      </c>
      <c r="U126" s="382">
        <v>23.321249999999999</v>
      </c>
      <c r="V126" s="382">
        <v>28.888319999999997</v>
      </c>
      <c r="W126" s="383">
        <v>1</v>
      </c>
      <c r="X126" s="383">
        <v>1</v>
      </c>
    </row>
    <row r="127" spans="1:24" ht="20.100000000000001" customHeight="1">
      <c r="A127" s="381">
        <v>45</v>
      </c>
      <c r="B127" s="382">
        <v>44.177777777777777</v>
      </c>
      <c r="C127" s="382">
        <v>49.629233333333339</v>
      </c>
      <c r="D127" s="382">
        <v>29.777777777777779</v>
      </c>
      <c r="E127" s="382">
        <v>29.777777777777779</v>
      </c>
      <c r="F127" s="382">
        <v>15.266666666666664</v>
      </c>
      <c r="G127" s="382">
        <v>29.292511111111111</v>
      </c>
      <c r="H127" s="382">
        <v>31.209017777777778</v>
      </c>
      <c r="I127" s="382">
        <v>21.777777777777779</v>
      </c>
      <c r="J127" s="382">
        <v>27.712434444444447</v>
      </c>
      <c r="K127" s="382">
        <v>30.916388888888886</v>
      </c>
      <c r="L127" s="382">
        <v>26.844444444444441</v>
      </c>
      <c r="M127" s="382">
        <v>37.644444444444446</v>
      </c>
      <c r="N127" s="382">
        <v>41.580555555555556</v>
      </c>
      <c r="O127" s="382">
        <v>50.251249999999999</v>
      </c>
      <c r="P127" s="382">
        <v>34.988888888888894</v>
      </c>
      <c r="Q127" s="382">
        <v>42.777777777777786</v>
      </c>
      <c r="R127" s="382">
        <v>42.733333333333334</v>
      </c>
      <c r="S127" s="382">
        <v>35.51111111111112</v>
      </c>
      <c r="T127" s="382">
        <v>41.955555555555556</v>
      </c>
      <c r="U127" s="382">
        <v>25.396666666666665</v>
      </c>
      <c r="V127" s="382">
        <v>30.01517333333333</v>
      </c>
      <c r="W127" s="383">
        <v>1</v>
      </c>
      <c r="X127" s="383">
        <v>1</v>
      </c>
    </row>
    <row r="128" spans="1:24" ht="20.100000000000001" customHeight="1">
      <c r="A128" s="381">
        <v>49.999999999999993</v>
      </c>
      <c r="B128" s="382">
        <v>46.4</v>
      </c>
      <c r="C128" s="382">
        <v>50.666260000000008</v>
      </c>
      <c r="D128" s="382">
        <v>30.400000000000002</v>
      </c>
      <c r="E128" s="382">
        <v>30.400000000000002</v>
      </c>
      <c r="F128" s="382">
        <v>15.440000000000001</v>
      </c>
      <c r="G128" s="382">
        <v>29.663260000000001</v>
      </c>
      <c r="H128" s="382">
        <v>31.588116000000003</v>
      </c>
      <c r="I128" s="382">
        <v>22.400000000000002</v>
      </c>
      <c r="J128" s="382">
        <v>28.606191000000003</v>
      </c>
      <c r="K128" s="382">
        <v>31.824749999999998</v>
      </c>
      <c r="L128" s="382">
        <v>28.16</v>
      </c>
      <c r="M128" s="382">
        <v>38.28</v>
      </c>
      <c r="N128" s="382">
        <v>42.172499999999999</v>
      </c>
      <c r="O128" s="382">
        <v>52.576125000000005</v>
      </c>
      <c r="P128" s="382">
        <v>37.840000000000003</v>
      </c>
      <c r="Q128" s="382">
        <v>45.9</v>
      </c>
      <c r="R128" s="382">
        <v>44.54</v>
      </c>
      <c r="S128" s="382">
        <v>38.870000000000005</v>
      </c>
      <c r="T128" s="382">
        <v>44.67</v>
      </c>
      <c r="U128" s="382">
        <v>27.056999999999999</v>
      </c>
      <c r="V128" s="382">
        <v>30.916655999999996</v>
      </c>
      <c r="W128" s="383">
        <v>1</v>
      </c>
      <c r="X128" s="383">
        <v>1</v>
      </c>
    </row>
    <row r="129" spans="1:24" ht="20.100000000000001" customHeight="1">
      <c r="A129" s="381">
        <v>59.999999999999993</v>
      </c>
      <c r="B129" s="382">
        <v>50.533333333333331</v>
      </c>
      <c r="C129" s="382">
        <v>52.221800000000002</v>
      </c>
      <c r="D129" s="382">
        <v>32.199999999999996</v>
      </c>
      <c r="E129" s="382">
        <v>31.333333333333332</v>
      </c>
      <c r="F129" s="382">
        <v>15.7</v>
      </c>
      <c r="G129" s="382">
        <v>30.219383333333337</v>
      </c>
      <c r="H129" s="382">
        <v>32.15676333333333</v>
      </c>
      <c r="I129" s="382">
        <v>23.333333333333332</v>
      </c>
      <c r="J129" s="382">
        <v>29.946825833333328</v>
      </c>
      <c r="K129" s="382">
        <v>33.187291666666667</v>
      </c>
      <c r="L129" s="382">
        <v>30.133333333333329</v>
      </c>
      <c r="M129" s="382">
        <v>39.233333333333334</v>
      </c>
      <c r="N129" s="382">
        <v>43.060416666666669</v>
      </c>
      <c r="O129" s="382">
        <v>56.063437499999999</v>
      </c>
      <c r="P129" s="382">
        <v>43.841666666666669</v>
      </c>
      <c r="Q129" s="382">
        <v>51.383333333333333</v>
      </c>
      <c r="R129" s="382">
        <v>51.016666666666666</v>
      </c>
      <c r="S129" s="382">
        <v>44.641666666666666</v>
      </c>
      <c r="T129" s="382">
        <v>49.475000000000009</v>
      </c>
      <c r="U129" s="382">
        <v>29.547500000000003</v>
      </c>
      <c r="V129" s="382">
        <v>32.268879999999996</v>
      </c>
      <c r="W129" s="383">
        <v>1</v>
      </c>
      <c r="X129" s="383">
        <v>1</v>
      </c>
    </row>
    <row r="130" spans="1:24" ht="20.100000000000001" customHeight="1">
      <c r="A130" s="381">
        <v>70</v>
      </c>
      <c r="B130" s="382">
        <v>54.4</v>
      </c>
      <c r="C130" s="382">
        <v>53.332900000000002</v>
      </c>
      <c r="D130" s="382">
        <v>35.4</v>
      </c>
      <c r="E130" s="382">
        <v>32</v>
      </c>
      <c r="F130" s="382">
        <v>15.885714285714284</v>
      </c>
      <c r="G130" s="382">
        <v>30.616614285714284</v>
      </c>
      <c r="H130" s="382">
        <v>32.562939999999998</v>
      </c>
      <c r="I130" s="382">
        <v>24</v>
      </c>
      <c r="J130" s="382">
        <v>30.904422142857136</v>
      </c>
      <c r="K130" s="382">
        <v>34.160535714285714</v>
      </c>
      <c r="L130" s="382">
        <v>31.542857142857144</v>
      </c>
      <c r="M130" s="382">
        <v>39.914285714285718</v>
      </c>
      <c r="N130" s="382">
        <v>43.69464285714286</v>
      </c>
      <c r="O130" s="382">
        <v>58.554375</v>
      </c>
      <c r="P130" s="382">
        <v>49.150000000000006</v>
      </c>
      <c r="Q130" s="382">
        <v>55.471428571428575</v>
      </c>
      <c r="R130" s="382">
        <v>57.800000000000004</v>
      </c>
      <c r="S130" s="382">
        <v>48.76428571428572</v>
      </c>
      <c r="T130" s="382">
        <v>52.907142857142858</v>
      </c>
      <c r="U130" s="382">
        <v>31.326428571428568</v>
      </c>
      <c r="V130" s="382">
        <v>33.234754285714288</v>
      </c>
      <c r="W130" s="383">
        <v>1</v>
      </c>
      <c r="X130" s="383">
        <v>1</v>
      </c>
    </row>
  </sheetData>
  <mergeCells count="4">
    <mergeCell ref="A1:AU1"/>
    <mergeCell ref="A51:AU51"/>
    <mergeCell ref="A101:X101"/>
    <mergeCell ref="A116:X116"/>
  </mergeCells>
  <pageMargins left="1" right="1" top="1" bottom="1"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9"/>
  <sheetViews>
    <sheetView workbookViewId="0">
      <selection sqref="A1:L1"/>
    </sheetView>
  </sheetViews>
  <sheetFormatPr defaultColWidth="10.7109375" defaultRowHeight="20.100000000000001" customHeight="1"/>
  <cols>
    <col min="1" max="1" width="10.7109375" style="523"/>
    <col min="2" max="2" width="10.7109375" style="549"/>
    <col min="3" max="16384" width="10.7109375" style="523"/>
  </cols>
  <sheetData>
    <row r="1" spans="1:25" s="381" customFormat="1" ht="20.100000000000001" customHeight="1" thickBot="1">
      <c r="A1" s="853" t="s">
        <v>403</v>
      </c>
      <c r="B1" s="853"/>
      <c r="C1" s="853"/>
      <c r="D1" s="853"/>
      <c r="E1" s="853"/>
      <c r="F1" s="853"/>
      <c r="G1" s="853"/>
      <c r="H1" s="853"/>
      <c r="I1" s="853"/>
      <c r="J1" s="853"/>
      <c r="K1" s="853"/>
      <c r="L1" s="853"/>
      <c r="M1" s="382"/>
      <c r="N1" s="521" t="s">
        <v>379</v>
      </c>
      <c r="O1" s="522" t="s">
        <v>11</v>
      </c>
      <c r="P1" s="520"/>
      <c r="Q1" s="520"/>
      <c r="R1" s="520"/>
      <c r="S1" s="520"/>
      <c r="T1" s="520"/>
      <c r="U1" s="520"/>
      <c r="V1" s="520"/>
      <c r="W1" s="520"/>
      <c r="X1" s="520"/>
      <c r="Y1" s="520"/>
    </row>
    <row r="2" spans="1:25" s="381" customFormat="1" ht="20.100000000000001" customHeight="1">
      <c r="A2" s="544" t="s">
        <v>345</v>
      </c>
      <c r="B2" s="545" t="s">
        <v>345</v>
      </c>
      <c r="C2" s="546" t="s">
        <v>346</v>
      </c>
      <c r="D2" s="550" t="s">
        <v>326</v>
      </c>
      <c r="E2" s="545" t="s">
        <v>326</v>
      </c>
      <c r="F2" s="546" t="s">
        <v>327</v>
      </c>
      <c r="G2" s="547" t="s">
        <v>347</v>
      </c>
      <c r="H2" s="548" t="s">
        <v>347</v>
      </c>
      <c r="I2" s="548" t="s">
        <v>347</v>
      </c>
      <c r="J2" s="548" t="s">
        <v>347</v>
      </c>
      <c r="K2" s="545" t="s">
        <v>348</v>
      </c>
      <c r="L2" s="546" t="s">
        <v>348</v>
      </c>
      <c r="N2" s="519" t="s">
        <v>396</v>
      </c>
      <c r="O2" s="519" t="s">
        <v>398</v>
      </c>
      <c r="P2" s="520"/>
      <c r="Q2" s="520"/>
      <c r="R2" s="520"/>
      <c r="S2" s="520"/>
      <c r="T2" s="520"/>
      <c r="U2" s="520"/>
      <c r="V2" s="520"/>
      <c r="W2" s="520"/>
      <c r="X2" s="520"/>
      <c r="Y2" s="520"/>
    </row>
    <row r="3" spans="1:25" s="381" customFormat="1" ht="20.100000000000001" customHeight="1" thickBot="1">
      <c r="A3" s="512" t="s">
        <v>349</v>
      </c>
      <c r="B3" s="513" t="s">
        <v>164</v>
      </c>
      <c r="C3" s="518" t="s">
        <v>349</v>
      </c>
      <c r="D3" s="555" t="s">
        <v>328</v>
      </c>
      <c r="E3" s="513" t="s">
        <v>329</v>
      </c>
      <c r="F3" s="518" t="s">
        <v>330</v>
      </c>
      <c r="G3" s="526" t="s">
        <v>350</v>
      </c>
      <c r="H3" s="517" t="s">
        <v>351</v>
      </c>
      <c r="I3" s="517" t="s">
        <v>352</v>
      </c>
      <c r="J3" s="517" t="s">
        <v>353</v>
      </c>
      <c r="K3" s="513" t="s">
        <v>349</v>
      </c>
      <c r="L3" s="518" t="s">
        <v>363</v>
      </c>
      <c r="N3" s="519" t="s">
        <v>397</v>
      </c>
      <c r="O3" s="519" t="s">
        <v>399</v>
      </c>
      <c r="P3" s="520"/>
      <c r="Q3" s="520"/>
      <c r="R3" s="520"/>
      <c r="S3" s="520"/>
      <c r="T3" s="520"/>
      <c r="U3" s="520"/>
      <c r="V3" s="520"/>
      <c r="W3" s="520"/>
      <c r="X3" s="520"/>
      <c r="Y3" s="520"/>
    </row>
    <row r="4" spans="1:25" s="381" customFormat="1" ht="20.100000000000001" customHeight="1">
      <c r="A4" s="508">
        <v>1</v>
      </c>
      <c r="B4" s="509" t="s">
        <v>8</v>
      </c>
      <c r="C4" s="516">
        <v>1</v>
      </c>
      <c r="D4" s="552">
        <v>0</v>
      </c>
      <c r="E4" s="511">
        <v>25</v>
      </c>
      <c r="F4" s="553">
        <v>0.64</v>
      </c>
      <c r="G4" s="525">
        <v>1</v>
      </c>
      <c r="H4" s="515">
        <v>1</v>
      </c>
      <c r="I4" s="515">
        <v>1</v>
      </c>
      <c r="J4" s="515">
        <v>1</v>
      </c>
      <c r="K4" s="511">
        <v>1</v>
      </c>
      <c r="L4" s="516" t="s">
        <v>377</v>
      </c>
      <c r="N4" s="519" t="str">
        <f>C2&amp;" "&amp;C3</f>
        <v>TRK No.</v>
      </c>
      <c r="O4" s="519" t="s">
        <v>401</v>
      </c>
      <c r="P4" s="520"/>
      <c r="Q4" s="520"/>
      <c r="R4" s="520"/>
      <c r="S4" s="520"/>
      <c r="T4" s="520"/>
      <c r="U4" s="520"/>
      <c r="V4" s="520"/>
      <c r="W4" s="520"/>
      <c r="X4" s="520"/>
      <c r="Y4" s="520"/>
    </row>
    <row r="5" spans="1:25" s="381" customFormat="1" ht="20.100000000000001" customHeight="1">
      <c r="A5" s="508">
        <v>1</v>
      </c>
      <c r="B5" s="509" t="s">
        <v>8</v>
      </c>
      <c r="C5" s="514">
        <v>1</v>
      </c>
      <c r="D5" s="551">
        <v>4</v>
      </c>
      <c r="E5" s="509">
        <v>25</v>
      </c>
      <c r="F5" s="554">
        <v>0</v>
      </c>
      <c r="G5" s="524">
        <v>1</v>
      </c>
      <c r="H5" s="510">
        <v>1</v>
      </c>
      <c r="I5" s="510">
        <v>1</v>
      </c>
      <c r="J5" s="510">
        <v>1</v>
      </c>
      <c r="K5" s="509">
        <v>1</v>
      </c>
      <c r="L5" s="514" t="s">
        <v>377</v>
      </c>
      <c r="N5" s="519" t="str">
        <f>D2&amp;" "&amp;D3</f>
        <v>AXLE ft</v>
      </c>
      <c r="O5" s="519" t="s">
        <v>380</v>
      </c>
      <c r="P5" s="520"/>
      <c r="Q5" s="520"/>
      <c r="R5" s="520"/>
      <c r="S5" s="520"/>
      <c r="T5" s="520"/>
      <c r="U5" s="520"/>
      <c r="V5" s="520"/>
      <c r="W5" s="520"/>
      <c r="X5" s="520"/>
      <c r="Y5" s="520"/>
    </row>
    <row r="6" spans="1:25" s="381" customFormat="1" ht="20.100000000000001" customHeight="1">
      <c r="A6" s="508">
        <v>1</v>
      </c>
      <c r="B6" s="509" t="s">
        <v>8</v>
      </c>
      <c r="C6" s="514" t="s">
        <v>354</v>
      </c>
      <c r="D6" s="551" t="s">
        <v>354</v>
      </c>
      <c r="E6" s="509" t="s">
        <v>354</v>
      </c>
      <c r="F6" s="554" t="s">
        <v>354</v>
      </c>
      <c r="G6" s="524" t="s">
        <v>354</v>
      </c>
      <c r="H6" s="510" t="s">
        <v>354</v>
      </c>
      <c r="I6" s="510" t="s">
        <v>354</v>
      </c>
      <c r="J6" s="510" t="s">
        <v>354</v>
      </c>
      <c r="K6" s="509" t="s">
        <v>354</v>
      </c>
      <c r="L6" s="514" t="s">
        <v>354</v>
      </c>
      <c r="N6" s="519" t="str">
        <f>E2&amp;" "&amp;E3</f>
        <v>AXLE kip</v>
      </c>
      <c r="O6" s="519" t="s">
        <v>381</v>
      </c>
      <c r="P6" s="520"/>
      <c r="Q6" s="520"/>
      <c r="R6" s="520"/>
      <c r="S6" s="520"/>
      <c r="T6" s="520"/>
      <c r="U6" s="520"/>
      <c r="V6" s="520"/>
      <c r="W6" s="520"/>
      <c r="X6" s="520"/>
      <c r="Y6" s="520"/>
    </row>
    <row r="7" spans="1:25" s="381" customFormat="1" ht="20.100000000000001" customHeight="1">
      <c r="A7" s="508">
        <v>1</v>
      </c>
      <c r="B7" s="509" t="s">
        <v>8</v>
      </c>
      <c r="C7" s="514">
        <v>2</v>
      </c>
      <c r="D7" s="551">
        <v>0</v>
      </c>
      <c r="E7" s="509">
        <v>8</v>
      </c>
      <c r="F7" s="554">
        <v>0.64</v>
      </c>
      <c r="G7" s="524">
        <v>1</v>
      </c>
      <c r="H7" s="510">
        <v>1</v>
      </c>
      <c r="I7" s="510">
        <v>1</v>
      </c>
      <c r="J7" s="510">
        <v>1</v>
      </c>
      <c r="K7" s="509">
        <v>1</v>
      </c>
      <c r="L7" s="514" t="s">
        <v>377</v>
      </c>
      <c r="N7" s="519" t="str">
        <f>F2&amp;" "&amp;F3</f>
        <v>LANE klf</v>
      </c>
      <c r="O7" s="519" t="s">
        <v>402</v>
      </c>
      <c r="P7" s="520"/>
      <c r="Q7" s="520"/>
      <c r="R7" s="520"/>
      <c r="S7" s="520"/>
      <c r="T7" s="520"/>
      <c r="U7" s="520"/>
      <c r="V7" s="520"/>
      <c r="W7" s="520"/>
      <c r="X7" s="520"/>
      <c r="Y7" s="520"/>
    </row>
    <row r="8" spans="1:25" s="381" customFormat="1" ht="20.100000000000001" customHeight="1">
      <c r="A8" s="508">
        <v>1</v>
      </c>
      <c r="B8" s="509" t="s">
        <v>8</v>
      </c>
      <c r="C8" s="514">
        <v>2</v>
      </c>
      <c r="D8" s="551">
        <v>14</v>
      </c>
      <c r="E8" s="509">
        <v>32</v>
      </c>
      <c r="F8" s="554">
        <v>0</v>
      </c>
      <c r="G8" s="524">
        <v>1</v>
      </c>
      <c r="H8" s="510">
        <v>1</v>
      </c>
      <c r="I8" s="510">
        <v>1</v>
      </c>
      <c r="J8" s="510">
        <v>1</v>
      </c>
      <c r="K8" s="509">
        <v>1</v>
      </c>
      <c r="L8" s="514" t="s">
        <v>377</v>
      </c>
      <c r="N8" s="519" t="str">
        <f>G2&amp;" "&amp;G3</f>
        <v>apply +M ?</v>
      </c>
      <c r="O8" s="519" t="s">
        <v>384</v>
      </c>
      <c r="P8" s="520"/>
      <c r="Q8" s="520"/>
      <c r="R8" s="520"/>
      <c r="S8" s="520"/>
      <c r="T8" s="520"/>
      <c r="U8" s="520"/>
      <c r="V8" s="520"/>
      <c r="W8" s="520"/>
      <c r="X8" s="520"/>
      <c r="Y8" s="520"/>
    </row>
    <row r="9" spans="1:25" s="381" customFormat="1" ht="20.100000000000001" customHeight="1">
      <c r="A9" s="508">
        <v>1</v>
      </c>
      <c r="B9" s="509" t="s">
        <v>8</v>
      </c>
      <c r="C9" s="514">
        <v>2</v>
      </c>
      <c r="D9" s="551">
        <v>14</v>
      </c>
      <c r="E9" s="509">
        <v>32</v>
      </c>
      <c r="F9" s="554">
        <v>0</v>
      </c>
      <c r="G9" s="524">
        <v>1</v>
      </c>
      <c r="H9" s="510">
        <v>1</v>
      </c>
      <c r="I9" s="510">
        <v>1</v>
      </c>
      <c r="J9" s="510">
        <v>1</v>
      </c>
      <c r="K9" s="509">
        <v>1</v>
      </c>
      <c r="L9" s="514" t="s">
        <v>377</v>
      </c>
      <c r="N9" s="519" t="str">
        <f>H2&amp;" "&amp;H3</f>
        <v>apply -M ?</v>
      </c>
      <c r="O9" s="519" t="s">
        <v>385</v>
      </c>
      <c r="P9" s="520"/>
      <c r="Q9" s="520"/>
      <c r="R9" s="520"/>
      <c r="S9" s="520"/>
      <c r="T9" s="520"/>
      <c r="U9" s="520"/>
      <c r="V9" s="520"/>
      <c r="W9" s="520"/>
      <c r="X9" s="520"/>
      <c r="Y9" s="520"/>
    </row>
    <row r="10" spans="1:25" s="381" customFormat="1" ht="20.100000000000001" customHeight="1">
      <c r="A10" s="508" t="s">
        <v>355</v>
      </c>
      <c r="B10" s="509" t="s">
        <v>355</v>
      </c>
      <c r="C10" s="514" t="s">
        <v>355</v>
      </c>
      <c r="D10" s="551" t="s">
        <v>355</v>
      </c>
      <c r="E10" s="509" t="s">
        <v>355</v>
      </c>
      <c r="F10" s="554" t="s">
        <v>355</v>
      </c>
      <c r="G10" s="524" t="s">
        <v>355</v>
      </c>
      <c r="H10" s="510" t="s">
        <v>355</v>
      </c>
      <c r="I10" s="510" t="s">
        <v>355</v>
      </c>
      <c r="J10" s="510" t="s">
        <v>355</v>
      </c>
      <c r="K10" s="509" t="s">
        <v>355</v>
      </c>
      <c r="L10" s="514" t="s">
        <v>355</v>
      </c>
      <c r="N10" s="519" t="str">
        <f>I2&amp;" "&amp;I3</f>
        <v>apply +V ?</v>
      </c>
      <c r="O10" s="519" t="s">
        <v>383</v>
      </c>
      <c r="P10" s="520"/>
      <c r="Q10" s="520"/>
      <c r="R10" s="520"/>
      <c r="S10" s="520"/>
      <c r="T10" s="520"/>
      <c r="U10" s="520"/>
      <c r="V10" s="520"/>
      <c r="W10" s="520"/>
      <c r="X10" s="520"/>
      <c r="Y10" s="520"/>
    </row>
    <row r="11" spans="1:25" s="381" customFormat="1" ht="20.100000000000001" customHeight="1">
      <c r="A11" s="508">
        <v>2</v>
      </c>
      <c r="B11" s="509" t="s">
        <v>110</v>
      </c>
      <c r="C11" s="514">
        <v>1</v>
      </c>
      <c r="D11" s="551">
        <v>0</v>
      </c>
      <c r="E11" s="509">
        <v>13.333333333333334</v>
      </c>
      <c r="F11" s="554">
        <v>0</v>
      </c>
      <c r="G11" s="524">
        <v>1</v>
      </c>
      <c r="H11" s="510">
        <v>1</v>
      </c>
      <c r="I11" s="510">
        <v>1</v>
      </c>
      <c r="J11" s="510">
        <v>1</v>
      </c>
      <c r="K11" s="509">
        <v>4</v>
      </c>
      <c r="L11" s="514" t="s">
        <v>325</v>
      </c>
      <c r="N11" s="519" t="str">
        <f>J2&amp;" "&amp;J3</f>
        <v>apply -V ?</v>
      </c>
      <c r="O11" s="519" t="s">
        <v>382</v>
      </c>
      <c r="P11" s="520"/>
      <c r="Q11" s="520"/>
      <c r="R11" s="520"/>
      <c r="S11" s="520"/>
      <c r="T11" s="520"/>
      <c r="U11" s="520"/>
      <c r="V11" s="520"/>
      <c r="W11" s="520"/>
      <c r="X11" s="520"/>
      <c r="Y11" s="520"/>
    </row>
    <row r="12" spans="1:25" s="381" customFormat="1" ht="20.100000000000001" customHeight="1">
      <c r="A12" s="508">
        <v>2</v>
      </c>
      <c r="B12" s="509" t="s">
        <v>110</v>
      </c>
      <c r="C12" s="514">
        <v>1</v>
      </c>
      <c r="D12" s="551">
        <v>14</v>
      </c>
      <c r="E12" s="509">
        <v>53.333333333333336</v>
      </c>
      <c r="F12" s="554">
        <v>200</v>
      </c>
      <c r="G12" s="524">
        <v>1</v>
      </c>
      <c r="H12" s="510">
        <v>1</v>
      </c>
      <c r="I12" s="510">
        <v>1</v>
      </c>
      <c r="J12" s="510">
        <v>1</v>
      </c>
      <c r="K12" s="509">
        <v>4</v>
      </c>
      <c r="L12" s="514" t="s">
        <v>325</v>
      </c>
      <c r="N12" s="519" t="str">
        <f>K2&amp;" "&amp;K3</f>
        <v>TYPE No.</v>
      </c>
      <c r="O12" s="519" t="s">
        <v>386</v>
      </c>
      <c r="P12" s="520"/>
      <c r="Q12" s="520"/>
      <c r="R12" s="520"/>
      <c r="S12" s="520"/>
      <c r="T12" s="520"/>
      <c r="U12" s="520"/>
      <c r="V12" s="520"/>
      <c r="W12" s="520"/>
      <c r="X12" s="520"/>
      <c r="Y12" s="520"/>
    </row>
    <row r="13" spans="1:25" s="381" customFormat="1" ht="20.100000000000001" customHeight="1">
      <c r="A13" s="508">
        <v>2</v>
      </c>
      <c r="B13" s="509" t="s">
        <v>110</v>
      </c>
      <c r="C13" s="514">
        <v>1</v>
      </c>
      <c r="D13" s="551">
        <v>14</v>
      </c>
      <c r="E13" s="509">
        <v>53.333333333333336</v>
      </c>
      <c r="F13" s="554">
        <v>0.2</v>
      </c>
      <c r="G13" s="524">
        <v>1</v>
      </c>
      <c r="H13" s="510">
        <v>1</v>
      </c>
      <c r="I13" s="510">
        <v>1</v>
      </c>
      <c r="J13" s="510">
        <v>1</v>
      </c>
      <c r="K13" s="509">
        <v>4</v>
      </c>
      <c r="L13" s="514" t="s">
        <v>325</v>
      </c>
      <c r="N13" s="519" t="str">
        <f>L2&amp;" "&amp;L3</f>
        <v>TYPE DESC.</v>
      </c>
      <c r="O13" s="519" t="s">
        <v>400</v>
      </c>
      <c r="P13" s="520"/>
      <c r="Q13" s="520"/>
      <c r="R13" s="520"/>
      <c r="S13" s="520"/>
      <c r="T13" s="520"/>
      <c r="U13" s="520"/>
      <c r="V13" s="520"/>
      <c r="W13" s="520"/>
      <c r="X13" s="520"/>
      <c r="Y13" s="520"/>
    </row>
    <row r="14" spans="1:25" s="381" customFormat="1" ht="20.100000000000001" customHeight="1">
      <c r="A14" s="508" t="s">
        <v>355</v>
      </c>
      <c r="B14" s="509" t="s">
        <v>355</v>
      </c>
      <c r="C14" s="514" t="s">
        <v>355</v>
      </c>
      <c r="D14" s="551" t="s">
        <v>355</v>
      </c>
      <c r="E14" s="509" t="s">
        <v>355</v>
      </c>
      <c r="F14" s="554" t="s">
        <v>355</v>
      </c>
      <c r="G14" s="524" t="s">
        <v>355</v>
      </c>
      <c r="H14" s="510" t="s">
        <v>355</v>
      </c>
      <c r="I14" s="510" t="s">
        <v>355</v>
      </c>
      <c r="J14" s="510" t="s">
        <v>355</v>
      </c>
      <c r="K14" s="509" t="s">
        <v>355</v>
      </c>
      <c r="L14" s="514" t="s">
        <v>355</v>
      </c>
    </row>
    <row r="15" spans="1:25" s="381" customFormat="1" ht="20.100000000000001" customHeight="1">
      <c r="A15" s="508">
        <v>3</v>
      </c>
      <c r="B15" s="509" t="s">
        <v>133</v>
      </c>
      <c r="C15" s="514">
        <v>1</v>
      </c>
      <c r="D15" s="551">
        <v>0</v>
      </c>
      <c r="E15" s="509">
        <v>8</v>
      </c>
      <c r="F15" s="554">
        <v>0</v>
      </c>
      <c r="G15" s="524">
        <v>1</v>
      </c>
      <c r="H15" s="510">
        <v>1</v>
      </c>
      <c r="I15" s="510">
        <v>1</v>
      </c>
      <c r="J15" s="510">
        <v>1</v>
      </c>
      <c r="K15" s="509">
        <v>1</v>
      </c>
      <c r="L15" s="514" t="s">
        <v>377</v>
      </c>
    </row>
    <row r="16" spans="1:25" s="381" customFormat="1" ht="20.100000000000001" customHeight="1">
      <c r="A16" s="508">
        <v>3</v>
      </c>
      <c r="B16" s="509" t="s">
        <v>133</v>
      </c>
      <c r="C16" s="514">
        <v>1</v>
      </c>
      <c r="D16" s="551">
        <v>14</v>
      </c>
      <c r="E16" s="509">
        <v>32</v>
      </c>
      <c r="F16" s="554">
        <v>0</v>
      </c>
      <c r="G16" s="524">
        <v>1</v>
      </c>
      <c r="H16" s="510">
        <v>1</v>
      </c>
      <c r="I16" s="510">
        <v>1</v>
      </c>
      <c r="J16" s="510">
        <v>1</v>
      </c>
      <c r="K16" s="509">
        <v>1</v>
      </c>
      <c r="L16" s="514" t="s">
        <v>377</v>
      </c>
    </row>
    <row r="17" spans="1:12" s="381" customFormat="1" ht="20.100000000000001" customHeight="1">
      <c r="A17" s="508">
        <v>3</v>
      </c>
      <c r="B17" s="509" t="s">
        <v>133</v>
      </c>
      <c r="C17" s="514">
        <v>1</v>
      </c>
      <c r="D17" s="551">
        <v>14</v>
      </c>
      <c r="E17" s="509">
        <v>32</v>
      </c>
      <c r="F17" s="554">
        <v>0</v>
      </c>
      <c r="G17" s="524">
        <v>1</v>
      </c>
      <c r="H17" s="510">
        <v>1</v>
      </c>
      <c r="I17" s="510">
        <v>1</v>
      </c>
      <c r="J17" s="510">
        <v>1</v>
      </c>
      <c r="K17" s="509">
        <v>1</v>
      </c>
      <c r="L17" s="514" t="s">
        <v>377</v>
      </c>
    </row>
    <row r="18" spans="1:12" s="381" customFormat="1" ht="20.100000000000001" customHeight="1">
      <c r="A18" s="508">
        <v>3</v>
      </c>
      <c r="B18" s="509" t="s">
        <v>133</v>
      </c>
      <c r="C18" s="514" t="s">
        <v>354</v>
      </c>
      <c r="D18" s="551" t="s">
        <v>354</v>
      </c>
      <c r="E18" s="509" t="s">
        <v>354</v>
      </c>
      <c r="F18" s="554" t="s">
        <v>354</v>
      </c>
      <c r="G18" s="524" t="s">
        <v>354</v>
      </c>
      <c r="H18" s="510" t="s">
        <v>354</v>
      </c>
      <c r="I18" s="510" t="s">
        <v>354</v>
      </c>
      <c r="J18" s="510" t="s">
        <v>354</v>
      </c>
      <c r="K18" s="509" t="s">
        <v>354</v>
      </c>
      <c r="L18" s="514" t="s">
        <v>354</v>
      </c>
    </row>
    <row r="19" spans="1:12" s="381" customFormat="1" ht="20.100000000000001" customHeight="1">
      <c r="A19" s="508">
        <v>3</v>
      </c>
      <c r="B19" s="509" t="s">
        <v>133</v>
      </c>
      <c r="C19" s="514">
        <v>2</v>
      </c>
      <c r="D19" s="551">
        <v>0</v>
      </c>
      <c r="E19" s="509">
        <v>18</v>
      </c>
      <c r="F19" s="554">
        <v>0.64</v>
      </c>
      <c r="G19" s="524">
        <v>1</v>
      </c>
      <c r="H19" s="510">
        <v>1</v>
      </c>
      <c r="I19" s="510">
        <v>0</v>
      </c>
      <c r="J19" s="510">
        <v>0</v>
      </c>
      <c r="K19" s="509">
        <v>1</v>
      </c>
      <c r="L19" s="514" t="s">
        <v>377</v>
      </c>
    </row>
    <row r="20" spans="1:12" s="381" customFormat="1" ht="20.100000000000001" customHeight="1">
      <c r="A20" s="508">
        <v>3</v>
      </c>
      <c r="B20" s="509" t="s">
        <v>133</v>
      </c>
      <c r="C20" s="514">
        <v>2</v>
      </c>
      <c r="D20" s="551">
        <v>0</v>
      </c>
      <c r="E20" s="509">
        <v>0</v>
      </c>
      <c r="F20" s="554">
        <v>0</v>
      </c>
      <c r="G20" s="524">
        <v>1</v>
      </c>
      <c r="H20" s="510">
        <v>1</v>
      </c>
      <c r="I20" s="510">
        <v>0</v>
      </c>
      <c r="J20" s="510">
        <v>0</v>
      </c>
      <c r="K20" s="509">
        <v>1</v>
      </c>
      <c r="L20" s="514" t="s">
        <v>377</v>
      </c>
    </row>
    <row r="21" spans="1:12" s="381" customFormat="1" ht="20.100000000000001" customHeight="1">
      <c r="A21" s="508">
        <v>3</v>
      </c>
      <c r="B21" s="509" t="s">
        <v>133</v>
      </c>
      <c r="C21" s="514" t="s">
        <v>354</v>
      </c>
      <c r="D21" s="551" t="s">
        <v>354</v>
      </c>
      <c r="E21" s="509" t="s">
        <v>354</v>
      </c>
      <c r="F21" s="554" t="s">
        <v>354</v>
      </c>
      <c r="G21" s="524" t="s">
        <v>354</v>
      </c>
      <c r="H21" s="510" t="s">
        <v>354</v>
      </c>
      <c r="I21" s="510" t="s">
        <v>354</v>
      </c>
      <c r="J21" s="510" t="s">
        <v>354</v>
      </c>
      <c r="K21" s="509" t="s">
        <v>354</v>
      </c>
      <c r="L21" s="514" t="s">
        <v>354</v>
      </c>
    </row>
    <row r="22" spans="1:12" s="381" customFormat="1" ht="20.100000000000001" customHeight="1">
      <c r="A22" s="508">
        <v>3</v>
      </c>
      <c r="B22" s="509" t="s">
        <v>133</v>
      </c>
      <c r="C22" s="514">
        <v>3</v>
      </c>
      <c r="D22" s="551">
        <v>0</v>
      </c>
      <c r="E22" s="509">
        <v>26</v>
      </c>
      <c r="F22" s="554">
        <v>0.64</v>
      </c>
      <c r="G22" s="524">
        <v>0</v>
      </c>
      <c r="H22" s="510">
        <v>0</v>
      </c>
      <c r="I22" s="510">
        <v>1</v>
      </c>
      <c r="J22" s="510">
        <v>1</v>
      </c>
      <c r="K22" s="509">
        <v>1</v>
      </c>
      <c r="L22" s="514" t="s">
        <v>377</v>
      </c>
    </row>
    <row r="23" spans="1:12" s="381" customFormat="1" ht="20.100000000000001" customHeight="1">
      <c r="A23" s="508" t="s">
        <v>355</v>
      </c>
      <c r="B23" s="509" t="s">
        <v>355</v>
      </c>
      <c r="C23" s="514" t="s">
        <v>355</v>
      </c>
      <c r="D23" s="551" t="s">
        <v>355</v>
      </c>
      <c r="E23" s="509" t="s">
        <v>355</v>
      </c>
      <c r="F23" s="554" t="s">
        <v>355</v>
      </c>
      <c r="G23" s="524" t="s">
        <v>355</v>
      </c>
      <c r="H23" s="510" t="s">
        <v>355</v>
      </c>
      <c r="I23" s="510" t="s">
        <v>355</v>
      </c>
      <c r="J23" s="510" t="s">
        <v>355</v>
      </c>
      <c r="K23" s="509" t="s">
        <v>355</v>
      </c>
      <c r="L23" s="514" t="s">
        <v>355</v>
      </c>
    </row>
    <row r="24" spans="1:12" s="381" customFormat="1" ht="20.100000000000001" customHeight="1">
      <c r="A24" s="508">
        <v>4</v>
      </c>
      <c r="B24" s="509" t="s">
        <v>356</v>
      </c>
      <c r="C24" s="514">
        <v>1</v>
      </c>
      <c r="D24" s="551">
        <v>0</v>
      </c>
      <c r="E24" s="509">
        <v>8</v>
      </c>
      <c r="F24" s="554">
        <v>0</v>
      </c>
      <c r="G24" s="524">
        <v>1</v>
      </c>
      <c r="H24" s="510">
        <v>1</v>
      </c>
      <c r="I24" s="510">
        <v>1</v>
      </c>
      <c r="J24" s="510">
        <v>1</v>
      </c>
      <c r="K24" s="509">
        <v>4</v>
      </c>
      <c r="L24" s="514" t="s">
        <v>325</v>
      </c>
    </row>
    <row r="25" spans="1:12" s="381" customFormat="1" ht="20.100000000000001" customHeight="1">
      <c r="A25" s="508">
        <v>4</v>
      </c>
      <c r="B25" s="509" t="s">
        <v>356</v>
      </c>
      <c r="C25" s="514">
        <v>1</v>
      </c>
      <c r="D25" s="551">
        <v>14</v>
      </c>
      <c r="E25" s="509">
        <v>32</v>
      </c>
      <c r="F25" s="554">
        <v>0</v>
      </c>
      <c r="G25" s="524">
        <v>1</v>
      </c>
      <c r="H25" s="510">
        <v>1</v>
      </c>
      <c r="I25" s="510">
        <v>1</v>
      </c>
      <c r="J25" s="510">
        <v>1</v>
      </c>
      <c r="K25" s="509">
        <v>4</v>
      </c>
      <c r="L25" s="514" t="s">
        <v>325</v>
      </c>
    </row>
    <row r="26" spans="1:12" s="381" customFormat="1" ht="20.100000000000001" customHeight="1">
      <c r="A26" s="508">
        <v>4</v>
      </c>
      <c r="B26" s="509" t="s">
        <v>356</v>
      </c>
      <c r="C26" s="514">
        <v>1</v>
      </c>
      <c r="D26" s="551">
        <v>14</v>
      </c>
      <c r="E26" s="509">
        <v>32</v>
      </c>
      <c r="F26" s="554">
        <v>0</v>
      </c>
      <c r="G26" s="524">
        <v>1</v>
      </c>
      <c r="H26" s="510">
        <v>1</v>
      </c>
      <c r="I26" s="510">
        <v>1</v>
      </c>
      <c r="J26" s="510">
        <v>1</v>
      </c>
      <c r="K26" s="509">
        <v>4</v>
      </c>
      <c r="L26" s="514" t="s">
        <v>325</v>
      </c>
    </row>
    <row r="27" spans="1:12" s="381" customFormat="1" ht="20.100000000000001" customHeight="1">
      <c r="A27" s="508" t="s">
        <v>355</v>
      </c>
      <c r="B27" s="509" t="s">
        <v>355</v>
      </c>
      <c r="C27" s="514" t="s">
        <v>355</v>
      </c>
      <c r="D27" s="551" t="s">
        <v>355</v>
      </c>
      <c r="E27" s="509" t="s">
        <v>355</v>
      </c>
      <c r="F27" s="554" t="s">
        <v>355</v>
      </c>
      <c r="G27" s="524" t="s">
        <v>355</v>
      </c>
      <c r="H27" s="510" t="s">
        <v>355</v>
      </c>
      <c r="I27" s="510" t="s">
        <v>355</v>
      </c>
      <c r="J27" s="510" t="s">
        <v>355</v>
      </c>
      <c r="K27" s="509" t="s">
        <v>355</v>
      </c>
      <c r="L27" s="514" t="s">
        <v>355</v>
      </c>
    </row>
    <row r="28" spans="1:12" s="381" customFormat="1" ht="20.100000000000001" customHeight="1">
      <c r="A28" s="508">
        <v>5</v>
      </c>
      <c r="B28" s="509" t="s">
        <v>1</v>
      </c>
      <c r="C28" s="514">
        <v>1</v>
      </c>
      <c r="D28" s="551">
        <v>0</v>
      </c>
      <c r="E28" s="509">
        <v>12</v>
      </c>
      <c r="F28" s="554">
        <v>0</v>
      </c>
      <c r="G28" s="524">
        <v>1</v>
      </c>
      <c r="H28" s="510">
        <v>1</v>
      </c>
      <c r="I28" s="510">
        <v>1</v>
      </c>
      <c r="J28" s="510">
        <v>1</v>
      </c>
      <c r="K28" s="509">
        <v>2</v>
      </c>
      <c r="L28" s="514" t="s">
        <v>378</v>
      </c>
    </row>
    <row r="29" spans="1:12" s="381" customFormat="1" ht="20.100000000000001" customHeight="1">
      <c r="A29" s="508">
        <v>5</v>
      </c>
      <c r="B29" s="509" t="s">
        <v>1</v>
      </c>
      <c r="C29" s="514">
        <v>1</v>
      </c>
      <c r="D29" s="551">
        <v>13</v>
      </c>
      <c r="E29" s="509">
        <v>22</v>
      </c>
      <c r="F29" s="554">
        <v>0</v>
      </c>
      <c r="G29" s="524">
        <v>1</v>
      </c>
      <c r="H29" s="510">
        <v>1</v>
      </c>
      <c r="I29" s="510">
        <v>1</v>
      </c>
      <c r="J29" s="510">
        <v>1</v>
      </c>
      <c r="K29" s="509">
        <v>2</v>
      </c>
      <c r="L29" s="514" t="s">
        <v>378</v>
      </c>
    </row>
    <row r="30" spans="1:12" s="381" customFormat="1" ht="20.100000000000001" customHeight="1">
      <c r="A30" s="508" t="s">
        <v>355</v>
      </c>
      <c r="B30" s="509" t="s">
        <v>355</v>
      </c>
      <c r="C30" s="514" t="s">
        <v>355</v>
      </c>
      <c r="D30" s="551" t="s">
        <v>355</v>
      </c>
      <c r="E30" s="509" t="s">
        <v>355</v>
      </c>
      <c r="F30" s="554" t="s">
        <v>355</v>
      </c>
      <c r="G30" s="524" t="s">
        <v>355</v>
      </c>
      <c r="H30" s="510" t="s">
        <v>355</v>
      </c>
      <c r="I30" s="510" t="s">
        <v>355</v>
      </c>
      <c r="J30" s="510" t="s">
        <v>355</v>
      </c>
      <c r="K30" s="509" t="s">
        <v>355</v>
      </c>
      <c r="L30" s="514" t="s">
        <v>355</v>
      </c>
    </row>
    <row r="31" spans="1:12" s="381" customFormat="1" ht="20.100000000000001" customHeight="1">
      <c r="A31" s="508">
        <v>6</v>
      </c>
      <c r="B31" s="509" t="s">
        <v>2</v>
      </c>
      <c r="C31" s="514">
        <v>1</v>
      </c>
      <c r="D31" s="551">
        <v>0</v>
      </c>
      <c r="E31" s="509">
        <v>22</v>
      </c>
      <c r="F31" s="554">
        <v>0</v>
      </c>
      <c r="G31" s="524">
        <v>1</v>
      </c>
      <c r="H31" s="510">
        <v>1</v>
      </c>
      <c r="I31" s="510">
        <v>1</v>
      </c>
      <c r="J31" s="510">
        <v>1</v>
      </c>
      <c r="K31" s="509">
        <v>2</v>
      </c>
      <c r="L31" s="514" t="s">
        <v>378</v>
      </c>
    </row>
    <row r="32" spans="1:12" s="381" customFormat="1" ht="20.100000000000001" customHeight="1">
      <c r="A32" s="508">
        <v>6</v>
      </c>
      <c r="B32" s="509" t="s">
        <v>2</v>
      </c>
      <c r="C32" s="514">
        <v>1</v>
      </c>
      <c r="D32" s="551">
        <v>11</v>
      </c>
      <c r="E32" s="509">
        <v>22</v>
      </c>
      <c r="F32" s="554">
        <v>0</v>
      </c>
      <c r="G32" s="524">
        <v>1</v>
      </c>
      <c r="H32" s="510">
        <v>1</v>
      </c>
      <c r="I32" s="510">
        <v>1</v>
      </c>
      <c r="J32" s="510">
        <v>1</v>
      </c>
      <c r="K32" s="509">
        <v>2</v>
      </c>
      <c r="L32" s="514" t="s">
        <v>378</v>
      </c>
    </row>
    <row r="33" spans="1:12" s="381" customFormat="1" ht="20.100000000000001" customHeight="1">
      <c r="A33" s="508">
        <v>6</v>
      </c>
      <c r="B33" s="509" t="s">
        <v>2</v>
      </c>
      <c r="C33" s="514">
        <v>1</v>
      </c>
      <c r="D33" s="551">
        <v>4.1669999999999998</v>
      </c>
      <c r="E33" s="509">
        <v>22</v>
      </c>
      <c r="F33" s="554">
        <v>0</v>
      </c>
      <c r="G33" s="524">
        <v>1</v>
      </c>
      <c r="H33" s="510">
        <v>1</v>
      </c>
      <c r="I33" s="510">
        <v>1</v>
      </c>
      <c r="J33" s="510">
        <v>1</v>
      </c>
      <c r="K33" s="509">
        <v>2</v>
      </c>
      <c r="L33" s="514" t="s">
        <v>378</v>
      </c>
    </row>
    <row r="34" spans="1:12" s="381" customFormat="1" ht="20.100000000000001" customHeight="1">
      <c r="A34" s="508" t="s">
        <v>355</v>
      </c>
      <c r="B34" s="509" t="s">
        <v>355</v>
      </c>
      <c r="C34" s="514" t="s">
        <v>355</v>
      </c>
      <c r="D34" s="551" t="s">
        <v>355</v>
      </c>
      <c r="E34" s="509" t="s">
        <v>355</v>
      </c>
      <c r="F34" s="554" t="s">
        <v>355</v>
      </c>
      <c r="G34" s="524" t="s">
        <v>355</v>
      </c>
      <c r="H34" s="510" t="s">
        <v>355</v>
      </c>
      <c r="I34" s="510" t="s">
        <v>355</v>
      </c>
      <c r="J34" s="510" t="s">
        <v>355</v>
      </c>
      <c r="K34" s="509" t="s">
        <v>355</v>
      </c>
      <c r="L34" s="514" t="s">
        <v>355</v>
      </c>
    </row>
    <row r="35" spans="1:12" s="381" customFormat="1" ht="20.100000000000001" customHeight="1">
      <c r="A35" s="508">
        <v>7</v>
      </c>
      <c r="B35" s="509" t="s">
        <v>3</v>
      </c>
      <c r="C35" s="514">
        <v>1</v>
      </c>
      <c r="D35" s="551">
        <v>0</v>
      </c>
      <c r="E35" s="509">
        <v>13.9</v>
      </c>
      <c r="F35" s="554">
        <v>0</v>
      </c>
      <c r="G35" s="524">
        <v>1</v>
      </c>
      <c r="H35" s="510">
        <v>1</v>
      </c>
      <c r="I35" s="510">
        <v>1</v>
      </c>
      <c r="J35" s="510">
        <v>1</v>
      </c>
      <c r="K35" s="509">
        <v>2</v>
      </c>
      <c r="L35" s="514" t="s">
        <v>378</v>
      </c>
    </row>
    <row r="36" spans="1:12" s="381" customFormat="1" ht="20.100000000000001" customHeight="1">
      <c r="A36" s="508">
        <v>7</v>
      </c>
      <c r="B36" s="509" t="s">
        <v>3</v>
      </c>
      <c r="C36" s="514">
        <v>1</v>
      </c>
      <c r="D36" s="551">
        <v>9.1669999999999998</v>
      </c>
      <c r="E36" s="509">
        <v>18.7</v>
      </c>
      <c r="F36" s="554">
        <v>0</v>
      </c>
      <c r="G36" s="524">
        <v>1</v>
      </c>
      <c r="H36" s="510">
        <v>1</v>
      </c>
      <c r="I36" s="510">
        <v>1</v>
      </c>
      <c r="J36" s="510">
        <v>1</v>
      </c>
      <c r="K36" s="509">
        <v>2</v>
      </c>
      <c r="L36" s="514" t="s">
        <v>378</v>
      </c>
    </row>
    <row r="37" spans="1:12" s="381" customFormat="1" ht="20.100000000000001" customHeight="1">
      <c r="A37" s="508">
        <v>7</v>
      </c>
      <c r="B37" s="509" t="s">
        <v>3</v>
      </c>
      <c r="C37" s="514">
        <v>1</v>
      </c>
      <c r="D37" s="551">
        <v>4.1669999999999998</v>
      </c>
      <c r="E37" s="509">
        <v>18.7</v>
      </c>
      <c r="F37" s="554">
        <v>0</v>
      </c>
      <c r="G37" s="524">
        <v>1</v>
      </c>
      <c r="H37" s="510">
        <v>1</v>
      </c>
      <c r="I37" s="510">
        <v>1</v>
      </c>
      <c r="J37" s="510">
        <v>1</v>
      </c>
      <c r="K37" s="509">
        <v>2</v>
      </c>
      <c r="L37" s="514" t="s">
        <v>378</v>
      </c>
    </row>
    <row r="38" spans="1:12" s="381" customFormat="1" ht="20.100000000000001" customHeight="1">
      <c r="A38" s="508">
        <v>7</v>
      </c>
      <c r="B38" s="509" t="s">
        <v>3</v>
      </c>
      <c r="C38" s="514">
        <v>1</v>
      </c>
      <c r="D38" s="551">
        <v>4.1669999999999998</v>
      </c>
      <c r="E38" s="509">
        <v>18.7</v>
      </c>
      <c r="F38" s="554">
        <v>0</v>
      </c>
      <c r="G38" s="524">
        <v>1</v>
      </c>
      <c r="H38" s="510">
        <v>1</v>
      </c>
      <c r="I38" s="510">
        <v>1</v>
      </c>
      <c r="J38" s="510">
        <v>1</v>
      </c>
      <c r="K38" s="509">
        <v>2</v>
      </c>
      <c r="L38" s="514" t="s">
        <v>378</v>
      </c>
    </row>
    <row r="39" spans="1:12" s="381" customFormat="1" ht="20.100000000000001" customHeight="1">
      <c r="A39" s="508" t="s">
        <v>355</v>
      </c>
      <c r="B39" s="509" t="s">
        <v>355</v>
      </c>
      <c r="C39" s="514" t="s">
        <v>355</v>
      </c>
      <c r="D39" s="551" t="s">
        <v>355</v>
      </c>
      <c r="E39" s="509" t="s">
        <v>355</v>
      </c>
      <c r="F39" s="554" t="s">
        <v>355</v>
      </c>
      <c r="G39" s="524" t="s">
        <v>355</v>
      </c>
      <c r="H39" s="510" t="s">
        <v>355</v>
      </c>
      <c r="I39" s="510" t="s">
        <v>355</v>
      </c>
      <c r="J39" s="510" t="s">
        <v>355</v>
      </c>
      <c r="K39" s="509" t="s">
        <v>355</v>
      </c>
      <c r="L39" s="514" t="s">
        <v>355</v>
      </c>
    </row>
    <row r="40" spans="1:12" s="381" customFormat="1" ht="20.100000000000001" customHeight="1">
      <c r="A40" s="508">
        <v>8</v>
      </c>
      <c r="B40" s="509" t="s">
        <v>4</v>
      </c>
      <c r="C40" s="514">
        <v>1</v>
      </c>
      <c r="D40" s="551">
        <v>0</v>
      </c>
      <c r="E40" s="509">
        <v>12</v>
      </c>
      <c r="F40" s="554">
        <v>0</v>
      </c>
      <c r="G40" s="524">
        <v>1</v>
      </c>
      <c r="H40" s="510">
        <v>1</v>
      </c>
      <c r="I40" s="510">
        <v>1</v>
      </c>
      <c r="J40" s="510">
        <v>1</v>
      </c>
      <c r="K40" s="509">
        <v>2</v>
      </c>
      <c r="L40" s="514" t="s">
        <v>378</v>
      </c>
    </row>
    <row r="41" spans="1:12" s="381" customFormat="1" ht="20.100000000000001" customHeight="1">
      <c r="A41" s="508">
        <v>8</v>
      </c>
      <c r="B41" s="509" t="s">
        <v>4</v>
      </c>
      <c r="C41" s="514">
        <v>1</v>
      </c>
      <c r="D41" s="551">
        <v>10</v>
      </c>
      <c r="E41" s="509">
        <v>22</v>
      </c>
      <c r="F41" s="554">
        <v>0</v>
      </c>
      <c r="G41" s="524">
        <v>1</v>
      </c>
      <c r="H41" s="510">
        <v>1</v>
      </c>
      <c r="I41" s="510">
        <v>1</v>
      </c>
      <c r="J41" s="510">
        <v>1</v>
      </c>
      <c r="K41" s="509">
        <v>2</v>
      </c>
      <c r="L41" s="514" t="s">
        <v>378</v>
      </c>
    </row>
    <row r="42" spans="1:12" s="381" customFormat="1" ht="20.100000000000001" customHeight="1">
      <c r="A42" s="508">
        <v>8</v>
      </c>
      <c r="B42" s="509" t="s">
        <v>4</v>
      </c>
      <c r="C42" s="514">
        <v>1</v>
      </c>
      <c r="D42" s="551">
        <v>20</v>
      </c>
      <c r="E42" s="509">
        <v>22</v>
      </c>
      <c r="F42" s="554">
        <v>0</v>
      </c>
      <c r="G42" s="524">
        <v>1</v>
      </c>
      <c r="H42" s="510">
        <v>1</v>
      </c>
      <c r="I42" s="510">
        <v>1</v>
      </c>
      <c r="J42" s="510">
        <v>1</v>
      </c>
      <c r="K42" s="509">
        <v>2</v>
      </c>
      <c r="L42" s="514" t="s">
        <v>378</v>
      </c>
    </row>
    <row r="43" spans="1:12" s="381" customFormat="1" ht="20.100000000000001" customHeight="1">
      <c r="A43" s="508" t="s">
        <v>355</v>
      </c>
      <c r="B43" s="509" t="s">
        <v>355</v>
      </c>
      <c r="C43" s="514" t="s">
        <v>355</v>
      </c>
      <c r="D43" s="551" t="s">
        <v>355</v>
      </c>
      <c r="E43" s="509" t="s">
        <v>355</v>
      </c>
      <c r="F43" s="554" t="s">
        <v>355</v>
      </c>
      <c r="G43" s="524" t="s">
        <v>355</v>
      </c>
      <c r="H43" s="510" t="s">
        <v>355</v>
      </c>
      <c r="I43" s="510" t="s">
        <v>355</v>
      </c>
      <c r="J43" s="510" t="s">
        <v>355</v>
      </c>
      <c r="K43" s="509" t="s">
        <v>355</v>
      </c>
      <c r="L43" s="514" t="s">
        <v>355</v>
      </c>
    </row>
    <row r="44" spans="1:12" s="381" customFormat="1" ht="20.100000000000001" customHeight="1">
      <c r="A44" s="508">
        <v>9</v>
      </c>
      <c r="B44" s="509" t="s">
        <v>5</v>
      </c>
      <c r="C44" s="514">
        <v>1</v>
      </c>
      <c r="D44" s="551">
        <v>0</v>
      </c>
      <c r="E44" s="509">
        <v>7.3</v>
      </c>
      <c r="F44" s="554">
        <v>0</v>
      </c>
      <c r="G44" s="524">
        <v>1</v>
      </c>
      <c r="H44" s="510">
        <v>1</v>
      </c>
      <c r="I44" s="510">
        <v>1</v>
      </c>
      <c r="J44" s="510">
        <v>1</v>
      </c>
      <c r="K44" s="509">
        <v>2</v>
      </c>
      <c r="L44" s="514" t="s">
        <v>378</v>
      </c>
    </row>
    <row r="45" spans="1:12" s="381" customFormat="1" ht="20.100000000000001" customHeight="1">
      <c r="A45" s="508">
        <v>9</v>
      </c>
      <c r="B45" s="509" t="s">
        <v>5</v>
      </c>
      <c r="C45" s="514">
        <v>1</v>
      </c>
      <c r="D45" s="551">
        <v>10</v>
      </c>
      <c r="E45" s="509">
        <v>22</v>
      </c>
      <c r="F45" s="554">
        <v>0</v>
      </c>
      <c r="G45" s="524">
        <v>1</v>
      </c>
      <c r="H45" s="510">
        <v>1</v>
      </c>
      <c r="I45" s="510">
        <v>1</v>
      </c>
      <c r="J45" s="510">
        <v>1</v>
      </c>
      <c r="K45" s="509">
        <v>2</v>
      </c>
      <c r="L45" s="514" t="s">
        <v>378</v>
      </c>
    </row>
    <row r="46" spans="1:12" s="381" customFormat="1" ht="20.100000000000001" customHeight="1">
      <c r="A46" s="508">
        <v>9</v>
      </c>
      <c r="B46" s="509" t="s">
        <v>5</v>
      </c>
      <c r="C46" s="514">
        <v>1</v>
      </c>
      <c r="D46" s="551">
        <v>21.832999999999998</v>
      </c>
      <c r="E46" s="509">
        <v>22</v>
      </c>
      <c r="F46" s="554">
        <v>0</v>
      </c>
      <c r="G46" s="524">
        <v>1</v>
      </c>
      <c r="H46" s="510">
        <v>1</v>
      </c>
      <c r="I46" s="510">
        <v>1</v>
      </c>
      <c r="J46" s="510">
        <v>1</v>
      </c>
      <c r="K46" s="509">
        <v>2</v>
      </c>
      <c r="L46" s="514" t="s">
        <v>378</v>
      </c>
    </row>
    <row r="47" spans="1:12" s="381" customFormat="1" ht="20.100000000000001" customHeight="1">
      <c r="A47" s="508">
        <v>9</v>
      </c>
      <c r="B47" s="509" t="s">
        <v>5</v>
      </c>
      <c r="C47" s="514">
        <v>1</v>
      </c>
      <c r="D47" s="551">
        <v>4.1669999999999998</v>
      </c>
      <c r="E47" s="509">
        <v>22</v>
      </c>
      <c r="F47" s="554">
        <v>0</v>
      </c>
      <c r="G47" s="524">
        <v>1</v>
      </c>
      <c r="H47" s="510">
        <v>1</v>
      </c>
      <c r="I47" s="510">
        <v>1</v>
      </c>
      <c r="J47" s="510">
        <v>1</v>
      </c>
      <c r="K47" s="509">
        <v>2</v>
      </c>
      <c r="L47" s="514" t="s">
        <v>378</v>
      </c>
    </row>
    <row r="48" spans="1:12" s="381" customFormat="1" ht="20.100000000000001" customHeight="1">
      <c r="A48" s="508" t="s">
        <v>355</v>
      </c>
      <c r="B48" s="509" t="s">
        <v>355</v>
      </c>
      <c r="C48" s="514" t="s">
        <v>355</v>
      </c>
      <c r="D48" s="551" t="s">
        <v>355</v>
      </c>
      <c r="E48" s="509" t="s">
        <v>355</v>
      </c>
      <c r="F48" s="554" t="s">
        <v>355</v>
      </c>
      <c r="G48" s="524" t="s">
        <v>355</v>
      </c>
      <c r="H48" s="510" t="s">
        <v>355</v>
      </c>
      <c r="I48" s="510" t="s">
        <v>355</v>
      </c>
      <c r="J48" s="510" t="s">
        <v>355</v>
      </c>
      <c r="K48" s="509" t="s">
        <v>355</v>
      </c>
      <c r="L48" s="514" t="s">
        <v>355</v>
      </c>
    </row>
    <row r="49" spans="1:12" s="381" customFormat="1" ht="20.100000000000001" customHeight="1">
      <c r="A49" s="508">
        <v>10</v>
      </c>
      <c r="B49" s="509" t="s">
        <v>6</v>
      </c>
      <c r="C49" s="514">
        <v>1</v>
      </c>
      <c r="D49" s="551">
        <v>0</v>
      </c>
      <c r="E49" s="509">
        <v>10</v>
      </c>
      <c r="F49" s="554">
        <v>0</v>
      </c>
      <c r="G49" s="524">
        <v>1</v>
      </c>
      <c r="H49" s="510">
        <v>1</v>
      </c>
      <c r="I49" s="510">
        <v>1</v>
      </c>
      <c r="J49" s="510">
        <v>1</v>
      </c>
      <c r="K49" s="509">
        <v>2</v>
      </c>
      <c r="L49" s="514" t="s">
        <v>378</v>
      </c>
    </row>
    <row r="50" spans="1:12" s="381" customFormat="1" ht="20.100000000000001" customHeight="1">
      <c r="A50" s="508">
        <v>10</v>
      </c>
      <c r="B50" s="509" t="s">
        <v>6</v>
      </c>
      <c r="C50" s="514">
        <v>1</v>
      </c>
      <c r="D50" s="551">
        <v>10</v>
      </c>
      <c r="E50" s="509">
        <v>20</v>
      </c>
      <c r="F50" s="554">
        <v>0</v>
      </c>
      <c r="G50" s="524">
        <v>1</v>
      </c>
      <c r="H50" s="510">
        <v>1</v>
      </c>
      <c r="I50" s="510">
        <v>1</v>
      </c>
      <c r="J50" s="510">
        <v>1</v>
      </c>
      <c r="K50" s="509">
        <v>2</v>
      </c>
      <c r="L50" s="514" t="s">
        <v>378</v>
      </c>
    </row>
    <row r="51" spans="1:12" s="381" customFormat="1" ht="20.100000000000001" customHeight="1">
      <c r="A51" s="508">
        <v>10</v>
      </c>
      <c r="B51" s="509" t="s">
        <v>6</v>
      </c>
      <c r="C51" s="514">
        <v>1</v>
      </c>
      <c r="D51" s="508">
        <v>4.1669999999999998</v>
      </c>
      <c r="E51" s="509">
        <v>20</v>
      </c>
      <c r="F51" s="554">
        <v>0</v>
      </c>
      <c r="G51" s="524">
        <v>1</v>
      </c>
      <c r="H51" s="510">
        <v>1</v>
      </c>
      <c r="I51" s="510">
        <v>1</v>
      </c>
      <c r="J51" s="510">
        <v>1</v>
      </c>
      <c r="K51" s="509">
        <v>2</v>
      </c>
      <c r="L51" s="514" t="s">
        <v>378</v>
      </c>
    </row>
    <row r="52" spans="1:12" s="381" customFormat="1" ht="20.100000000000001" customHeight="1">
      <c r="A52" s="508">
        <v>10</v>
      </c>
      <c r="B52" s="509" t="s">
        <v>6</v>
      </c>
      <c r="C52" s="514">
        <v>1</v>
      </c>
      <c r="D52" s="508">
        <v>17.667000000000002</v>
      </c>
      <c r="E52" s="509">
        <v>15</v>
      </c>
      <c r="F52" s="554">
        <v>0</v>
      </c>
      <c r="G52" s="524">
        <v>1</v>
      </c>
      <c r="H52" s="510">
        <v>1</v>
      </c>
      <c r="I52" s="510">
        <v>1</v>
      </c>
      <c r="J52" s="510">
        <v>1</v>
      </c>
      <c r="K52" s="509">
        <v>2</v>
      </c>
      <c r="L52" s="514" t="s">
        <v>378</v>
      </c>
    </row>
    <row r="53" spans="1:12" s="381" customFormat="1" ht="20.100000000000001" customHeight="1">
      <c r="A53" s="508">
        <v>10</v>
      </c>
      <c r="B53" s="509" t="s">
        <v>6</v>
      </c>
      <c r="C53" s="514">
        <v>1</v>
      </c>
      <c r="D53" s="508">
        <v>4.1669999999999998</v>
      </c>
      <c r="E53" s="509">
        <v>15</v>
      </c>
      <c r="F53" s="554">
        <v>0</v>
      </c>
      <c r="G53" s="524">
        <v>1</v>
      </c>
      <c r="H53" s="510">
        <v>1</v>
      </c>
      <c r="I53" s="510">
        <v>1</v>
      </c>
      <c r="J53" s="510">
        <v>1</v>
      </c>
      <c r="K53" s="509">
        <v>2</v>
      </c>
      <c r="L53" s="514" t="s">
        <v>378</v>
      </c>
    </row>
    <row r="54" spans="1:12" s="381" customFormat="1" ht="20.100000000000001" customHeight="1">
      <c r="A54" s="508" t="s">
        <v>355</v>
      </c>
      <c r="B54" s="509" t="s">
        <v>355</v>
      </c>
      <c r="C54" s="514" t="s">
        <v>355</v>
      </c>
      <c r="D54" s="551" t="s">
        <v>355</v>
      </c>
      <c r="E54" s="509" t="s">
        <v>355</v>
      </c>
      <c r="F54" s="554" t="s">
        <v>355</v>
      </c>
      <c r="G54" s="524" t="s">
        <v>355</v>
      </c>
      <c r="H54" s="510" t="s">
        <v>355</v>
      </c>
      <c r="I54" s="510" t="s">
        <v>355</v>
      </c>
      <c r="J54" s="510" t="s">
        <v>355</v>
      </c>
      <c r="K54" s="509" t="s">
        <v>355</v>
      </c>
      <c r="L54" s="514" t="s">
        <v>355</v>
      </c>
    </row>
    <row r="55" spans="1:12" s="381" customFormat="1" ht="20.100000000000001" customHeight="1">
      <c r="A55" s="508">
        <v>11</v>
      </c>
      <c r="B55" s="509" t="s">
        <v>7</v>
      </c>
      <c r="C55" s="514">
        <v>1</v>
      </c>
      <c r="D55" s="551">
        <v>0</v>
      </c>
      <c r="E55" s="509">
        <v>8</v>
      </c>
      <c r="F55" s="554">
        <v>0</v>
      </c>
      <c r="G55" s="524">
        <v>1</v>
      </c>
      <c r="H55" s="510">
        <v>1</v>
      </c>
      <c r="I55" s="510">
        <v>1</v>
      </c>
      <c r="J55" s="510">
        <v>1</v>
      </c>
      <c r="K55" s="509">
        <v>2</v>
      </c>
      <c r="L55" s="514" t="s">
        <v>378</v>
      </c>
    </row>
    <row r="56" spans="1:12" s="381" customFormat="1" ht="20.100000000000001" customHeight="1">
      <c r="A56" s="508">
        <v>11</v>
      </c>
      <c r="B56" s="509" t="s">
        <v>7</v>
      </c>
      <c r="C56" s="514">
        <v>1</v>
      </c>
      <c r="D56" s="551">
        <v>27</v>
      </c>
      <c r="E56" s="509">
        <v>18</v>
      </c>
      <c r="F56" s="554">
        <v>0</v>
      </c>
      <c r="G56" s="524">
        <v>1</v>
      </c>
      <c r="H56" s="510">
        <v>1</v>
      </c>
      <c r="I56" s="510">
        <v>1</v>
      </c>
      <c r="J56" s="510">
        <v>1</v>
      </c>
      <c r="K56" s="509">
        <v>2</v>
      </c>
      <c r="L56" s="514" t="s">
        <v>378</v>
      </c>
    </row>
    <row r="57" spans="1:12" s="381" customFormat="1" ht="20.100000000000001" customHeight="1">
      <c r="A57" s="508">
        <v>11</v>
      </c>
      <c r="B57" s="509" t="s">
        <v>7</v>
      </c>
      <c r="C57" s="514">
        <v>1</v>
      </c>
      <c r="D57" s="551">
        <v>4</v>
      </c>
      <c r="E57" s="509">
        <v>18</v>
      </c>
      <c r="F57" s="554">
        <v>0</v>
      </c>
      <c r="G57" s="524">
        <v>1</v>
      </c>
      <c r="H57" s="510">
        <v>1</v>
      </c>
      <c r="I57" s="510">
        <v>1</v>
      </c>
      <c r="J57" s="510">
        <v>1</v>
      </c>
      <c r="K57" s="509">
        <v>2</v>
      </c>
      <c r="L57" s="514" t="s">
        <v>378</v>
      </c>
    </row>
    <row r="58" spans="1:12" s="381" customFormat="1" ht="20.100000000000001" customHeight="1">
      <c r="A58" s="508">
        <v>11</v>
      </c>
      <c r="B58" s="509" t="s">
        <v>7</v>
      </c>
      <c r="C58" s="514">
        <v>1</v>
      </c>
      <c r="D58" s="551">
        <v>12</v>
      </c>
      <c r="E58" s="509">
        <v>18</v>
      </c>
      <c r="F58" s="554">
        <v>0</v>
      </c>
      <c r="G58" s="524">
        <v>1</v>
      </c>
      <c r="H58" s="510">
        <v>1</v>
      </c>
      <c r="I58" s="510">
        <v>1</v>
      </c>
      <c r="J58" s="510">
        <v>1</v>
      </c>
      <c r="K58" s="509">
        <v>2</v>
      </c>
      <c r="L58" s="514" t="s">
        <v>378</v>
      </c>
    </row>
    <row r="59" spans="1:12" s="381" customFormat="1" ht="20.100000000000001" customHeight="1">
      <c r="A59" s="508">
        <v>11</v>
      </c>
      <c r="B59" s="509" t="s">
        <v>7</v>
      </c>
      <c r="C59" s="514">
        <v>1</v>
      </c>
      <c r="D59" s="551">
        <v>24</v>
      </c>
      <c r="E59" s="509">
        <v>18</v>
      </c>
      <c r="F59" s="554">
        <v>0</v>
      </c>
      <c r="G59" s="524">
        <v>1</v>
      </c>
      <c r="H59" s="510">
        <v>1</v>
      </c>
      <c r="I59" s="510">
        <v>1</v>
      </c>
      <c r="J59" s="510">
        <v>1</v>
      </c>
      <c r="K59" s="509">
        <v>2</v>
      </c>
      <c r="L59" s="514" t="s">
        <v>378</v>
      </c>
    </row>
    <row r="60" spans="1:12" s="381" customFormat="1" ht="20.100000000000001" customHeight="1">
      <c r="A60" s="508" t="s">
        <v>355</v>
      </c>
      <c r="B60" s="509" t="s">
        <v>355</v>
      </c>
      <c r="C60" s="514" t="s">
        <v>355</v>
      </c>
      <c r="D60" s="551" t="s">
        <v>355</v>
      </c>
      <c r="E60" s="509" t="s">
        <v>355</v>
      </c>
      <c r="F60" s="554" t="s">
        <v>355</v>
      </c>
      <c r="G60" s="524" t="s">
        <v>355</v>
      </c>
      <c r="H60" s="510" t="s">
        <v>355</v>
      </c>
      <c r="I60" s="510" t="s">
        <v>355</v>
      </c>
      <c r="J60" s="510" t="s">
        <v>355</v>
      </c>
      <c r="K60" s="509" t="s">
        <v>355</v>
      </c>
      <c r="L60" s="514" t="s">
        <v>355</v>
      </c>
    </row>
    <row r="61" spans="1:12" s="381" customFormat="1" ht="20.100000000000001" customHeight="1">
      <c r="A61" s="508">
        <v>12</v>
      </c>
      <c r="B61" s="509" t="s">
        <v>357</v>
      </c>
      <c r="C61" s="514">
        <v>1</v>
      </c>
      <c r="D61" s="551">
        <v>0</v>
      </c>
      <c r="E61" s="509">
        <v>27.5</v>
      </c>
      <c r="F61" s="554">
        <v>0</v>
      </c>
      <c r="G61" s="524">
        <v>1</v>
      </c>
      <c r="H61" s="510">
        <v>1</v>
      </c>
      <c r="I61" s="510">
        <v>1</v>
      </c>
      <c r="J61" s="510">
        <v>1</v>
      </c>
      <c r="K61" s="509">
        <v>3</v>
      </c>
      <c r="L61" s="514" t="s">
        <v>325</v>
      </c>
    </row>
    <row r="62" spans="1:12" s="381" customFormat="1" ht="20.100000000000001" customHeight="1">
      <c r="A62" s="508">
        <v>12</v>
      </c>
      <c r="B62" s="509" t="s">
        <v>357</v>
      </c>
      <c r="C62" s="514">
        <v>1</v>
      </c>
      <c r="D62" s="551">
        <v>4.5</v>
      </c>
      <c r="E62" s="509">
        <v>27.5</v>
      </c>
      <c r="F62" s="554">
        <v>0</v>
      </c>
      <c r="G62" s="524">
        <v>1</v>
      </c>
      <c r="H62" s="510">
        <v>1</v>
      </c>
      <c r="I62" s="510">
        <v>1</v>
      </c>
      <c r="J62" s="510">
        <v>1</v>
      </c>
      <c r="K62" s="509">
        <v>3</v>
      </c>
      <c r="L62" s="514" t="s">
        <v>325</v>
      </c>
    </row>
    <row r="63" spans="1:12" s="381" customFormat="1" ht="20.100000000000001" customHeight="1">
      <c r="A63" s="508">
        <v>12</v>
      </c>
      <c r="B63" s="509" t="s">
        <v>357</v>
      </c>
      <c r="C63" s="514">
        <v>1</v>
      </c>
      <c r="D63" s="551">
        <v>10.5</v>
      </c>
      <c r="E63" s="509">
        <v>15</v>
      </c>
      <c r="F63" s="554">
        <v>0</v>
      </c>
      <c r="G63" s="524">
        <v>1</v>
      </c>
      <c r="H63" s="510">
        <v>1</v>
      </c>
      <c r="I63" s="510">
        <v>1</v>
      </c>
      <c r="J63" s="510">
        <v>1</v>
      </c>
      <c r="K63" s="509">
        <v>3</v>
      </c>
      <c r="L63" s="514" t="s">
        <v>325</v>
      </c>
    </row>
    <row r="64" spans="1:12" s="381" customFormat="1" ht="20.100000000000001" customHeight="1">
      <c r="A64" s="508">
        <v>12</v>
      </c>
      <c r="B64" s="509" t="s">
        <v>357</v>
      </c>
      <c r="C64" s="514">
        <v>1</v>
      </c>
      <c r="D64" s="551">
        <v>100</v>
      </c>
      <c r="E64" s="509">
        <v>22</v>
      </c>
      <c r="F64" s="554">
        <v>0</v>
      </c>
      <c r="G64" s="524">
        <v>1</v>
      </c>
      <c r="H64" s="510">
        <v>1</v>
      </c>
      <c r="I64" s="510">
        <v>1</v>
      </c>
      <c r="J64" s="510">
        <v>1</v>
      </c>
      <c r="K64" s="509">
        <v>3</v>
      </c>
      <c r="L64" s="514" t="s">
        <v>325</v>
      </c>
    </row>
    <row r="65" spans="1:12" s="381" customFormat="1" ht="20.100000000000001" customHeight="1">
      <c r="A65" s="508">
        <v>12</v>
      </c>
      <c r="B65" s="509" t="s">
        <v>357</v>
      </c>
      <c r="C65" s="514">
        <v>1</v>
      </c>
      <c r="D65" s="551">
        <v>4</v>
      </c>
      <c r="E65" s="509">
        <v>22</v>
      </c>
      <c r="F65" s="554">
        <v>0</v>
      </c>
      <c r="G65" s="524">
        <v>1</v>
      </c>
      <c r="H65" s="510">
        <v>1</v>
      </c>
      <c r="I65" s="510">
        <v>1</v>
      </c>
      <c r="J65" s="510">
        <v>1</v>
      </c>
      <c r="K65" s="509">
        <v>3</v>
      </c>
      <c r="L65" s="514" t="s">
        <v>325</v>
      </c>
    </row>
    <row r="66" spans="1:12" s="381" customFormat="1" ht="20.100000000000001" customHeight="1">
      <c r="A66" s="508">
        <v>12</v>
      </c>
      <c r="B66" s="509" t="s">
        <v>357</v>
      </c>
      <c r="C66" s="514">
        <v>1</v>
      </c>
      <c r="D66" s="551">
        <v>9</v>
      </c>
      <c r="E66" s="509">
        <v>22</v>
      </c>
      <c r="F66" s="554">
        <v>0</v>
      </c>
      <c r="G66" s="524">
        <v>1</v>
      </c>
      <c r="H66" s="510">
        <v>1</v>
      </c>
      <c r="I66" s="510">
        <v>1</v>
      </c>
      <c r="J66" s="510">
        <v>1</v>
      </c>
      <c r="K66" s="509">
        <v>3</v>
      </c>
      <c r="L66" s="514" t="s">
        <v>325</v>
      </c>
    </row>
    <row r="67" spans="1:12" s="381" customFormat="1" ht="20.100000000000001" customHeight="1">
      <c r="A67" s="508">
        <v>12</v>
      </c>
      <c r="B67" s="509" t="s">
        <v>357</v>
      </c>
      <c r="C67" s="514">
        <v>1</v>
      </c>
      <c r="D67" s="551">
        <v>4</v>
      </c>
      <c r="E67" s="509">
        <v>22</v>
      </c>
      <c r="F67" s="554">
        <v>0</v>
      </c>
      <c r="G67" s="524">
        <v>1</v>
      </c>
      <c r="H67" s="510">
        <v>1</v>
      </c>
      <c r="I67" s="510">
        <v>1</v>
      </c>
      <c r="J67" s="510">
        <v>1</v>
      </c>
      <c r="K67" s="509">
        <v>3</v>
      </c>
      <c r="L67" s="514" t="s">
        <v>325</v>
      </c>
    </row>
    <row r="68" spans="1:12" s="381" customFormat="1" ht="20.100000000000001" customHeight="1">
      <c r="A68" s="508" t="s">
        <v>355</v>
      </c>
      <c r="B68" s="509" t="s">
        <v>355</v>
      </c>
      <c r="C68" s="514" t="s">
        <v>355</v>
      </c>
      <c r="D68" s="551" t="s">
        <v>355</v>
      </c>
      <c r="E68" s="509" t="s">
        <v>355</v>
      </c>
      <c r="F68" s="554" t="s">
        <v>355</v>
      </c>
      <c r="G68" s="524" t="s">
        <v>355</v>
      </c>
      <c r="H68" s="510" t="s">
        <v>355</v>
      </c>
      <c r="I68" s="510" t="s">
        <v>355</v>
      </c>
      <c r="J68" s="510" t="s">
        <v>355</v>
      </c>
      <c r="K68" s="509" t="s">
        <v>355</v>
      </c>
      <c r="L68" s="514" t="s">
        <v>355</v>
      </c>
    </row>
    <row r="69" spans="1:12" s="381" customFormat="1" ht="20.100000000000001" customHeight="1">
      <c r="A69" s="508">
        <v>13</v>
      </c>
      <c r="B69" s="509" t="s">
        <v>358</v>
      </c>
      <c r="C69" s="514">
        <v>1</v>
      </c>
      <c r="D69" s="551">
        <v>0</v>
      </c>
      <c r="E69" s="509">
        <v>14.5</v>
      </c>
      <c r="F69" s="554">
        <v>0</v>
      </c>
      <c r="G69" s="524">
        <v>1</v>
      </c>
      <c r="H69" s="510">
        <v>1</v>
      </c>
      <c r="I69" s="510">
        <v>1</v>
      </c>
      <c r="J69" s="510">
        <v>1</v>
      </c>
      <c r="K69" s="509">
        <v>3</v>
      </c>
      <c r="L69" s="514" t="s">
        <v>325</v>
      </c>
    </row>
    <row r="70" spans="1:12" s="381" customFormat="1" ht="20.100000000000001" customHeight="1">
      <c r="A70" s="508">
        <v>13</v>
      </c>
      <c r="B70" s="509" t="s">
        <v>358</v>
      </c>
      <c r="C70" s="514">
        <v>1</v>
      </c>
      <c r="D70" s="551">
        <v>4.5</v>
      </c>
      <c r="E70" s="509">
        <v>14.5</v>
      </c>
      <c r="F70" s="554">
        <v>0</v>
      </c>
      <c r="G70" s="524">
        <v>1</v>
      </c>
      <c r="H70" s="510">
        <v>1</v>
      </c>
      <c r="I70" s="510">
        <v>1</v>
      </c>
      <c r="J70" s="510">
        <v>1</v>
      </c>
      <c r="K70" s="509">
        <v>3</v>
      </c>
      <c r="L70" s="514" t="s">
        <v>325</v>
      </c>
    </row>
    <row r="71" spans="1:12" s="381" customFormat="1" ht="20.100000000000001" customHeight="1">
      <c r="A71" s="508">
        <v>13</v>
      </c>
      <c r="B71" s="509" t="s">
        <v>358</v>
      </c>
      <c r="C71" s="514">
        <v>1</v>
      </c>
      <c r="D71" s="551">
        <v>11</v>
      </c>
      <c r="E71" s="509">
        <v>33</v>
      </c>
      <c r="F71" s="554">
        <v>0</v>
      </c>
      <c r="G71" s="524">
        <v>1</v>
      </c>
      <c r="H71" s="510">
        <v>1</v>
      </c>
      <c r="I71" s="510">
        <v>1</v>
      </c>
      <c r="J71" s="510">
        <v>1</v>
      </c>
      <c r="K71" s="509">
        <v>3</v>
      </c>
      <c r="L71" s="514" t="s">
        <v>325</v>
      </c>
    </row>
    <row r="72" spans="1:12" s="381" customFormat="1" ht="20.100000000000001" customHeight="1">
      <c r="A72" s="508">
        <v>13</v>
      </c>
      <c r="B72" s="509" t="s">
        <v>358</v>
      </c>
      <c r="C72" s="514">
        <v>1</v>
      </c>
      <c r="D72" s="551">
        <v>4.5</v>
      </c>
      <c r="E72" s="509">
        <v>33</v>
      </c>
      <c r="F72" s="554">
        <v>0</v>
      </c>
      <c r="G72" s="524">
        <v>1</v>
      </c>
      <c r="H72" s="510">
        <v>1</v>
      </c>
      <c r="I72" s="510">
        <v>1</v>
      </c>
      <c r="J72" s="510">
        <v>1</v>
      </c>
      <c r="K72" s="509">
        <v>3</v>
      </c>
      <c r="L72" s="514" t="s">
        <v>325</v>
      </c>
    </row>
    <row r="73" spans="1:12" s="381" customFormat="1" ht="20.100000000000001" customHeight="1">
      <c r="A73" s="508" t="s">
        <v>355</v>
      </c>
      <c r="B73" s="509" t="s">
        <v>355</v>
      </c>
      <c r="C73" s="514" t="s">
        <v>355</v>
      </c>
      <c r="D73" s="551" t="s">
        <v>355</v>
      </c>
      <c r="E73" s="509" t="s">
        <v>355</v>
      </c>
      <c r="F73" s="554" t="s">
        <v>355</v>
      </c>
      <c r="G73" s="524" t="s">
        <v>355</v>
      </c>
      <c r="H73" s="510" t="s">
        <v>355</v>
      </c>
      <c r="I73" s="510" t="s">
        <v>355</v>
      </c>
      <c r="J73" s="510" t="s">
        <v>355</v>
      </c>
      <c r="K73" s="509" t="s">
        <v>355</v>
      </c>
      <c r="L73" s="514" t="s">
        <v>355</v>
      </c>
    </row>
    <row r="74" spans="1:12" s="381" customFormat="1" ht="20.100000000000001" customHeight="1">
      <c r="A74" s="508">
        <v>14</v>
      </c>
      <c r="B74" s="509" t="s">
        <v>359</v>
      </c>
      <c r="C74" s="514">
        <v>1</v>
      </c>
      <c r="D74" s="551">
        <v>0</v>
      </c>
      <c r="E74" s="509">
        <v>19.425000000000001</v>
      </c>
      <c r="F74" s="554">
        <v>0</v>
      </c>
      <c r="G74" s="524">
        <v>1</v>
      </c>
      <c r="H74" s="510">
        <v>1</v>
      </c>
      <c r="I74" s="510">
        <v>1</v>
      </c>
      <c r="J74" s="510">
        <v>1</v>
      </c>
      <c r="K74" s="509">
        <v>3</v>
      </c>
      <c r="L74" s="514" t="s">
        <v>325</v>
      </c>
    </row>
    <row r="75" spans="1:12" s="381" customFormat="1" ht="20.100000000000001" customHeight="1">
      <c r="A75" s="508">
        <v>14</v>
      </c>
      <c r="B75" s="509" t="s">
        <v>359</v>
      </c>
      <c r="C75" s="514">
        <v>1</v>
      </c>
      <c r="D75" s="551">
        <v>8.5</v>
      </c>
      <c r="E75" s="509">
        <v>19.95</v>
      </c>
      <c r="F75" s="554">
        <v>0</v>
      </c>
      <c r="G75" s="524">
        <v>1</v>
      </c>
      <c r="H75" s="510">
        <v>1</v>
      </c>
      <c r="I75" s="510">
        <v>1</v>
      </c>
      <c r="J75" s="510">
        <v>1</v>
      </c>
      <c r="K75" s="509">
        <v>3</v>
      </c>
      <c r="L75" s="514" t="s">
        <v>325</v>
      </c>
    </row>
    <row r="76" spans="1:12" s="381" customFormat="1" ht="20.100000000000001" customHeight="1">
      <c r="A76" s="508">
        <v>14</v>
      </c>
      <c r="B76" s="509" t="s">
        <v>359</v>
      </c>
      <c r="C76" s="514">
        <v>1</v>
      </c>
      <c r="D76" s="551">
        <v>5</v>
      </c>
      <c r="E76" s="509">
        <v>19.95</v>
      </c>
      <c r="F76" s="554">
        <v>0</v>
      </c>
      <c r="G76" s="524">
        <v>1</v>
      </c>
      <c r="H76" s="510">
        <v>1</v>
      </c>
      <c r="I76" s="510">
        <v>1</v>
      </c>
      <c r="J76" s="510">
        <v>1</v>
      </c>
      <c r="K76" s="509">
        <v>3</v>
      </c>
      <c r="L76" s="514" t="s">
        <v>325</v>
      </c>
    </row>
    <row r="77" spans="1:12" s="381" customFormat="1" ht="20.100000000000001" customHeight="1">
      <c r="A77" s="508">
        <v>14</v>
      </c>
      <c r="B77" s="509" t="s">
        <v>359</v>
      </c>
      <c r="C77" s="514">
        <v>1</v>
      </c>
      <c r="D77" s="551">
        <v>8</v>
      </c>
      <c r="E77" s="509">
        <v>21</v>
      </c>
      <c r="F77" s="554">
        <v>0</v>
      </c>
      <c r="G77" s="524">
        <v>1</v>
      </c>
      <c r="H77" s="510">
        <v>1</v>
      </c>
      <c r="I77" s="510">
        <v>1</v>
      </c>
      <c r="J77" s="510">
        <v>1</v>
      </c>
      <c r="K77" s="509">
        <v>3</v>
      </c>
      <c r="L77" s="514" t="s">
        <v>325</v>
      </c>
    </row>
    <row r="78" spans="1:12" s="381" customFormat="1" ht="20.100000000000001" customHeight="1">
      <c r="A78" s="508">
        <v>14</v>
      </c>
      <c r="B78" s="509" t="s">
        <v>359</v>
      </c>
      <c r="C78" s="514">
        <v>1</v>
      </c>
      <c r="D78" s="551">
        <v>5</v>
      </c>
      <c r="E78" s="509">
        <v>21</v>
      </c>
      <c r="F78" s="554">
        <v>0</v>
      </c>
      <c r="G78" s="524">
        <v>1</v>
      </c>
      <c r="H78" s="510">
        <v>1</v>
      </c>
      <c r="I78" s="510">
        <v>1</v>
      </c>
      <c r="J78" s="510">
        <v>1</v>
      </c>
      <c r="K78" s="509">
        <v>3</v>
      </c>
      <c r="L78" s="514" t="s">
        <v>325</v>
      </c>
    </row>
    <row r="79" spans="1:12" s="381" customFormat="1" ht="20.100000000000001" customHeight="1">
      <c r="A79" s="508">
        <v>14</v>
      </c>
      <c r="B79" s="509" t="s">
        <v>359</v>
      </c>
      <c r="C79" s="514">
        <v>1</v>
      </c>
      <c r="D79" s="551">
        <v>15</v>
      </c>
      <c r="E79" s="509">
        <v>16.275000000000002</v>
      </c>
      <c r="F79" s="554">
        <v>0</v>
      </c>
      <c r="G79" s="524">
        <v>1</v>
      </c>
      <c r="H79" s="510">
        <v>1</v>
      </c>
      <c r="I79" s="510">
        <v>1</v>
      </c>
      <c r="J79" s="510">
        <v>1</v>
      </c>
      <c r="K79" s="509">
        <v>3</v>
      </c>
      <c r="L79" s="514" t="s">
        <v>325</v>
      </c>
    </row>
    <row r="80" spans="1:12" s="381" customFormat="1" ht="20.100000000000001" customHeight="1">
      <c r="A80" s="508">
        <v>14</v>
      </c>
      <c r="B80" s="509" t="s">
        <v>359</v>
      </c>
      <c r="C80" s="514">
        <v>1</v>
      </c>
      <c r="D80" s="551">
        <v>4.5</v>
      </c>
      <c r="E80" s="509">
        <v>16.275000000000002</v>
      </c>
      <c r="F80" s="554">
        <v>0</v>
      </c>
      <c r="G80" s="524">
        <v>1</v>
      </c>
      <c r="H80" s="510">
        <v>1</v>
      </c>
      <c r="I80" s="510">
        <v>1</v>
      </c>
      <c r="J80" s="510">
        <v>1</v>
      </c>
      <c r="K80" s="509">
        <v>3</v>
      </c>
      <c r="L80" s="514" t="s">
        <v>325</v>
      </c>
    </row>
    <row r="81" spans="1:12" s="381" customFormat="1" ht="20.100000000000001" customHeight="1">
      <c r="A81" s="508">
        <v>14</v>
      </c>
      <c r="B81" s="509" t="s">
        <v>359</v>
      </c>
      <c r="C81" s="514">
        <v>1</v>
      </c>
      <c r="D81" s="551">
        <v>8</v>
      </c>
      <c r="E81" s="509">
        <v>13.125</v>
      </c>
      <c r="F81" s="554">
        <v>0</v>
      </c>
      <c r="G81" s="524">
        <v>1</v>
      </c>
      <c r="H81" s="510">
        <v>1</v>
      </c>
      <c r="I81" s="510">
        <v>1</v>
      </c>
      <c r="J81" s="510">
        <v>1</v>
      </c>
      <c r="K81" s="509">
        <v>3</v>
      </c>
      <c r="L81" s="514" t="s">
        <v>325</v>
      </c>
    </row>
    <row r="82" spans="1:12" s="381" customFormat="1" ht="20.100000000000001" customHeight="1">
      <c r="A82" s="508">
        <v>14</v>
      </c>
      <c r="B82" s="509" t="s">
        <v>359</v>
      </c>
      <c r="C82" s="514" t="s">
        <v>354</v>
      </c>
      <c r="D82" s="551" t="s">
        <v>354</v>
      </c>
      <c r="E82" s="509" t="s">
        <v>354</v>
      </c>
      <c r="F82" s="554" t="s">
        <v>354</v>
      </c>
      <c r="G82" s="524" t="s">
        <v>354</v>
      </c>
      <c r="H82" s="510" t="s">
        <v>354</v>
      </c>
      <c r="I82" s="510" t="s">
        <v>354</v>
      </c>
      <c r="J82" s="510" t="s">
        <v>354</v>
      </c>
      <c r="K82" s="509" t="s">
        <v>354</v>
      </c>
      <c r="L82" s="514" t="s">
        <v>354</v>
      </c>
    </row>
    <row r="83" spans="1:12" s="381" customFormat="1" ht="20.100000000000001" customHeight="1">
      <c r="A83" s="508">
        <v>14</v>
      </c>
      <c r="B83" s="509" t="s">
        <v>359</v>
      </c>
      <c r="C83" s="514">
        <v>2</v>
      </c>
      <c r="D83" s="551">
        <v>0</v>
      </c>
      <c r="E83" s="509">
        <v>16.8</v>
      </c>
      <c r="F83" s="554">
        <v>0</v>
      </c>
      <c r="G83" s="524">
        <v>1</v>
      </c>
      <c r="H83" s="510">
        <v>1</v>
      </c>
      <c r="I83" s="510">
        <v>1</v>
      </c>
      <c r="J83" s="510">
        <v>1</v>
      </c>
      <c r="K83" s="509">
        <v>3</v>
      </c>
      <c r="L83" s="514" t="s">
        <v>325</v>
      </c>
    </row>
    <row r="84" spans="1:12" s="381" customFormat="1" ht="20.100000000000001" customHeight="1">
      <c r="A84" s="508">
        <v>14</v>
      </c>
      <c r="B84" s="509" t="s">
        <v>359</v>
      </c>
      <c r="C84" s="514">
        <v>2</v>
      </c>
      <c r="D84" s="551">
        <v>4</v>
      </c>
      <c r="E84" s="509">
        <v>16.8</v>
      </c>
      <c r="F84" s="554">
        <v>0</v>
      </c>
      <c r="G84" s="524">
        <v>1</v>
      </c>
      <c r="H84" s="510">
        <v>1</v>
      </c>
      <c r="I84" s="510">
        <v>1</v>
      </c>
      <c r="J84" s="510">
        <v>1</v>
      </c>
      <c r="K84" s="509">
        <v>3</v>
      </c>
      <c r="L84" s="514" t="s">
        <v>325</v>
      </c>
    </row>
    <row r="85" spans="1:12" s="381" customFormat="1" ht="20.100000000000001" customHeight="1">
      <c r="A85" s="508">
        <v>14</v>
      </c>
      <c r="B85" s="509" t="s">
        <v>359</v>
      </c>
      <c r="C85" s="514">
        <v>2</v>
      </c>
      <c r="D85" s="551">
        <v>8</v>
      </c>
      <c r="E85" s="509">
        <v>23.1</v>
      </c>
      <c r="F85" s="554">
        <v>0</v>
      </c>
      <c r="G85" s="524">
        <v>1</v>
      </c>
      <c r="H85" s="510">
        <v>1</v>
      </c>
      <c r="I85" s="510">
        <v>1</v>
      </c>
      <c r="J85" s="510">
        <v>1</v>
      </c>
      <c r="K85" s="509">
        <v>3</v>
      </c>
      <c r="L85" s="514" t="s">
        <v>325</v>
      </c>
    </row>
    <row r="86" spans="1:12" s="381" customFormat="1" ht="20.100000000000001" customHeight="1">
      <c r="A86" s="508">
        <v>14</v>
      </c>
      <c r="B86" s="509" t="s">
        <v>359</v>
      </c>
      <c r="C86" s="514">
        <v>2</v>
      </c>
      <c r="D86" s="551">
        <v>4</v>
      </c>
      <c r="E86" s="509">
        <v>23.1</v>
      </c>
      <c r="F86" s="554">
        <v>0</v>
      </c>
      <c r="G86" s="524">
        <v>1</v>
      </c>
      <c r="H86" s="510">
        <v>1</v>
      </c>
      <c r="I86" s="510">
        <v>1</v>
      </c>
      <c r="J86" s="510">
        <v>1</v>
      </c>
      <c r="K86" s="509">
        <v>3</v>
      </c>
      <c r="L86" s="514" t="s">
        <v>325</v>
      </c>
    </row>
    <row r="87" spans="1:12" s="381" customFormat="1" ht="20.100000000000001" customHeight="1">
      <c r="A87" s="508">
        <v>14</v>
      </c>
      <c r="B87" s="509" t="s">
        <v>359</v>
      </c>
      <c r="C87" s="514">
        <v>2</v>
      </c>
      <c r="D87" s="551">
        <v>4</v>
      </c>
      <c r="E87" s="509">
        <v>23.1</v>
      </c>
      <c r="F87" s="554">
        <v>0</v>
      </c>
      <c r="G87" s="524">
        <v>1</v>
      </c>
      <c r="H87" s="510">
        <v>1</v>
      </c>
      <c r="I87" s="510">
        <v>1</v>
      </c>
      <c r="J87" s="510">
        <v>1</v>
      </c>
      <c r="K87" s="509">
        <v>3</v>
      </c>
      <c r="L87" s="514" t="s">
        <v>325</v>
      </c>
    </row>
    <row r="88" spans="1:12" s="381" customFormat="1" ht="20.100000000000001" customHeight="1">
      <c r="A88" s="508">
        <v>14</v>
      </c>
      <c r="B88" s="509" t="s">
        <v>359</v>
      </c>
      <c r="C88" s="514">
        <v>2</v>
      </c>
      <c r="D88" s="551">
        <v>20</v>
      </c>
      <c r="E88" s="509">
        <v>10.5</v>
      </c>
      <c r="F88" s="554">
        <v>0</v>
      </c>
      <c r="G88" s="524">
        <v>1</v>
      </c>
      <c r="H88" s="510">
        <v>1</v>
      </c>
      <c r="I88" s="510">
        <v>1</v>
      </c>
      <c r="J88" s="510">
        <v>1</v>
      </c>
      <c r="K88" s="509">
        <v>3</v>
      </c>
      <c r="L88" s="514" t="s">
        <v>325</v>
      </c>
    </row>
    <row r="89" spans="1:12" s="381" customFormat="1" ht="20.100000000000001" customHeight="1">
      <c r="A89" s="508">
        <v>14</v>
      </c>
      <c r="B89" s="509" t="s">
        <v>359</v>
      </c>
      <c r="C89" s="514">
        <v>2</v>
      </c>
      <c r="D89" s="551">
        <v>10</v>
      </c>
      <c r="E89" s="509">
        <v>10.5</v>
      </c>
      <c r="F89" s="554">
        <v>0</v>
      </c>
      <c r="G89" s="524">
        <v>1</v>
      </c>
      <c r="H89" s="510">
        <v>1</v>
      </c>
      <c r="I89" s="510">
        <v>1</v>
      </c>
      <c r="J89" s="510">
        <v>1</v>
      </c>
      <c r="K89" s="509">
        <v>3</v>
      </c>
      <c r="L89" s="514" t="s">
        <v>325</v>
      </c>
    </row>
    <row r="90" spans="1:12" s="381" customFormat="1" ht="20.100000000000001" customHeight="1">
      <c r="A90" s="508">
        <v>14</v>
      </c>
      <c r="B90" s="509" t="s">
        <v>359</v>
      </c>
      <c r="C90" s="514">
        <v>2</v>
      </c>
      <c r="D90" s="551">
        <v>10</v>
      </c>
      <c r="E90" s="509">
        <v>7.3500000000000005</v>
      </c>
      <c r="F90" s="554">
        <v>0</v>
      </c>
      <c r="G90" s="524">
        <v>1</v>
      </c>
      <c r="H90" s="510">
        <v>1</v>
      </c>
      <c r="I90" s="510">
        <v>1</v>
      </c>
      <c r="J90" s="510">
        <v>1</v>
      </c>
      <c r="K90" s="509">
        <v>3</v>
      </c>
      <c r="L90" s="514" t="s">
        <v>325</v>
      </c>
    </row>
    <row r="91" spans="1:12" s="381" customFormat="1" ht="20.100000000000001" customHeight="1">
      <c r="A91" s="508" t="s">
        <v>355</v>
      </c>
      <c r="B91" s="509" t="s">
        <v>355</v>
      </c>
      <c r="C91" s="514" t="s">
        <v>355</v>
      </c>
      <c r="D91" s="551" t="s">
        <v>355</v>
      </c>
      <c r="E91" s="509" t="s">
        <v>355</v>
      </c>
      <c r="F91" s="554" t="s">
        <v>355</v>
      </c>
      <c r="G91" s="524" t="s">
        <v>355</v>
      </c>
      <c r="H91" s="510" t="s">
        <v>355</v>
      </c>
      <c r="I91" s="510" t="s">
        <v>355</v>
      </c>
      <c r="J91" s="510" t="s">
        <v>355</v>
      </c>
      <c r="K91" s="509" t="s">
        <v>355</v>
      </c>
      <c r="L91" s="514" t="s">
        <v>355</v>
      </c>
    </row>
    <row r="92" spans="1:12" s="381" customFormat="1" ht="20.100000000000001" customHeight="1">
      <c r="A92" s="508">
        <v>15</v>
      </c>
      <c r="B92" s="509" t="s">
        <v>360</v>
      </c>
      <c r="C92" s="514">
        <v>1</v>
      </c>
      <c r="D92" s="551">
        <v>0</v>
      </c>
      <c r="E92" s="509">
        <v>12</v>
      </c>
      <c r="F92" s="554">
        <v>0</v>
      </c>
      <c r="G92" s="524">
        <v>1</v>
      </c>
      <c r="H92" s="510">
        <v>1</v>
      </c>
      <c r="I92" s="510">
        <v>1</v>
      </c>
      <c r="J92" s="510">
        <v>1</v>
      </c>
      <c r="K92" s="509">
        <v>3</v>
      </c>
      <c r="L92" s="514" t="s">
        <v>325</v>
      </c>
    </row>
    <row r="93" spans="1:12" s="381" customFormat="1" ht="20.100000000000001" customHeight="1">
      <c r="A93" s="508">
        <v>15</v>
      </c>
      <c r="B93" s="509" t="s">
        <v>360</v>
      </c>
      <c r="C93" s="514">
        <v>1</v>
      </c>
      <c r="D93" s="551">
        <v>12</v>
      </c>
      <c r="E93" s="509">
        <v>20</v>
      </c>
      <c r="F93" s="554">
        <v>0</v>
      </c>
      <c r="G93" s="524">
        <v>1</v>
      </c>
      <c r="H93" s="510">
        <v>1</v>
      </c>
      <c r="I93" s="510">
        <v>1</v>
      </c>
      <c r="J93" s="510">
        <v>1</v>
      </c>
      <c r="K93" s="509">
        <v>3</v>
      </c>
      <c r="L93" s="514" t="s">
        <v>325</v>
      </c>
    </row>
    <row r="94" spans="1:12" s="381" customFormat="1" ht="20.100000000000001" customHeight="1">
      <c r="A94" s="508">
        <v>15</v>
      </c>
      <c r="B94" s="509" t="s">
        <v>360</v>
      </c>
      <c r="C94" s="514">
        <v>1</v>
      </c>
      <c r="D94" s="551">
        <v>4</v>
      </c>
      <c r="E94" s="509">
        <v>20</v>
      </c>
      <c r="F94" s="554">
        <v>0</v>
      </c>
      <c r="G94" s="524">
        <v>1</v>
      </c>
      <c r="H94" s="510">
        <v>1</v>
      </c>
      <c r="I94" s="510">
        <v>1</v>
      </c>
      <c r="J94" s="510">
        <v>1</v>
      </c>
      <c r="K94" s="509">
        <v>3</v>
      </c>
      <c r="L94" s="514" t="s">
        <v>325</v>
      </c>
    </row>
    <row r="95" spans="1:12" s="381" customFormat="1" ht="20.100000000000001" customHeight="1">
      <c r="A95" s="508">
        <v>15</v>
      </c>
      <c r="B95" s="509" t="s">
        <v>360</v>
      </c>
      <c r="C95" s="514">
        <v>1</v>
      </c>
      <c r="D95" s="551">
        <v>4</v>
      </c>
      <c r="E95" s="509">
        <v>20</v>
      </c>
      <c r="F95" s="554">
        <v>0</v>
      </c>
      <c r="G95" s="524">
        <v>1</v>
      </c>
      <c r="H95" s="510">
        <v>1</v>
      </c>
      <c r="I95" s="510">
        <v>1</v>
      </c>
      <c r="J95" s="510">
        <v>1</v>
      </c>
      <c r="K95" s="509">
        <v>3</v>
      </c>
      <c r="L95" s="514" t="s">
        <v>325</v>
      </c>
    </row>
    <row r="96" spans="1:12" s="381" customFormat="1" ht="20.100000000000001" customHeight="1">
      <c r="A96" s="508">
        <v>15</v>
      </c>
      <c r="B96" s="509" t="s">
        <v>360</v>
      </c>
      <c r="C96" s="514">
        <v>1</v>
      </c>
      <c r="D96" s="551">
        <v>34</v>
      </c>
      <c r="E96" s="509">
        <v>19</v>
      </c>
      <c r="F96" s="554">
        <v>0</v>
      </c>
      <c r="G96" s="524">
        <v>1</v>
      </c>
      <c r="H96" s="510">
        <v>1</v>
      </c>
      <c r="I96" s="510">
        <v>1</v>
      </c>
      <c r="J96" s="510">
        <v>1</v>
      </c>
      <c r="K96" s="509">
        <v>3</v>
      </c>
      <c r="L96" s="514" t="s">
        <v>325</v>
      </c>
    </row>
    <row r="97" spans="1:12" s="381" customFormat="1" ht="20.100000000000001" customHeight="1">
      <c r="A97" s="508">
        <v>15</v>
      </c>
      <c r="B97" s="509" t="s">
        <v>360</v>
      </c>
      <c r="C97" s="514">
        <v>1</v>
      </c>
      <c r="D97" s="551">
        <v>4</v>
      </c>
      <c r="E97" s="509">
        <v>18</v>
      </c>
      <c r="F97" s="554">
        <v>0</v>
      </c>
      <c r="G97" s="524">
        <v>1</v>
      </c>
      <c r="H97" s="510">
        <v>1</v>
      </c>
      <c r="I97" s="510">
        <v>1</v>
      </c>
      <c r="J97" s="510">
        <v>1</v>
      </c>
      <c r="K97" s="509">
        <v>3</v>
      </c>
      <c r="L97" s="514" t="s">
        <v>325</v>
      </c>
    </row>
    <row r="98" spans="1:12" s="381" customFormat="1" ht="20.100000000000001" customHeight="1">
      <c r="A98" s="508">
        <v>15</v>
      </c>
      <c r="B98" s="509" t="s">
        <v>360</v>
      </c>
      <c r="C98" s="514">
        <v>1</v>
      </c>
      <c r="D98" s="551">
        <v>4</v>
      </c>
      <c r="E98" s="509">
        <v>18</v>
      </c>
      <c r="F98" s="554">
        <v>0</v>
      </c>
      <c r="G98" s="524">
        <v>1</v>
      </c>
      <c r="H98" s="510">
        <v>1</v>
      </c>
      <c r="I98" s="510">
        <v>1</v>
      </c>
      <c r="J98" s="510">
        <v>1</v>
      </c>
      <c r="K98" s="509">
        <v>3</v>
      </c>
      <c r="L98" s="514" t="s">
        <v>325</v>
      </c>
    </row>
    <row r="99" spans="1:12" s="381" customFormat="1" ht="20.100000000000001" customHeight="1">
      <c r="A99" s="508">
        <v>15</v>
      </c>
      <c r="B99" s="509" t="s">
        <v>360</v>
      </c>
      <c r="C99" s="514">
        <v>1</v>
      </c>
      <c r="D99" s="551">
        <v>27</v>
      </c>
      <c r="E99" s="509">
        <v>20</v>
      </c>
      <c r="F99" s="554">
        <v>0</v>
      </c>
      <c r="G99" s="524">
        <v>1</v>
      </c>
      <c r="H99" s="510">
        <v>1</v>
      </c>
      <c r="I99" s="510">
        <v>1</v>
      </c>
      <c r="J99" s="510">
        <v>1</v>
      </c>
      <c r="K99" s="509">
        <v>3</v>
      </c>
      <c r="L99" s="514" t="s">
        <v>325</v>
      </c>
    </row>
    <row r="100" spans="1:12" s="381" customFormat="1" ht="20.100000000000001" customHeight="1">
      <c r="A100" s="508">
        <v>15</v>
      </c>
      <c r="B100" s="509" t="s">
        <v>360</v>
      </c>
      <c r="C100" s="514">
        <v>1</v>
      </c>
      <c r="D100" s="551">
        <v>6</v>
      </c>
      <c r="E100" s="509">
        <v>15</v>
      </c>
      <c r="F100" s="554">
        <v>0</v>
      </c>
      <c r="G100" s="524">
        <v>1</v>
      </c>
      <c r="H100" s="510">
        <v>1</v>
      </c>
      <c r="I100" s="510">
        <v>1</v>
      </c>
      <c r="J100" s="510">
        <v>1</v>
      </c>
      <c r="K100" s="509">
        <v>3</v>
      </c>
      <c r="L100" s="514" t="s">
        <v>325</v>
      </c>
    </row>
    <row r="101" spans="1:12" s="381" customFormat="1" ht="20.100000000000001" customHeight="1">
      <c r="A101" s="508" t="s">
        <v>355</v>
      </c>
      <c r="B101" s="509" t="s">
        <v>355</v>
      </c>
      <c r="C101" s="514" t="s">
        <v>355</v>
      </c>
      <c r="D101" s="551" t="s">
        <v>355</v>
      </c>
      <c r="E101" s="509" t="s">
        <v>355</v>
      </c>
      <c r="F101" s="554" t="s">
        <v>355</v>
      </c>
      <c r="G101" s="524" t="s">
        <v>355</v>
      </c>
      <c r="H101" s="510" t="s">
        <v>355</v>
      </c>
      <c r="I101" s="510" t="s">
        <v>355</v>
      </c>
      <c r="J101" s="510" t="s">
        <v>355</v>
      </c>
      <c r="K101" s="509" t="s">
        <v>355</v>
      </c>
      <c r="L101" s="514" t="s">
        <v>355</v>
      </c>
    </row>
    <row r="102" spans="1:12" s="381" customFormat="1" ht="20.100000000000001" customHeight="1">
      <c r="A102" s="508">
        <v>16</v>
      </c>
      <c r="B102" s="509" t="s">
        <v>361</v>
      </c>
      <c r="C102" s="514">
        <v>1</v>
      </c>
      <c r="D102" s="551">
        <v>0</v>
      </c>
      <c r="E102" s="509">
        <v>12</v>
      </c>
      <c r="F102" s="554">
        <v>0</v>
      </c>
      <c r="G102" s="524">
        <v>1</v>
      </c>
      <c r="H102" s="510">
        <v>1</v>
      </c>
      <c r="I102" s="510">
        <v>1</v>
      </c>
      <c r="J102" s="510">
        <v>1</v>
      </c>
      <c r="K102" s="509">
        <v>3</v>
      </c>
      <c r="L102" s="514" t="s">
        <v>325</v>
      </c>
    </row>
    <row r="103" spans="1:12" s="381" customFormat="1" ht="20.100000000000001" customHeight="1">
      <c r="A103" s="508">
        <v>16</v>
      </c>
      <c r="B103" s="509" t="s">
        <v>361</v>
      </c>
      <c r="C103" s="514">
        <v>1</v>
      </c>
      <c r="D103" s="551">
        <v>15</v>
      </c>
      <c r="E103" s="509">
        <v>22</v>
      </c>
      <c r="F103" s="554">
        <v>0</v>
      </c>
      <c r="G103" s="524">
        <v>1</v>
      </c>
      <c r="H103" s="510">
        <v>1</v>
      </c>
      <c r="I103" s="510">
        <v>1</v>
      </c>
      <c r="J103" s="510">
        <v>1</v>
      </c>
      <c r="K103" s="509">
        <v>3</v>
      </c>
      <c r="L103" s="514" t="s">
        <v>325</v>
      </c>
    </row>
    <row r="104" spans="1:12" s="381" customFormat="1" ht="20.100000000000001" customHeight="1">
      <c r="A104" s="508">
        <v>16</v>
      </c>
      <c r="B104" s="509" t="s">
        <v>361</v>
      </c>
      <c r="C104" s="514">
        <v>1</v>
      </c>
      <c r="D104" s="551">
        <v>4</v>
      </c>
      <c r="E104" s="509">
        <v>22</v>
      </c>
      <c r="F104" s="554">
        <v>0</v>
      </c>
      <c r="G104" s="524">
        <v>1</v>
      </c>
      <c r="H104" s="510">
        <v>1</v>
      </c>
      <c r="I104" s="510">
        <v>1</v>
      </c>
      <c r="J104" s="510">
        <v>1</v>
      </c>
      <c r="K104" s="509">
        <v>3</v>
      </c>
      <c r="L104" s="514" t="s">
        <v>325</v>
      </c>
    </row>
    <row r="105" spans="1:12" s="381" customFormat="1" ht="20.100000000000001" customHeight="1">
      <c r="A105" s="508">
        <v>16</v>
      </c>
      <c r="B105" s="509" t="s">
        <v>361</v>
      </c>
      <c r="C105" s="514">
        <v>1</v>
      </c>
      <c r="D105" s="551">
        <v>4</v>
      </c>
      <c r="E105" s="509">
        <v>22</v>
      </c>
      <c r="F105" s="554">
        <v>0</v>
      </c>
      <c r="G105" s="524">
        <v>1</v>
      </c>
      <c r="H105" s="510">
        <v>1</v>
      </c>
      <c r="I105" s="510">
        <v>1</v>
      </c>
      <c r="J105" s="510">
        <v>1</v>
      </c>
      <c r="K105" s="509">
        <v>3</v>
      </c>
      <c r="L105" s="514" t="s">
        <v>325</v>
      </c>
    </row>
    <row r="106" spans="1:12" s="381" customFormat="1" ht="20.100000000000001" customHeight="1">
      <c r="A106" s="508">
        <v>16</v>
      </c>
      <c r="B106" s="509" t="s">
        <v>361</v>
      </c>
      <c r="C106" s="514">
        <v>1</v>
      </c>
      <c r="D106" s="551">
        <v>29</v>
      </c>
      <c r="E106" s="509">
        <v>22</v>
      </c>
      <c r="F106" s="554">
        <v>0</v>
      </c>
      <c r="G106" s="524">
        <v>1</v>
      </c>
      <c r="H106" s="510">
        <v>1</v>
      </c>
      <c r="I106" s="510">
        <v>1</v>
      </c>
      <c r="J106" s="510">
        <v>1</v>
      </c>
      <c r="K106" s="509">
        <v>3</v>
      </c>
      <c r="L106" s="514" t="s">
        <v>325</v>
      </c>
    </row>
    <row r="107" spans="1:12" s="381" customFormat="1" ht="20.100000000000001" customHeight="1">
      <c r="A107" s="508">
        <v>16</v>
      </c>
      <c r="B107" s="509" t="s">
        <v>361</v>
      </c>
      <c r="C107" s="514">
        <v>1</v>
      </c>
      <c r="D107" s="551">
        <v>4</v>
      </c>
      <c r="E107" s="509">
        <v>22</v>
      </c>
      <c r="F107" s="554">
        <v>0</v>
      </c>
      <c r="G107" s="524">
        <v>1</v>
      </c>
      <c r="H107" s="510">
        <v>1</v>
      </c>
      <c r="I107" s="510">
        <v>1</v>
      </c>
      <c r="J107" s="510">
        <v>1</v>
      </c>
      <c r="K107" s="509">
        <v>3</v>
      </c>
      <c r="L107" s="514" t="s">
        <v>325</v>
      </c>
    </row>
    <row r="108" spans="1:12" s="381" customFormat="1" ht="20.100000000000001" customHeight="1">
      <c r="A108" s="508">
        <v>16</v>
      </c>
      <c r="B108" s="509" t="s">
        <v>361</v>
      </c>
      <c r="C108" s="514">
        <v>1</v>
      </c>
      <c r="D108" s="551">
        <v>4</v>
      </c>
      <c r="E108" s="509">
        <v>22</v>
      </c>
      <c r="F108" s="554">
        <v>0</v>
      </c>
      <c r="G108" s="524">
        <v>1</v>
      </c>
      <c r="H108" s="510">
        <v>1</v>
      </c>
      <c r="I108" s="510">
        <v>1</v>
      </c>
      <c r="J108" s="510">
        <v>1</v>
      </c>
      <c r="K108" s="509">
        <v>3</v>
      </c>
      <c r="L108" s="514" t="s">
        <v>325</v>
      </c>
    </row>
    <row r="109" spans="1:12" s="381" customFormat="1" ht="20.100000000000001" customHeight="1">
      <c r="A109" s="508">
        <v>16</v>
      </c>
      <c r="B109" s="509" t="s">
        <v>361</v>
      </c>
      <c r="C109" s="514">
        <v>1</v>
      </c>
      <c r="D109" s="551">
        <v>15</v>
      </c>
      <c r="E109" s="509">
        <v>16</v>
      </c>
      <c r="F109" s="554">
        <v>0</v>
      </c>
      <c r="G109" s="524">
        <v>1</v>
      </c>
      <c r="H109" s="510">
        <v>1</v>
      </c>
      <c r="I109" s="510">
        <v>1</v>
      </c>
      <c r="J109" s="510">
        <v>1</v>
      </c>
      <c r="K109" s="509">
        <v>3</v>
      </c>
      <c r="L109" s="514" t="s">
        <v>325</v>
      </c>
    </row>
    <row r="110" spans="1:12" s="381" customFormat="1" ht="20.100000000000001" customHeight="1">
      <c r="A110" s="508" t="s">
        <v>355</v>
      </c>
      <c r="B110" s="509" t="s">
        <v>355</v>
      </c>
      <c r="C110" s="514" t="s">
        <v>355</v>
      </c>
      <c r="D110" s="551" t="s">
        <v>355</v>
      </c>
      <c r="E110" s="509" t="s">
        <v>355</v>
      </c>
      <c r="F110" s="554" t="s">
        <v>355</v>
      </c>
      <c r="G110" s="524" t="s">
        <v>355</v>
      </c>
      <c r="H110" s="510" t="s">
        <v>355</v>
      </c>
      <c r="I110" s="510" t="s">
        <v>355</v>
      </c>
      <c r="J110" s="510" t="s">
        <v>355</v>
      </c>
      <c r="K110" s="509" t="s">
        <v>355</v>
      </c>
      <c r="L110" s="514" t="s">
        <v>355</v>
      </c>
    </row>
    <row r="111" spans="1:12" s="381" customFormat="1" ht="20.100000000000001" customHeight="1">
      <c r="A111" s="508">
        <v>17</v>
      </c>
      <c r="B111" s="509" t="s">
        <v>362</v>
      </c>
      <c r="C111" s="514">
        <v>1</v>
      </c>
      <c r="D111" s="551">
        <v>0</v>
      </c>
      <c r="E111" s="509">
        <v>13</v>
      </c>
      <c r="F111" s="554">
        <v>0</v>
      </c>
      <c r="G111" s="524">
        <v>1</v>
      </c>
      <c r="H111" s="510">
        <v>1</v>
      </c>
      <c r="I111" s="510">
        <v>1</v>
      </c>
      <c r="J111" s="510">
        <v>1</v>
      </c>
      <c r="K111" s="509">
        <v>3</v>
      </c>
      <c r="L111" s="514" t="s">
        <v>325</v>
      </c>
    </row>
    <row r="112" spans="1:12" s="381" customFormat="1" ht="20.100000000000001" customHeight="1">
      <c r="A112" s="508">
        <v>17</v>
      </c>
      <c r="B112" s="509" t="s">
        <v>362</v>
      </c>
      <c r="C112" s="514">
        <v>1</v>
      </c>
      <c r="D112" s="551">
        <v>13</v>
      </c>
      <c r="E112" s="509">
        <v>18</v>
      </c>
      <c r="F112" s="554">
        <v>0</v>
      </c>
      <c r="G112" s="524">
        <v>1</v>
      </c>
      <c r="H112" s="510">
        <v>1</v>
      </c>
      <c r="I112" s="510">
        <v>1</v>
      </c>
      <c r="J112" s="510">
        <v>1</v>
      </c>
      <c r="K112" s="509">
        <v>3</v>
      </c>
      <c r="L112" s="514" t="s">
        <v>325</v>
      </c>
    </row>
    <row r="113" spans="1:12" s="381" customFormat="1" ht="20.100000000000001" customHeight="1">
      <c r="A113" s="508">
        <v>17</v>
      </c>
      <c r="B113" s="509" t="s">
        <v>362</v>
      </c>
      <c r="C113" s="514">
        <v>1</v>
      </c>
      <c r="D113" s="551">
        <v>4</v>
      </c>
      <c r="E113" s="509">
        <v>18</v>
      </c>
      <c r="F113" s="554">
        <v>0</v>
      </c>
      <c r="G113" s="524">
        <v>1</v>
      </c>
      <c r="H113" s="510">
        <v>1</v>
      </c>
      <c r="I113" s="510">
        <v>1</v>
      </c>
      <c r="J113" s="510">
        <v>1</v>
      </c>
      <c r="K113" s="509">
        <v>3</v>
      </c>
      <c r="L113" s="514" t="s">
        <v>325</v>
      </c>
    </row>
    <row r="114" spans="1:12" s="381" customFormat="1" ht="20.100000000000001" customHeight="1">
      <c r="A114" s="508">
        <v>17</v>
      </c>
      <c r="B114" s="509" t="s">
        <v>362</v>
      </c>
      <c r="C114" s="514">
        <v>1</v>
      </c>
      <c r="D114" s="551">
        <v>4</v>
      </c>
      <c r="E114" s="509">
        <v>18</v>
      </c>
      <c r="F114" s="554">
        <v>0</v>
      </c>
      <c r="G114" s="524">
        <v>1</v>
      </c>
      <c r="H114" s="510">
        <v>1</v>
      </c>
      <c r="I114" s="510">
        <v>1</v>
      </c>
      <c r="J114" s="510">
        <v>1</v>
      </c>
      <c r="K114" s="509">
        <v>3</v>
      </c>
      <c r="L114" s="514" t="s">
        <v>325</v>
      </c>
    </row>
    <row r="115" spans="1:12" s="381" customFormat="1" ht="20.100000000000001" customHeight="1">
      <c r="A115" s="508">
        <v>17</v>
      </c>
      <c r="B115" s="509" t="s">
        <v>362</v>
      </c>
      <c r="C115" s="514">
        <v>1</v>
      </c>
      <c r="D115" s="551">
        <v>13</v>
      </c>
      <c r="E115" s="509">
        <v>22</v>
      </c>
      <c r="F115" s="554">
        <v>0</v>
      </c>
      <c r="G115" s="524">
        <v>1</v>
      </c>
      <c r="H115" s="510">
        <v>1</v>
      </c>
      <c r="I115" s="510">
        <v>1</v>
      </c>
      <c r="J115" s="510">
        <v>1</v>
      </c>
      <c r="K115" s="509">
        <v>3</v>
      </c>
      <c r="L115" s="514" t="s">
        <v>325</v>
      </c>
    </row>
    <row r="116" spans="1:12" s="381" customFormat="1" ht="20.100000000000001" customHeight="1">
      <c r="A116" s="508">
        <v>17</v>
      </c>
      <c r="B116" s="509" t="s">
        <v>362</v>
      </c>
      <c r="C116" s="514">
        <v>1</v>
      </c>
      <c r="D116" s="551">
        <v>4</v>
      </c>
      <c r="E116" s="509">
        <v>22</v>
      </c>
      <c r="F116" s="554">
        <v>0</v>
      </c>
      <c r="G116" s="524">
        <v>1</v>
      </c>
      <c r="H116" s="510">
        <v>1</v>
      </c>
      <c r="I116" s="510">
        <v>1</v>
      </c>
      <c r="J116" s="510">
        <v>1</v>
      </c>
      <c r="K116" s="509">
        <v>3</v>
      </c>
      <c r="L116" s="514" t="s">
        <v>325</v>
      </c>
    </row>
    <row r="117" spans="1:12" s="381" customFormat="1" ht="20.100000000000001" customHeight="1">
      <c r="A117" s="508">
        <v>17</v>
      </c>
      <c r="B117" s="509" t="s">
        <v>362</v>
      </c>
      <c r="C117" s="514">
        <v>1</v>
      </c>
      <c r="D117" s="551">
        <v>36</v>
      </c>
      <c r="E117" s="509">
        <v>22</v>
      </c>
      <c r="F117" s="554">
        <v>0</v>
      </c>
      <c r="G117" s="524">
        <v>1</v>
      </c>
      <c r="H117" s="510">
        <v>1</v>
      </c>
      <c r="I117" s="510">
        <v>1</v>
      </c>
      <c r="J117" s="510">
        <v>1</v>
      </c>
      <c r="K117" s="509">
        <v>3</v>
      </c>
      <c r="L117" s="514" t="s">
        <v>325</v>
      </c>
    </row>
    <row r="118" spans="1:12" s="381" customFormat="1" ht="20.100000000000001" customHeight="1">
      <c r="A118" s="508">
        <v>17</v>
      </c>
      <c r="B118" s="509" t="s">
        <v>362</v>
      </c>
      <c r="C118" s="514">
        <v>1</v>
      </c>
      <c r="D118" s="551">
        <v>4</v>
      </c>
      <c r="E118" s="509">
        <v>22</v>
      </c>
      <c r="F118" s="554">
        <v>0</v>
      </c>
      <c r="G118" s="524">
        <v>1</v>
      </c>
      <c r="H118" s="510">
        <v>1</v>
      </c>
      <c r="I118" s="510">
        <v>1</v>
      </c>
      <c r="J118" s="510">
        <v>1</v>
      </c>
      <c r="K118" s="509">
        <v>3</v>
      </c>
      <c r="L118" s="514" t="s">
        <v>325</v>
      </c>
    </row>
    <row r="119" spans="1:12" s="381" customFormat="1" ht="20.100000000000001" customHeight="1">
      <c r="A119" s="508">
        <v>17</v>
      </c>
      <c r="B119" s="509" t="s">
        <v>362</v>
      </c>
      <c r="C119" s="514">
        <v>1</v>
      </c>
      <c r="D119" s="551">
        <v>13</v>
      </c>
      <c r="E119" s="509">
        <v>21</v>
      </c>
      <c r="F119" s="554">
        <v>0</v>
      </c>
      <c r="G119" s="524">
        <v>1</v>
      </c>
      <c r="H119" s="510">
        <v>1</v>
      </c>
      <c r="I119" s="510">
        <v>1</v>
      </c>
      <c r="J119" s="510">
        <v>1</v>
      </c>
      <c r="K119" s="509">
        <v>3</v>
      </c>
      <c r="L119" s="514" t="s">
        <v>325</v>
      </c>
    </row>
    <row r="120" spans="1:12" s="381" customFormat="1" ht="20.100000000000001" customHeight="1">
      <c r="A120" s="508">
        <v>17</v>
      </c>
      <c r="B120" s="509" t="s">
        <v>362</v>
      </c>
      <c r="C120" s="514">
        <v>1</v>
      </c>
      <c r="D120" s="551">
        <v>4</v>
      </c>
      <c r="E120" s="509">
        <v>21</v>
      </c>
      <c r="F120" s="554">
        <v>0</v>
      </c>
      <c r="G120" s="524">
        <v>1</v>
      </c>
      <c r="H120" s="510">
        <v>1</v>
      </c>
      <c r="I120" s="510">
        <v>1</v>
      </c>
      <c r="J120" s="510">
        <v>1</v>
      </c>
      <c r="K120" s="509">
        <v>3</v>
      </c>
      <c r="L120" s="514" t="s">
        <v>325</v>
      </c>
    </row>
    <row r="121" spans="1:12" s="381" customFormat="1" ht="20.100000000000001" customHeight="1">
      <c r="A121" s="508" t="s">
        <v>355</v>
      </c>
      <c r="B121" s="509" t="s">
        <v>355</v>
      </c>
      <c r="C121" s="514" t="s">
        <v>355</v>
      </c>
      <c r="D121" s="551" t="s">
        <v>355</v>
      </c>
      <c r="E121" s="509" t="s">
        <v>355</v>
      </c>
      <c r="F121" s="554" t="s">
        <v>355</v>
      </c>
      <c r="G121" s="524" t="s">
        <v>355</v>
      </c>
      <c r="H121" s="510" t="s">
        <v>355</v>
      </c>
      <c r="I121" s="510" t="s">
        <v>355</v>
      </c>
      <c r="J121" s="510" t="s">
        <v>355</v>
      </c>
      <c r="K121" s="509" t="s">
        <v>355</v>
      </c>
      <c r="L121" s="514" t="s">
        <v>355</v>
      </c>
    </row>
    <row r="122" spans="1:12" s="381" customFormat="1" ht="20.100000000000001" customHeight="1">
      <c r="A122" s="508">
        <v>18</v>
      </c>
      <c r="B122" s="509" t="s">
        <v>331</v>
      </c>
      <c r="C122" s="514">
        <v>1</v>
      </c>
      <c r="D122" s="551">
        <v>0</v>
      </c>
      <c r="E122" s="509">
        <v>11</v>
      </c>
      <c r="F122" s="554">
        <v>0</v>
      </c>
      <c r="G122" s="524">
        <v>1</v>
      </c>
      <c r="H122" s="510">
        <v>1</v>
      </c>
      <c r="I122" s="510">
        <v>1</v>
      </c>
      <c r="J122" s="510">
        <v>1</v>
      </c>
      <c r="K122" s="509">
        <v>4</v>
      </c>
      <c r="L122" s="514" t="s">
        <v>325</v>
      </c>
    </row>
    <row r="123" spans="1:12" s="381" customFormat="1" ht="20.100000000000001" customHeight="1">
      <c r="A123" s="508">
        <v>18</v>
      </c>
      <c r="B123" s="509" t="s">
        <v>331</v>
      </c>
      <c r="C123" s="514">
        <v>1</v>
      </c>
      <c r="D123" s="551">
        <v>16</v>
      </c>
      <c r="E123" s="509">
        <v>17</v>
      </c>
      <c r="F123" s="554">
        <v>0</v>
      </c>
      <c r="G123" s="524">
        <v>1</v>
      </c>
      <c r="H123" s="510">
        <v>1</v>
      </c>
      <c r="I123" s="510">
        <v>1</v>
      </c>
      <c r="J123" s="510">
        <v>1</v>
      </c>
      <c r="K123" s="509">
        <v>4</v>
      </c>
      <c r="L123" s="514" t="s">
        <v>325</v>
      </c>
    </row>
    <row r="124" spans="1:12" s="381" customFormat="1" ht="20.100000000000001" customHeight="1">
      <c r="A124" s="508">
        <v>18</v>
      </c>
      <c r="B124" s="509" t="s">
        <v>331</v>
      </c>
      <c r="C124" s="514">
        <v>1</v>
      </c>
      <c r="D124" s="551">
        <v>4</v>
      </c>
      <c r="E124" s="509">
        <v>17</v>
      </c>
      <c r="F124" s="554">
        <v>0</v>
      </c>
      <c r="G124" s="524">
        <v>1</v>
      </c>
      <c r="H124" s="510">
        <v>1</v>
      </c>
      <c r="I124" s="510">
        <v>1</v>
      </c>
      <c r="J124" s="510">
        <v>1</v>
      </c>
      <c r="K124" s="509">
        <v>4</v>
      </c>
      <c r="L124" s="514" t="s">
        <v>325</v>
      </c>
    </row>
    <row r="125" spans="1:12" s="381" customFormat="1" ht="20.100000000000001" customHeight="1">
      <c r="A125" s="508">
        <v>18</v>
      </c>
      <c r="B125" s="509" t="s">
        <v>331</v>
      </c>
      <c r="C125" s="514">
        <v>1</v>
      </c>
      <c r="D125" s="551">
        <v>25</v>
      </c>
      <c r="E125" s="509">
        <v>17</v>
      </c>
      <c r="F125" s="554">
        <v>0</v>
      </c>
      <c r="G125" s="524">
        <v>1</v>
      </c>
      <c r="H125" s="510">
        <v>1</v>
      </c>
      <c r="I125" s="510">
        <v>1</v>
      </c>
      <c r="J125" s="510">
        <v>1</v>
      </c>
      <c r="K125" s="509">
        <v>4</v>
      </c>
      <c r="L125" s="514" t="s">
        <v>325</v>
      </c>
    </row>
    <row r="126" spans="1:12" s="381" customFormat="1" ht="20.100000000000001" customHeight="1">
      <c r="A126" s="508">
        <v>18</v>
      </c>
      <c r="B126" s="509" t="s">
        <v>331</v>
      </c>
      <c r="C126" s="514">
        <v>1</v>
      </c>
      <c r="D126" s="551">
        <v>4</v>
      </c>
      <c r="E126" s="509">
        <v>17</v>
      </c>
      <c r="F126" s="554">
        <v>0</v>
      </c>
      <c r="G126" s="524">
        <v>1</v>
      </c>
      <c r="H126" s="510">
        <v>1</v>
      </c>
      <c r="I126" s="510">
        <v>1</v>
      </c>
      <c r="J126" s="510">
        <v>1</v>
      </c>
      <c r="K126" s="509">
        <v>4</v>
      </c>
      <c r="L126" s="514" t="s">
        <v>325</v>
      </c>
    </row>
    <row r="127" spans="1:12" s="381" customFormat="1" ht="20.100000000000001" customHeight="1">
      <c r="A127" s="508">
        <v>18</v>
      </c>
      <c r="B127" s="509" t="s">
        <v>331</v>
      </c>
      <c r="C127" s="514">
        <v>1</v>
      </c>
      <c r="D127" s="551">
        <v>10</v>
      </c>
      <c r="E127" s="509">
        <v>17</v>
      </c>
      <c r="F127" s="554">
        <v>0</v>
      </c>
      <c r="G127" s="524">
        <v>1</v>
      </c>
      <c r="H127" s="510">
        <v>1</v>
      </c>
      <c r="I127" s="510">
        <v>1</v>
      </c>
      <c r="J127" s="510">
        <v>1</v>
      </c>
      <c r="K127" s="509">
        <v>4</v>
      </c>
      <c r="L127" s="514" t="s">
        <v>325</v>
      </c>
    </row>
    <row r="128" spans="1:12" s="381" customFormat="1" ht="20.100000000000001" customHeight="1">
      <c r="A128" s="508">
        <v>18</v>
      </c>
      <c r="B128" s="509" t="s">
        <v>331</v>
      </c>
      <c r="C128" s="514">
        <v>1</v>
      </c>
      <c r="D128" s="551">
        <v>4</v>
      </c>
      <c r="E128" s="509">
        <v>17</v>
      </c>
      <c r="F128" s="554">
        <v>0</v>
      </c>
      <c r="G128" s="524">
        <v>1</v>
      </c>
      <c r="H128" s="510">
        <v>1</v>
      </c>
      <c r="I128" s="510">
        <v>1</v>
      </c>
      <c r="J128" s="510">
        <v>1</v>
      </c>
      <c r="K128" s="509">
        <v>4</v>
      </c>
      <c r="L128" s="514" t="s">
        <v>325</v>
      </c>
    </row>
    <row r="129" spans="1:12" s="381" customFormat="1" ht="20.100000000000001" customHeight="1">
      <c r="A129" s="508">
        <v>18</v>
      </c>
      <c r="B129" s="509" t="s">
        <v>331</v>
      </c>
      <c r="C129" s="514">
        <v>1</v>
      </c>
      <c r="D129" s="551">
        <v>25</v>
      </c>
      <c r="E129" s="509">
        <v>17</v>
      </c>
      <c r="F129" s="554">
        <v>0</v>
      </c>
      <c r="G129" s="524">
        <v>1</v>
      </c>
      <c r="H129" s="510">
        <v>1</v>
      </c>
      <c r="I129" s="510">
        <v>1</v>
      </c>
      <c r="J129" s="510">
        <v>1</v>
      </c>
      <c r="K129" s="509">
        <v>4</v>
      </c>
      <c r="L129" s="514" t="s">
        <v>325</v>
      </c>
    </row>
    <row r="130" spans="1:12" s="381" customFormat="1" ht="20.100000000000001" customHeight="1">
      <c r="A130" s="508">
        <v>18</v>
      </c>
      <c r="B130" s="509" t="s">
        <v>331</v>
      </c>
      <c r="C130" s="514">
        <v>1</v>
      </c>
      <c r="D130" s="551">
        <v>4</v>
      </c>
      <c r="E130" s="509">
        <v>17</v>
      </c>
      <c r="F130" s="554">
        <v>0</v>
      </c>
      <c r="G130" s="524">
        <v>1</v>
      </c>
      <c r="H130" s="510">
        <v>1</v>
      </c>
      <c r="I130" s="510">
        <v>1</v>
      </c>
      <c r="J130" s="510">
        <v>1</v>
      </c>
      <c r="K130" s="509">
        <v>4</v>
      </c>
      <c r="L130" s="514" t="s">
        <v>325</v>
      </c>
    </row>
    <row r="131" spans="1:12" s="381" customFormat="1" ht="20.100000000000001" customHeight="1">
      <c r="A131" s="508" t="s">
        <v>355</v>
      </c>
      <c r="B131" s="509" t="s">
        <v>355</v>
      </c>
      <c r="C131" s="514" t="s">
        <v>355</v>
      </c>
      <c r="D131" s="551" t="s">
        <v>355</v>
      </c>
      <c r="E131" s="509" t="s">
        <v>355</v>
      </c>
      <c r="F131" s="554" t="s">
        <v>355</v>
      </c>
      <c r="G131" s="524" t="s">
        <v>355</v>
      </c>
      <c r="H131" s="510" t="s">
        <v>355</v>
      </c>
      <c r="I131" s="510" t="s">
        <v>355</v>
      </c>
      <c r="J131" s="510" t="s">
        <v>355</v>
      </c>
      <c r="K131" s="509" t="s">
        <v>355</v>
      </c>
      <c r="L131" s="514" t="s">
        <v>355</v>
      </c>
    </row>
    <row r="132" spans="1:12" s="381" customFormat="1" ht="20.100000000000001" customHeight="1">
      <c r="A132" s="508">
        <v>19</v>
      </c>
      <c r="B132" s="509" t="s">
        <v>322</v>
      </c>
      <c r="C132" s="514">
        <v>1</v>
      </c>
      <c r="D132" s="551">
        <v>0</v>
      </c>
      <c r="E132" s="509">
        <v>11</v>
      </c>
      <c r="F132" s="554">
        <v>0</v>
      </c>
      <c r="G132" s="524">
        <v>1</v>
      </c>
      <c r="H132" s="510">
        <v>1</v>
      </c>
      <c r="I132" s="510">
        <v>1</v>
      </c>
      <c r="J132" s="510">
        <v>1</v>
      </c>
      <c r="K132" s="509">
        <v>4</v>
      </c>
      <c r="L132" s="514" t="s">
        <v>325</v>
      </c>
    </row>
    <row r="133" spans="1:12" s="381" customFormat="1" ht="20.100000000000001" customHeight="1">
      <c r="A133" s="508">
        <v>19</v>
      </c>
      <c r="B133" s="509" t="s">
        <v>322</v>
      </c>
      <c r="C133" s="514">
        <v>1</v>
      </c>
      <c r="D133" s="551">
        <v>16</v>
      </c>
      <c r="E133" s="509">
        <v>12</v>
      </c>
      <c r="F133" s="554">
        <v>0</v>
      </c>
      <c r="G133" s="524">
        <v>1</v>
      </c>
      <c r="H133" s="510">
        <v>1</v>
      </c>
      <c r="I133" s="510">
        <v>1</v>
      </c>
      <c r="J133" s="510">
        <v>1</v>
      </c>
      <c r="K133" s="509">
        <v>4</v>
      </c>
      <c r="L133" s="514" t="s">
        <v>325</v>
      </c>
    </row>
    <row r="134" spans="1:12" s="381" customFormat="1" ht="20.100000000000001" customHeight="1">
      <c r="A134" s="508">
        <v>19</v>
      </c>
      <c r="B134" s="509" t="s">
        <v>322</v>
      </c>
      <c r="C134" s="514">
        <v>1</v>
      </c>
      <c r="D134" s="551">
        <v>4</v>
      </c>
      <c r="E134" s="509">
        <v>12</v>
      </c>
      <c r="F134" s="554">
        <v>0</v>
      </c>
      <c r="G134" s="524">
        <v>1</v>
      </c>
      <c r="H134" s="510">
        <v>1</v>
      </c>
      <c r="I134" s="510">
        <v>1</v>
      </c>
      <c r="J134" s="510">
        <v>1</v>
      </c>
      <c r="K134" s="509">
        <v>4</v>
      </c>
      <c r="L134" s="514" t="s">
        <v>325</v>
      </c>
    </row>
    <row r="135" spans="1:12" s="381" customFormat="1" ht="20.100000000000001" customHeight="1">
      <c r="A135" s="508">
        <v>19</v>
      </c>
      <c r="B135" s="509" t="s">
        <v>322</v>
      </c>
      <c r="C135" s="514">
        <v>1</v>
      </c>
      <c r="D135" s="551">
        <v>25</v>
      </c>
      <c r="E135" s="509">
        <v>22</v>
      </c>
      <c r="F135" s="554">
        <v>0</v>
      </c>
      <c r="G135" s="524">
        <v>1</v>
      </c>
      <c r="H135" s="510">
        <v>1</v>
      </c>
      <c r="I135" s="510">
        <v>1</v>
      </c>
      <c r="J135" s="510">
        <v>1</v>
      </c>
      <c r="K135" s="509">
        <v>4</v>
      </c>
      <c r="L135" s="514" t="s">
        <v>325</v>
      </c>
    </row>
    <row r="136" spans="1:12" s="381" customFormat="1" ht="20.100000000000001" customHeight="1">
      <c r="A136" s="508">
        <v>19</v>
      </c>
      <c r="B136" s="509" t="s">
        <v>322</v>
      </c>
      <c r="C136" s="514">
        <v>1</v>
      </c>
      <c r="D136" s="551">
        <v>4</v>
      </c>
      <c r="E136" s="509">
        <v>22</v>
      </c>
      <c r="F136" s="554">
        <v>0</v>
      </c>
      <c r="G136" s="524">
        <v>1</v>
      </c>
      <c r="H136" s="510">
        <v>1</v>
      </c>
      <c r="I136" s="510">
        <v>1</v>
      </c>
      <c r="J136" s="510">
        <v>1</v>
      </c>
      <c r="K136" s="509">
        <v>4</v>
      </c>
      <c r="L136" s="514" t="s">
        <v>325</v>
      </c>
    </row>
    <row r="137" spans="1:12" s="381" customFormat="1" ht="20.100000000000001" customHeight="1">
      <c r="A137" s="508">
        <v>19</v>
      </c>
      <c r="B137" s="509" t="s">
        <v>322</v>
      </c>
      <c r="C137" s="514">
        <v>1</v>
      </c>
      <c r="D137" s="551">
        <v>10</v>
      </c>
      <c r="E137" s="509">
        <v>22</v>
      </c>
      <c r="F137" s="554">
        <v>0</v>
      </c>
      <c r="G137" s="524">
        <v>1</v>
      </c>
      <c r="H137" s="510">
        <v>1</v>
      </c>
      <c r="I137" s="510">
        <v>1</v>
      </c>
      <c r="J137" s="510">
        <v>1</v>
      </c>
      <c r="K137" s="509">
        <v>4</v>
      </c>
      <c r="L137" s="514" t="s">
        <v>325</v>
      </c>
    </row>
    <row r="138" spans="1:12" s="381" customFormat="1" ht="20.100000000000001" customHeight="1">
      <c r="A138" s="508">
        <v>19</v>
      </c>
      <c r="B138" s="509" t="s">
        <v>322</v>
      </c>
      <c r="C138" s="514">
        <v>1</v>
      </c>
      <c r="D138" s="551">
        <v>4</v>
      </c>
      <c r="E138" s="509">
        <v>22</v>
      </c>
      <c r="F138" s="554">
        <v>0</v>
      </c>
      <c r="G138" s="524">
        <v>1</v>
      </c>
      <c r="H138" s="510">
        <v>1</v>
      </c>
      <c r="I138" s="510">
        <v>1</v>
      </c>
      <c r="J138" s="510">
        <v>1</v>
      </c>
      <c r="K138" s="509">
        <v>4</v>
      </c>
      <c r="L138" s="514" t="s">
        <v>325</v>
      </c>
    </row>
    <row r="139" spans="1:12" s="381" customFormat="1" ht="20.100000000000001" customHeight="1">
      <c r="A139" s="508">
        <v>19</v>
      </c>
      <c r="B139" s="509" t="s">
        <v>322</v>
      </c>
      <c r="C139" s="514">
        <v>1</v>
      </c>
      <c r="D139" s="551">
        <v>25</v>
      </c>
      <c r="E139" s="509">
        <v>12</v>
      </c>
      <c r="F139" s="554">
        <v>0</v>
      </c>
      <c r="G139" s="524">
        <v>1</v>
      </c>
      <c r="H139" s="510">
        <v>1</v>
      </c>
      <c r="I139" s="510">
        <v>1</v>
      </c>
      <c r="J139" s="510">
        <v>1</v>
      </c>
      <c r="K139" s="509">
        <v>4</v>
      </c>
      <c r="L139" s="514" t="s">
        <v>325</v>
      </c>
    </row>
    <row r="140" spans="1:12" s="381" customFormat="1" ht="20.100000000000001" customHeight="1">
      <c r="A140" s="508">
        <v>19</v>
      </c>
      <c r="B140" s="509" t="s">
        <v>322</v>
      </c>
      <c r="C140" s="514">
        <v>1</v>
      </c>
      <c r="D140" s="551">
        <v>4</v>
      </c>
      <c r="E140" s="509">
        <v>12</v>
      </c>
      <c r="F140" s="554">
        <v>0</v>
      </c>
      <c r="G140" s="524">
        <v>1</v>
      </c>
      <c r="H140" s="510">
        <v>1</v>
      </c>
      <c r="I140" s="510">
        <v>1</v>
      </c>
      <c r="J140" s="510">
        <v>1</v>
      </c>
      <c r="K140" s="509">
        <v>4</v>
      </c>
      <c r="L140" s="514" t="s">
        <v>325</v>
      </c>
    </row>
    <row r="141" spans="1:12" s="381" customFormat="1" ht="20.100000000000001" customHeight="1">
      <c r="A141" s="508" t="s">
        <v>355</v>
      </c>
      <c r="B141" s="509" t="s">
        <v>355</v>
      </c>
      <c r="C141" s="514" t="s">
        <v>355</v>
      </c>
      <c r="D141" s="551" t="s">
        <v>355</v>
      </c>
      <c r="E141" s="509" t="s">
        <v>355</v>
      </c>
      <c r="F141" s="554" t="s">
        <v>355</v>
      </c>
      <c r="G141" s="524" t="s">
        <v>355</v>
      </c>
      <c r="H141" s="510" t="s">
        <v>355</v>
      </c>
      <c r="I141" s="510" t="s">
        <v>355</v>
      </c>
      <c r="J141" s="510" t="s">
        <v>355</v>
      </c>
      <c r="K141" s="509" t="s">
        <v>355</v>
      </c>
      <c r="L141" s="514" t="s">
        <v>355</v>
      </c>
    </row>
    <row r="142" spans="1:12" s="381" customFormat="1" ht="20.100000000000001" customHeight="1">
      <c r="A142" s="508">
        <v>20</v>
      </c>
      <c r="B142" s="509" t="s">
        <v>323</v>
      </c>
      <c r="C142" s="514">
        <v>1</v>
      </c>
      <c r="D142" s="551">
        <v>0</v>
      </c>
      <c r="E142" s="509">
        <v>6</v>
      </c>
      <c r="F142" s="554">
        <v>0</v>
      </c>
      <c r="G142" s="524">
        <v>1</v>
      </c>
      <c r="H142" s="510">
        <v>1</v>
      </c>
      <c r="I142" s="510">
        <v>1</v>
      </c>
      <c r="J142" s="510">
        <v>1</v>
      </c>
      <c r="K142" s="509">
        <v>4</v>
      </c>
      <c r="L142" s="514" t="s">
        <v>325</v>
      </c>
    </row>
    <row r="143" spans="1:12" s="381" customFormat="1" ht="20.100000000000001" customHeight="1">
      <c r="A143" s="508">
        <v>20</v>
      </c>
      <c r="B143" s="509" t="s">
        <v>323</v>
      </c>
      <c r="C143" s="514">
        <v>1</v>
      </c>
      <c r="D143" s="551">
        <v>22</v>
      </c>
      <c r="E143" s="509">
        <v>13.2</v>
      </c>
      <c r="F143" s="554">
        <v>0</v>
      </c>
      <c r="G143" s="524">
        <v>1</v>
      </c>
      <c r="H143" s="510">
        <v>1</v>
      </c>
      <c r="I143" s="510">
        <v>1</v>
      </c>
      <c r="J143" s="510">
        <v>1</v>
      </c>
      <c r="K143" s="509">
        <v>4</v>
      </c>
      <c r="L143" s="514" t="s">
        <v>325</v>
      </c>
    </row>
    <row r="144" spans="1:12" s="381" customFormat="1" ht="20.100000000000001" customHeight="1">
      <c r="A144" s="508">
        <v>20</v>
      </c>
      <c r="B144" s="509" t="s">
        <v>323</v>
      </c>
      <c r="C144" s="514">
        <v>1</v>
      </c>
      <c r="D144" s="551">
        <v>4.5</v>
      </c>
      <c r="E144" s="509">
        <v>13.2</v>
      </c>
      <c r="F144" s="554">
        <v>0</v>
      </c>
      <c r="G144" s="524">
        <v>1</v>
      </c>
      <c r="H144" s="510">
        <v>1</v>
      </c>
      <c r="I144" s="510">
        <v>1</v>
      </c>
      <c r="J144" s="510">
        <v>1</v>
      </c>
      <c r="K144" s="509">
        <v>4</v>
      </c>
      <c r="L144" s="514" t="s">
        <v>325</v>
      </c>
    </row>
    <row r="145" spans="1:12" s="381" customFormat="1" ht="20.100000000000001" customHeight="1">
      <c r="A145" s="508">
        <v>20</v>
      </c>
      <c r="B145" s="509" t="s">
        <v>323</v>
      </c>
      <c r="C145" s="514">
        <v>1</v>
      </c>
      <c r="D145" s="551">
        <v>4.5</v>
      </c>
      <c r="E145" s="509">
        <v>13.2</v>
      </c>
      <c r="F145" s="554">
        <v>0</v>
      </c>
      <c r="G145" s="524">
        <v>1</v>
      </c>
      <c r="H145" s="510">
        <v>1</v>
      </c>
      <c r="I145" s="510">
        <v>1</v>
      </c>
      <c r="J145" s="510">
        <v>1</v>
      </c>
      <c r="K145" s="509">
        <v>4</v>
      </c>
      <c r="L145" s="514" t="s">
        <v>325</v>
      </c>
    </row>
    <row r="146" spans="1:12" s="381" customFormat="1" ht="20.100000000000001" customHeight="1">
      <c r="A146" s="508">
        <v>20</v>
      </c>
      <c r="B146" s="509" t="s">
        <v>323</v>
      </c>
      <c r="C146" s="514">
        <v>1</v>
      </c>
      <c r="D146" s="551">
        <v>25</v>
      </c>
      <c r="E146" s="509">
        <v>13.2</v>
      </c>
      <c r="F146" s="554">
        <v>0</v>
      </c>
      <c r="G146" s="524">
        <v>1</v>
      </c>
      <c r="H146" s="510">
        <v>1</v>
      </c>
      <c r="I146" s="510">
        <v>1</v>
      </c>
      <c r="J146" s="510">
        <v>1</v>
      </c>
      <c r="K146" s="509">
        <v>4</v>
      </c>
      <c r="L146" s="514" t="s">
        <v>325</v>
      </c>
    </row>
    <row r="147" spans="1:12" s="381" customFormat="1" ht="20.100000000000001" customHeight="1">
      <c r="A147" s="508">
        <v>20</v>
      </c>
      <c r="B147" s="509" t="s">
        <v>323</v>
      </c>
      <c r="C147" s="514">
        <v>1</v>
      </c>
      <c r="D147" s="551">
        <v>4.5</v>
      </c>
      <c r="E147" s="509">
        <v>12.6</v>
      </c>
      <c r="F147" s="554">
        <v>0</v>
      </c>
      <c r="G147" s="524">
        <v>1</v>
      </c>
      <c r="H147" s="510">
        <v>1</v>
      </c>
      <c r="I147" s="510">
        <v>1</v>
      </c>
      <c r="J147" s="510">
        <v>1</v>
      </c>
      <c r="K147" s="509">
        <v>4</v>
      </c>
      <c r="L147" s="514" t="s">
        <v>325</v>
      </c>
    </row>
    <row r="148" spans="1:12" s="381" customFormat="1" ht="20.100000000000001" customHeight="1">
      <c r="A148" s="508">
        <v>20</v>
      </c>
      <c r="B148" s="509" t="s">
        <v>323</v>
      </c>
      <c r="C148" s="514">
        <v>1</v>
      </c>
      <c r="D148" s="551">
        <v>4.5</v>
      </c>
      <c r="E148" s="509">
        <v>12.6</v>
      </c>
      <c r="F148" s="554">
        <v>0</v>
      </c>
      <c r="G148" s="524">
        <v>1</v>
      </c>
      <c r="H148" s="510">
        <v>1</v>
      </c>
      <c r="I148" s="510">
        <v>1</v>
      </c>
      <c r="J148" s="510">
        <v>1</v>
      </c>
      <c r="K148" s="509">
        <v>4</v>
      </c>
      <c r="L148" s="514" t="s">
        <v>325</v>
      </c>
    </row>
    <row r="149" spans="1:12" s="381" customFormat="1" ht="20.100000000000001" customHeight="1">
      <c r="A149" s="508" t="s">
        <v>355</v>
      </c>
      <c r="B149" s="509" t="s">
        <v>355</v>
      </c>
      <c r="C149" s="514" t="s">
        <v>355</v>
      </c>
      <c r="D149" s="551" t="s">
        <v>355</v>
      </c>
      <c r="E149" s="509" t="s">
        <v>355</v>
      </c>
      <c r="F149" s="554" t="s">
        <v>355</v>
      </c>
      <c r="G149" s="524" t="s">
        <v>355</v>
      </c>
      <c r="H149" s="510" t="s">
        <v>355</v>
      </c>
      <c r="I149" s="510" t="s">
        <v>355</v>
      </c>
      <c r="J149" s="510" t="s">
        <v>355</v>
      </c>
      <c r="K149" s="509" t="s">
        <v>355</v>
      </c>
      <c r="L149" s="514" t="s">
        <v>355</v>
      </c>
    </row>
    <row r="150" spans="1:12" s="381" customFormat="1" ht="20.100000000000001" customHeight="1">
      <c r="A150" s="508">
        <v>21</v>
      </c>
      <c r="B150" s="509" t="s">
        <v>324</v>
      </c>
      <c r="C150" s="514">
        <v>1</v>
      </c>
      <c r="D150" s="551">
        <v>0</v>
      </c>
      <c r="E150" s="509">
        <v>6.9</v>
      </c>
      <c r="F150" s="554">
        <v>0</v>
      </c>
      <c r="G150" s="524">
        <v>1</v>
      </c>
      <c r="H150" s="510">
        <v>1</v>
      </c>
      <c r="I150" s="510">
        <v>1</v>
      </c>
      <c r="J150" s="510">
        <v>1</v>
      </c>
      <c r="K150" s="509">
        <v>4</v>
      </c>
      <c r="L150" s="514" t="s">
        <v>325</v>
      </c>
    </row>
    <row r="151" spans="1:12" s="381" customFormat="1" ht="20.100000000000001" customHeight="1">
      <c r="A151" s="508">
        <v>21</v>
      </c>
      <c r="B151" s="509" t="s">
        <v>324</v>
      </c>
      <c r="C151" s="514">
        <v>1</v>
      </c>
      <c r="D151" s="551">
        <v>22</v>
      </c>
      <c r="E151" s="509">
        <v>27.24</v>
      </c>
      <c r="F151" s="554">
        <v>0</v>
      </c>
      <c r="G151" s="524">
        <v>1</v>
      </c>
      <c r="H151" s="510">
        <v>1</v>
      </c>
      <c r="I151" s="510">
        <v>1</v>
      </c>
      <c r="J151" s="510">
        <v>1</v>
      </c>
      <c r="K151" s="509">
        <v>4</v>
      </c>
      <c r="L151" s="514" t="s">
        <v>325</v>
      </c>
    </row>
    <row r="152" spans="1:12" s="381" customFormat="1" ht="20.100000000000001" customHeight="1">
      <c r="A152" s="508">
        <v>21</v>
      </c>
      <c r="B152" s="509" t="s">
        <v>324</v>
      </c>
      <c r="C152" s="514">
        <v>1</v>
      </c>
      <c r="D152" s="551">
        <v>4.5</v>
      </c>
      <c r="E152" s="509">
        <v>27.24</v>
      </c>
      <c r="F152" s="554">
        <v>0</v>
      </c>
      <c r="G152" s="524">
        <v>1</v>
      </c>
      <c r="H152" s="510">
        <v>1</v>
      </c>
      <c r="I152" s="510">
        <v>1</v>
      </c>
      <c r="J152" s="510">
        <v>1</v>
      </c>
      <c r="K152" s="509">
        <v>4</v>
      </c>
      <c r="L152" s="514" t="s">
        <v>325</v>
      </c>
    </row>
    <row r="153" spans="1:12" s="381" customFormat="1" ht="20.100000000000001" customHeight="1">
      <c r="A153" s="508">
        <v>21</v>
      </c>
      <c r="B153" s="509" t="s">
        <v>324</v>
      </c>
      <c r="C153" s="514">
        <v>1</v>
      </c>
      <c r="D153" s="551">
        <v>30.33</v>
      </c>
      <c r="E153" s="509">
        <v>16.68</v>
      </c>
      <c r="F153" s="554">
        <v>0</v>
      </c>
      <c r="G153" s="524">
        <v>1</v>
      </c>
      <c r="H153" s="510">
        <v>1</v>
      </c>
      <c r="I153" s="510">
        <v>1</v>
      </c>
      <c r="J153" s="510">
        <v>1</v>
      </c>
      <c r="K153" s="509">
        <v>4</v>
      </c>
      <c r="L153" s="514" t="s">
        <v>325</v>
      </c>
    </row>
    <row r="154" spans="1:12" s="381" customFormat="1" ht="20.100000000000001" customHeight="1" thickBot="1">
      <c r="A154" s="512" t="s">
        <v>355</v>
      </c>
      <c r="B154" s="513" t="s">
        <v>355</v>
      </c>
      <c r="C154" s="518" t="s">
        <v>355</v>
      </c>
      <c r="D154" s="555" t="s">
        <v>355</v>
      </c>
      <c r="E154" s="513" t="s">
        <v>355</v>
      </c>
      <c r="F154" s="556" t="s">
        <v>355</v>
      </c>
      <c r="G154" s="526" t="s">
        <v>355</v>
      </c>
      <c r="H154" s="517" t="s">
        <v>355</v>
      </c>
      <c r="I154" s="517" t="s">
        <v>355</v>
      </c>
      <c r="J154" s="517" t="s">
        <v>355</v>
      </c>
      <c r="K154" s="513" t="s">
        <v>355</v>
      </c>
      <c r="L154" s="518" t="s">
        <v>355</v>
      </c>
    </row>
    <row r="155" spans="1:12" s="381" customFormat="1" ht="20.100000000000001" customHeight="1"/>
    <row r="156" spans="1:12" s="381" customFormat="1" ht="20.100000000000001" customHeight="1"/>
    <row r="157" spans="1:12" s="381" customFormat="1" ht="20.100000000000001" customHeight="1" thickBot="1">
      <c r="A157" s="853" t="s">
        <v>404</v>
      </c>
      <c r="B157" s="853"/>
      <c r="C157" s="853"/>
      <c r="D157" s="853"/>
      <c r="E157" s="853"/>
      <c r="F157" s="853"/>
      <c r="G157" s="853"/>
      <c r="H157" s="853"/>
      <c r="I157" s="853"/>
      <c r="J157" s="853"/>
      <c r="K157" s="853"/>
      <c r="L157" s="853"/>
    </row>
    <row r="158" spans="1:12" s="381" customFormat="1" ht="20.100000000000001" customHeight="1">
      <c r="A158" s="544" t="s">
        <v>345</v>
      </c>
      <c r="B158" s="545" t="s">
        <v>345</v>
      </c>
      <c r="C158" s="546" t="s">
        <v>346</v>
      </c>
      <c r="D158" s="550" t="s">
        <v>326</v>
      </c>
      <c r="E158" s="545" t="s">
        <v>326</v>
      </c>
      <c r="F158" s="546" t="s">
        <v>327</v>
      </c>
      <c r="G158" s="547" t="s">
        <v>347</v>
      </c>
      <c r="H158" s="548" t="s">
        <v>347</v>
      </c>
      <c r="I158" s="548" t="s">
        <v>347</v>
      </c>
      <c r="J158" s="548" t="s">
        <v>347</v>
      </c>
      <c r="K158" s="545" t="s">
        <v>348</v>
      </c>
      <c r="L158" s="546" t="s">
        <v>348</v>
      </c>
    </row>
    <row r="159" spans="1:12" s="381" customFormat="1" ht="20.100000000000001" customHeight="1" thickBot="1">
      <c r="A159" s="512" t="s">
        <v>349</v>
      </c>
      <c r="B159" s="513" t="s">
        <v>164</v>
      </c>
      <c r="C159" s="518" t="s">
        <v>349</v>
      </c>
      <c r="D159" s="555" t="s">
        <v>328</v>
      </c>
      <c r="E159" s="513" t="s">
        <v>329</v>
      </c>
      <c r="F159" s="518" t="s">
        <v>330</v>
      </c>
      <c r="G159" s="526" t="s">
        <v>350</v>
      </c>
      <c r="H159" s="517" t="s">
        <v>351</v>
      </c>
      <c r="I159" s="517" t="s">
        <v>352</v>
      </c>
      <c r="J159" s="517" t="s">
        <v>353</v>
      </c>
      <c r="K159" s="513" t="s">
        <v>349</v>
      </c>
      <c r="L159" s="518" t="s">
        <v>363</v>
      </c>
    </row>
    <row r="160" spans="1:12" s="381" customFormat="1" ht="20.100000000000001" customHeight="1">
      <c r="A160" s="508">
        <v>1</v>
      </c>
      <c r="B160" s="509" t="s">
        <v>8</v>
      </c>
      <c r="C160" s="516">
        <v>1</v>
      </c>
      <c r="D160" s="552">
        <v>0</v>
      </c>
      <c r="E160" s="511">
        <v>25</v>
      </c>
      <c r="F160" s="553">
        <v>0.64</v>
      </c>
      <c r="G160" s="525">
        <v>1</v>
      </c>
      <c r="H160" s="515">
        <v>1</v>
      </c>
      <c r="I160" s="515">
        <v>1</v>
      </c>
      <c r="J160" s="515">
        <v>1</v>
      </c>
      <c r="K160" s="511">
        <v>1</v>
      </c>
      <c r="L160" s="516" t="s">
        <v>377</v>
      </c>
    </row>
    <row r="161" spans="1:12" s="381" customFormat="1" ht="20.100000000000001" customHeight="1">
      <c r="A161" s="508">
        <v>1</v>
      </c>
      <c r="B161" s="509" t="s">
        <v>8</v>
      </c>
      <c r="C161" s="514">
        <v>1</v>
      </c>
      <c r="D161" s="551">
        <v>4</v>
      </c>
      <c r="E161" s="509">
        <v>25</v>
      </c>
      <c r="F161" s="554">
        <v>0</v>
      </c>
      <c r="G161" s="524">
        <v>1</v>
      </c>
      <c r="H161" s="510">
        <v>1</v>
      </c>
      <c r="I161" s="510">
        <v>1</v>
      </c>
      <c r="J161" s="510">
        <v>1</v>
      </c>
      <c r="K161" s="509">
        <v>1</v>
      </c>
      <c r="L161" s="514" t="s">
        <v>377</v>
      </c>
    </row>
    <row r="162" spans="1:12" s="381" customFormat="1" ht="20.100000000000001" customHeight="1">
      <c r="A162" s="508">
        <v>1</v>
      </c>
      <c r="B162" s="509" t="s">
        <v>8</v>
      </c>
      <c r="C162" s="514" t="s">
        <v>354</v>
      </c>
      <c r="D162" s="551" t="s">
        <v>354</v>
      </c>
      <c r="E162" s="509" t="s">
        <v>354</v>
      </c>
      <c r="F162" s="554" t="s">
        <v>354</v>
      </c>
      <c r="G162" s="524" t="s">
        <v>354</v>
      </c>
      <c r="H162" s="510" t="s">
        <v>354</v>
      </c>
      <c r="I162" s="510" t="s">
        <v>354</v>
      </c>
      <c r="J162" s="510" t="s">
        <v>354</v>
      </c>
      <c r="K162" s="509" t="s">
        <v>354</v>
      </c>
      <c r="L162" s="514" t="s">
        <v>354</v>
      </c>
    </row>
    <row r="163" spans="1:12" s="381" customFormat="1" ht="20.100000000000001" customHeight="1">
      <c r="A163" s="508">
        <v>1</v>
      </c>
      <c r="B163" s="509" t="s">
        <v>8</v>
      </c>
      <c r="C163" s="514">
        <v>2</v>
      </c>
      <c r="D163" s="551">
        <v>0</v>
      </c>
      <c r="E163" s="509">
        <v>8</v>
      </c>
      <c r="F163" s="554">
        <v>0.64</v>
      </c>
      <c r="G163" s="524">
        <v>1</v>
      </c>
      <c r="H163" s="510">
        <v>1</v>
      </c>
      <c r="I163" s="510">
        <v>1</v>
      </c>
      <c r="J163" s="510">
        <v>1</v>
      </c>
      <c r="K163" s="509">
        <v>1</v>
      </c>
      <c r="L163" s="514" t="s">
        <v>377</v>
      </c>
    </row>
    <row r="164" spans="1:12" s="381" customFormat="1" ht="20.100000000000001" customHeight="1">
      <c r="A164" s="508">
        <v>1</v>
      </c>
      <c r="B164" s="509" t="s">
        <v>8</v>
      </c>
      <c r="C164" s="514">
        <v>2</v>
      </c>
      <c r="D164" s="551">
        <v>14</v>
      </c>
      <c r="E164" s="509">
        <v>32</v>
      </c>
      <c r="F164" s="554">
        <v>0</v>
      </c>
      <c r="G164" s="524">
        <v>1</v>
      </c>
      <c r="H164" s="510">
        <v>1</v>
      </c>
      <c r="I164" s="510">
        <v>1</v>
      </c>
      <c r="J164" s="510">
        <v>1</v>
      </c>
      <c r="K164" s="509">
        <v>1</v>
      </c>
      <c r="L164" s="514" t="s">
        <v>377</v>
      </c>
    </row>
    <row r="165" spans="1:12" s="381" customFormat="1" ht="20.100000000000001" customHeight="1">
      <c r="A165" s="508">
        <v>1</v>
      </c>
      <c r="B165" s="509" t="s">
        <v>8</v>
      </c>
      <c r="C165" s="514">
        <v>2</v>
      </c>
      <c r="D165" s="551">
        <v>14</v>
      </c>
      <c r="E165" s="509">
        <v>32</v>
      </c>
      <c r="F165" s="554">
        <v>0</v>
      </c>
      <c r="G165" s="524">
        <v>1</v>
      </c>
      <c r="H165" s="510">
        <v>1</v>
      </c>
      <c r="I165" s="510">
        <v>1</v>
      </c>
      <c r="J165" s="510">
        <v>1</v>
      </c>
      <c r="K165" s="509">
        <v>1</v>
      </c>
      <c r="L165" s="514" t="s">
        <v>377</v>
      </c>
    </row>
    <row r="166" spans="1:12" s="381" customFormat="1" ht="20.100000000000001" customHeight="1">
      <c r="A166" s="508">
        <v>1</v>
      </c>
      <c r="B166" s="509" t="s">
        <v>8</v>
      </c>
      <c r="C166" s="514" t="s">
        <v>354</v>
      </c>
      <c r="D166" s="551" t="s">
        <v>354</v>
      </c>
      <c r="E166" s="509" t="s">
        <v>354</v>
      </c>
      <c r="F166" s="554" t="s">
        <v>354</v>
      </c>
      <c r="G166" s="524" t="s">
        <v>354</v>
      </c>
      <c r="H166" s="510" t="s">
        <v>354</v>
      </c>
      <c r="I166" s="510" t="s">
        <v>354</v>
      </c>
      <c r="J166" s="510" t="s">
        <v>354</v>
      </c>
      <c r="K166" s="509" t="s">
        <v>354</v>
      </c>
      <c r="L166" s="514" t="s">
        <v>354</v>
      </c>
    </row>
    <row r="167" spans="1:12" s="381" customFormat="1" ht="20.100000000000001" customHeight="1">
      <c r="A167" s="508">
        <v>1</v>
      </c>
      <c r="B167" s="509" t="s">
        <v>8</v>
      </c>
      <c r="C167" s="514">
        <v>3</v>
      </c>
      <c r="D167" s="551">
        <v>0</v>
      </c>
      <c r="E167" s="509">
        <v>8</v>
      </c>
      <c r="F167" s="554">
        <v>0.64</v>
      </c>
      <c r="G167" s="524">
        <v>1</v>
      </c>
      <c r="H167" s="510">
        <v>1</v>
      </c>
      <c r="I167" s="510">
        <v>1</v>
      </c>
      <c r="J167" s="510">
        <v>1</v>
      </c>
      <c r="K167" s="509">
        <v>1</v>
      </c>
      <c r="L167" s="514" t="s">
        <v>377</v>
      </c>
    </row>
    <row r="168" spans="1:12" s="381" customFormat="1" ht="20.100000000000001" customHeight="1">
      <c r="A168" s="508">
        <v>1</v>
      </c>
      <c r="B168" s="509" t="s">
        <v>8</v>
      </c>
      <c r="C168" s="514">
        <v>3</v>
      </c>
      <c r="D168" s="551">
        <v>14</v>
      </c>
      <c r="E168" s="509">
        <v>32</v>
      </c>
      <c r="F168" s="554">
        <v>0</v>
      </c>
      <c r="G168" s="524">
        <v>1</v>
      </c>
      <c r="H168" s="510">
        <v>1</v>
      </c>
      <c r="I168" s="510">
        <v>1</v>
      </c>
      <c r="J168" s="510">
        <v>1</v>
      </c>
      <c r="K168" s="509">
        <v>1</v>
      </c>
      <c r="L168" s="514" t="s">
        <v>377</v>
      </c>
    </row>
    <row r="169" spans="1:12" s="381" customFormat="1" ht="20.100000000000001" customHeight="1">
      <c r="A169" s="508">
        <v>1</v>
      </c>
      <c r="B169" s="509" t="s">
        <v>8</v>
      </c>
      <c r="C169" s="514">
        <v>3</v>
      </c>
      <c r="D169" s="551">
        <v>16.666666666666668</v>
      </c>
      <c r="E169" s="509">
        <v>32</v>
      </c>
      <c r="F169" s="554">
        <v>0</v>
      </c>
      <c r="G169" s="524">
        <v>1</v>
      </c>
      <c r="H169" s="510">
        <v>1</v>
      </c>
      <c r="I169" s="510">
        <v>1</v>
      </c>
      <c r="J169" s="510">
        <v>1</v>
      </c>
      <c r="K169" s="509">
        <v>1</v>
      </c>
      <c r="L169" s="514" t="s">
        <v>377</v>
      </c>
    </row>
    <row r="170" spans="1:12" s="381" customFormat="1" ht="20.100000000000001" customHeight="1">
      <c r="A170" s="508">
        <v>1</v>
      </c>
      <c r="B170" s="509" t="s">
        <v>8</v>
      </c>
      <c r="C170" s="514" t="s">
        <v>354</v>
      </c>
      <c r="D170" s="551" t="s">
        <v>354</v>
      </c>
      <c r="E170" s="509" t="s">
        <v>354</v>
      </c>
      <c r="F170" s="554" t="s">
        <v>354</v>
      </c>
      <c r="G170" s="524" t="s">
        <v>354</v>
      </c>
      <c r="H170" s="510" t="s">
        <v>354</v>
      </c>
      <c r="I170" s="510" t="s">
        <v>354</v>
      </c>
      <c r="J170" s="510" t="s">
        <v>354</v>
      </c>
      <c r="K170" s="509" t="s">
        <v>354</v>
      </c>
      <c r="L170" s="514" t="s">
        <v>354</v>
      </c>
    </row>
    <row r="171" spans="1:12" s="381" customFormat="1" ht="20.100000000000001" customHeight="1">
      <c r="A171" s="508">
        <v>1</v>
      </c>
      <c r="B171" s="509" t="s">
        <v>8</v>
      </c>
      <c r="C171" s="514">
        <v>4</v>
      </c>
      <c r="D171" s="551">
        <v>0</v>
      </c>
      <c r="E171" s="509">
        <v>8</v>
      </c>
      <c r="F171" s="554">
        <v>0.64</v>
      </c>
      <c r="G171" s="524">
        <v>1</v>
      </c>
      <c r="H171" s="510">
        <v>1</v>
      </c>
      <c r="I171" s="510">
        <v>1</v>
      </c>
      <c r="J171" s="510">
        <v>1</v>
      </c>
      <c r="K171" s="509">
        <v>1</v>
      </c>
      <c r="L171" s="514" t="s">
        <v>377</v>
      </c>
    </row>
    <row r="172" spans="1:12" s="381" customFormat="1" ht="20.100000000000001" customHeight="1">
      <c r="A172" s="508">
        <v>1</v>
      </c>
      <c r="B172" s="509" t="s">
        <v>8</v>
      </c>
      <c r="C172" s="514">
        <v>4</v>
      </c>
      <c r="D172" s="551">
        <v>14</v>
      </c>
      <c r="E172" s="509">
        <v>32</v>
      </c>
      <c r="F172" s="554">
        <v>0</v>
      </c>
      <c r="G172" s="524">
        <v>1</v>
      </c>
      <c r="H172" s="510">
        <v>1</v>
      </c>
      <c r="I172" s="510">
        <v>1</v>
      </c>
      <c r="J172" s="510">
        <v>1</v>
      </c>
      <c r="K172" s="509">
        <v>1</v>
      </c>
      <c r="L172" s="514" t="s">
        <v>377</v>
      </c>
    </row>
    <row r="173" spans="1:12" s="381" customFormat="1" ht="20.100000000000001" customHeight="1">
      <c r="A173" s="508">
        <v>1</v>
      </c>
      <c r="B173" s="509" t="s">
        <v>8</v>
      </c>
      <c r="C173" s="514">
        <v>4</v>
      </c>
      <c r="D173" s="551">
        <v>19.333333333333332</v>
      </c>
      <c r="E173" s="509">
        <v>32</v>
      </c>
      <c r="F173" s="554">
        <v>0</v>
      </c>
      <c r="G173" s="524">
        <v>1</v>
      </c>
      <c r="H173" s="510">
        <v>1</v>
      </c>
      <c r="I173" s="510">
        <v>1</v>
      </c>
      <c r="J173" s="510">
        <v>1</v>
      </c>
      <c r="K173" s="509">
        <v>1</v>
      </c>
      <c r="L173" s="514" t="s">
        <v>377</v>
      </c>
    </row>
    <row r="174" spans="1:12" s="381" customFormat="1" ht="20.100000000000001" customHeight="1">
      <c r="A174" s="508">
        <v>1</v>
      </c>
      <c r="B174" s="509" t="s">
        <v>8</v>
      </c>
      <c r="C174" s="514" t="s">
        <v>354</v>
      </c>
      <c r="D174" s="551" t="s">
        <v>354</v>
      </c>
      <c r="E174" s="509" t="s">
        <v>354</v>
      </c>
      <c r="F174" s="554" t="s">
        <v>354</v>
      </c>
      <c r="G174" s="524" t="s">
        <v>354</v>
      </c>
      <c r="H174" s="510" t="s">
        <v>354</v>
      </c>
      <c r="I174" s="510" t="s">
        <v>354</v>
      </c>
      <c r="J174" s="510" t="s">
        <v>354</v>
      </c>
      <c r="K174" s="509" t="s">
        <v>354</v>
      </c>
      <c r="L174" s="514" t="s">
        <v>354</v>
      </c>
    </row>
    <row r="175" spans="1:12" s="381" customFormat="1" ht="20.100000000000001" customHeight="1">
      <c r="A175" s="508">
        <v>1</v>
      </c>
      <c r="B175" s="509" t="s">
        <v>8</v>
      </c>
      <c r="C175" s="514">
        <v>5</v>
      </c>
      <c r="D175" s="551">
        <v>0</v>
      </c>
      <c r="E175" s="509">
        <v>8</v>
      </c>
      <c r="F175" s="554">
        <v>0.64</v>
      </c>
      <c r="G175" s="524">
        <v>1</v>
      </c>
      <c r="H175" s="510">
        <v>1</v>
      </c>
      <c r="I175" s="510">
        <v>1</v>
      </c>
      <c r="J175" s="510">
        <v>1</v>
      </c>
      <c r="K175" s="509">
        <v>1</v>
      </c>
      <c r="L175" s="514" t="s">
        <v>377</v>
      </c>
    </row>
    <row r="176" spans="1:12" s="381" customFormat="1" ht="20.100000000000001" customHeight="1">
      <c r="A176" s="508">
        <v>1</v>
      </c>
      <c r="B176" s="509" t="s">
        <v>8</v>
      </c>
      <c r="C176" s="514">
        <v>5</v>
      </c>
      <c r="D176" s="551">
        <v>14</v>
      </c>
      <c r="E176" s="509">
        <v>32</v>
      </c>
      <c r="F176" s="554">
        <v>0</v>
      </c>
      <c r="G176" s="524">
        <v>1</v>
      </c>
      <c r="H176" s="510">
        <v>1</v>
      </c>
      <c r="I176" s="510">
        <v>1</v>
      </c>
      <c r="J176" s="510">
        <v>1</v>
      </c>
      <c r="K176" s="509">
        <v>1</v>
      </c>
      <c r="L176" s="514" t="s">
        <v>377</v>
      </c>
    </row>
    <row r="177" spans="1:12" s="381" customFormat="1" ht="20.100000000000001" customHeight="1">
      <c r="A177" s="508">
        <v>1</v>
      </c>
      <c r="B177" s="509" t="s">
        <v>8</v>
      </c>
      <c r="C177" s="514">
        <v>5</v>
      </c>
      <c r="D177" s="551">
        <v>22</v>
      </c>
      <c r="E177" s="509">
        <v>32</v>
      </c>
      <c r="F177" s="554">
        <v>0</v>
      </c>
      <c r="G177" s="524">
        <v>1</v>
      </c>
      <c r="H177" s="510">
        <v>1</v>
      </c>
      <c r="I177" s="510">
        <v>1</v>
      </c>
      <c r="J177" s="510">
        <v>1</v>
      </c>
      <c r="K177" s="509">
        <v>1</v>
      </c>
      <c r="L177" s="514" t="s">
        <v>377</v>
      </c>
    </row>
    <row r="178" spans="1:12" s="381" customFormat="1" ht="20.100000000000001" customHeight="1">
      <c r="A178" s="508">
        <v>1</v>
      </c>
      <c r="B178" s="509" t="s">
        <v>8</v>
      </c>
      <c r="C178" s="514" t="s">
        <v>354</v>
      </c>
      <c r="D178" s="551" t="s">
        <v>354</v>
      </c>
      <c r="E178" s="509" t="s">
        <v>354</v>
      </c>
      <c r="F178" s="554" t="s">
        <v>354</v>
      </c>
      <c r="G178" s="524" t="s">
        <v>354</v>
      </c>
      <c r="H178" s="510" t="s">
        <v>354</v>
      </c>
      <c r="I178" s="510" t="s">
        <v>354</v>
      </c>
      <c r="J178" s="510" t="s">
        <v>354</v>
      </c>
      <c r="K178" s="509" t="s">
        <v>354</v>
      </c>
      <c r="L178" s="514" t="s">
        <v>354</v>
      </c>
    </row>
    <row r="179" spans="1:12" s="381" customFormat="1" ht="20.100000000000001" customHeight="1">
      <c r="A179" s="508">
        <v>1</v>
      </c>
      <c r="B179" s="509" t="s">
        <v>8</v>
      </c>
      <c r="C179" s="514">
        <v>6</v>
      </c>
      <c r="D179" s="551">
        <v>0</v>
      </c>
      <c r="E179" s="509">
        <v>8</v>
      </c>
      <c r="F179" s="554">
        <v>0.64</v>
      </c>
      <c r="G179" s="524">
        <v>1</v>
      </c>
      <c r="H179" s="510">
        <v>1</v>
      </c>
      <c r="I179" s="510">
        <v>1</v>
      </c>
      <c r="J179" s="510">
        <v>1</v>
      </c>
      <c r="K179" s="509">
        <v>1</v>
      </c>
      <c r="L179" s="514" t="s">
        <v>377</v>
      </c>
    </row>
    <row r="180" spans="1:12" s="381" customFormat="1" ht="20.100000000000001" customHeight="1">
      <c r="A180" s="508">
        <v>1</v>
      </c>
      <c r="B180" s="509" t="s">
        <v>8</v>
      </c>
      <c r="C180" s="514">
        <v>6</v>
      </c>
      <c r="D180" s="551">
        <v>14</v>
      </c>
      <c r="E180" s="509">
        <v>32</v>
      </c>
      <c r="F180" s="554">
        <v>0</v>
      </c>
      <c r="G180" s="524">
        <v>1</v>
      </c>
      <c r="H180" s="510">
        <v>1</v>
      </c>
      <c r="I180" s="510">
        <v>1</v>
      </c>
      <c r="J180" s="510">
        <v>1</v>
      </c>
      <c r="K180" s="509">
        <v>1</v>
      </c>
      <c r="L180" s="514" t="s">
        <v>377</v>
      </c>
    </row>
    <row r="181" spans="1:12" s="381" customFormat="1" ht="20.100000000000001" customHeight="1">
      <c r="A181" s="508">
        <v>1</v>
      </c>
      <c r="B181" s="509" t="s">
        <v>8</v>
      </c>
      <c r="C181" s="514">
        <v>6</v>
      </c>
      <c r="D181" s="551">
        <v>24.666666666666664</v>
      </c>
      <c r="E181" s="509">
        <v>32</v>
      </c>
      <c r="F181" s="554">
        <v>0</v>
      </c>
      <c r="G181" s="524">
        <v>1</v>
      </c>
      <c r="H181" s="510">
        <v>1</v>
      </c>
      <c r="I181" s="510">
        <v>1</v>
      </c>
      <c r="J181" s="510">
        <v>1</v>
      </c>
      <c r="K181" s="509">
        <v>1</v>
      </c>
      <c r="L181" s="514" t="s">
        <v>377</v>
      </c>
    </row>
    <row r="182" spans="1:12" s="381" customFormat="1" ht="20.100000000000001" customHeight="1">
      <c r="A182" s="508">
        <v>1</v>
      </c>
      <c r="B182" s="509" t="s">
        <v>8</v>
      </c>
      <c r="C182" s="514" t="s">
        <v>354</v>
      </c>
      <c r="D182" s="551" t="s">
        <v>354</v>
      </c>
      <c r="E182" s="509" t="s">
        <v>354</v>
      </c>
      <c r="F182" s="554" t="s">
        <v>354</v>
      </c>
      <c r="G182" s="524" t="s">
        <v>354</v>
      </c>
      <c r="H182" s="510" t="s">
        <v>354</v>
      </c>
      <c r="I182" s="510" t="s">
        <v>354</v>
      </c>
      <c r="J182" s="510" t="s">
        <v>354</v>
      </c>
      <c r="K182" s="509" t="s">
        <v>354</v>
      </c>
      <c r="L182" s="514" t="s">
        <v>354</v>
      </c>
    </row>
    <row r="183" spans="1:12" s="381" customFormat="1" ht="20.100000000000001" customHeight="1">
      <c r="A183" s="508">
        <v>1</v>
      </c>
      <c r="B183" s="509" t="s">
        <v>8</v>
      </c>
      <c r="C183" s="514">
        <v>7</v>
      </c>
      <c r="D183" s="551">
        <v>0</v>
      </c>
      <c r="E183" s="509">
        <v>8</v>
      </c>
      <c r="F183" s="554">
        <v>0.64</v>
      </c>
      <c r="G183" s="524">
        <v>1</v>
      </c>
      <c r="H183" s="510">
        <v>1</v>
      </c>
      <c r="I183" s="510">
        <v>1</v>
      </c>
      <c r="J183" s="510">
        <v>1</v>
      </c>
      <c r="K183" s="509">
        <v>1</v>
      </c>
      <c r="L183" s="514" t="s">
        <v>377</v>
      </c>
    </row>
    <row r="184" spans="1:12" s="381" customFormat="1" ht="20.100000000000001" customHeight="1">
      <c r="A184" s="508">
        <v>1</v>
      </c>
      <c r="B184" s="509" t="s">
        <v>8</v>
      </c>
      <c r="C184" s="514">
        <v>7</v>
      </c>
      <c r="D184" s="551">
        <v>14</v>
      </c>
      <c r="E184" s="509">
        <v>32</v>
      </c>
      <c r="F184" s="554">
        <v>0</v>
      </c>
      <c r="G184" s="524">
        <v>1</v>
      </c>
      <c r="H184" s="510">
        <v>1</v>
      </c>
      <c r="I184" s="510">
        <v>1</v>
      </c>
      <c r="J184" s="510">
        <v>1</v>
      </c>
      <c r="K184" s="509">
        <v>1</v>
      </c>
      <c r="L184" s="514" t="s">
        <v>377</v>
      </c>
    </row>
    <row r="185" spans="1:12" s="381" customFormat="1" ht="20.100000000000001" customHeight="1">
      <c r="A185" s="508">
        <v>1</v>
      </c>
      <c r="B185" s="509" t="s">
        <v>8</v>
      </c>
      <c r="C185" s="514">
        <v>7</v>
      </c>
      <c r="D185" s="551">
        <v>27.333333333333332</v>
      </c>
      <c r="E185" s="509">
        <v>32</v>
      </c>
      <c r="F185" s="554">
        <v>0</v>
      </c>
      <c r="G185" s="524">
        <v>1</v>
      </c>
      <c r="H185" s="510">
        <v>1</v>
      </c>
      <c r="I185" s="510">
        <v>1</v>
      </c>
      <c r="J185" s="510">
        <v>1</v>
      </c>
      <c r="K185" s="509">
        <v>1</v>
      </c>
      <c r="L185" s="514" t="s">
        <v>377</v>
      </c>
    </row>
    <row r="186" spans="1:12" s="381" customFormat="1" ht="20.100000000000001" customHeight="1">
      <c r="A186" s="508">
        <v>1</v>
      </c>
      <c r="B186" s="509" t="s">
        <v>8</v>
      </c>
      <c r="C186" s="514" t="s">
        <v>354</v>
      </c>
      <c r="D186" s="551" t="s">
        <v>354</v>
      </c>
      <c r="E186" s="509" t="s">
        <v>354</v>
      </c>
      <c r="F186" s="554" t="s">
        <v>354</v>
      </c>
      <c r="G186" s="524" t="s">
        <v>354</v>
      </c>
      <c r="H186" s="510" t="s">
        <v>354</v>
      </c>
      <c r="I186" s="510" t="s">
        <v>354</v>
      </c>
      <c r="J186" s="510" t="s">
        <v>354</v>
      </c>
      <c r="K186" s="509" t="s">
        <v>354</v>
      </c>
      <c r="L186" s="514" t="s">
        <v>354</v>
      </c>
    </row>
    <row r="187" spans="1:12" s="381" customFormat="1" ht="20.100000000000001" customHeight="1">
      <c r="A187" s="508">
        <v>1</v>
      </c>
      <c r="B187" s="509" t="s">
        <v>8</v>
      </c>
      <c r="C187" s="514">
        <v>8</v>
      </c>
      <c r="D187" s="551">
        <v>0</v>
      </c>
      <c r="E187" s="509">
        <v>8</v>
      </c>
      <c r="F187" s="554">
        <v>0.64</v>
      </c>
      <c r="G187" s="524">
        <v>1</v>
      </c>
      <c r="H187" s="510">
        <v>1</v>
      </c>
      <c r="I187" s="510">
        <v>1</v>
      </c>
      <c r="J187" s="510">
        <v>1</v>
      </c>
      <c r="K187" s="509">
        <v>1</v>
      </c>
      <c r="L187" s="514" t="s">
        <v>377</v>
      </c>
    </row>
    <row r="188" spans="1:12" s="381" customFormat="1" ht="20.100000000000001" customHeight="1">
      <c r="A188" s="508">
        <v>1</v>
      </c>
      <c r="B188" s="509" t="s">
        <v>8</v>
      </c>
      <c r="C188" s="514">
        <v>8</v>
      </c>
      <c r="D188" s="551">
        <v>14</v>
      </c>
      <c r="E188" s="509">
        <v>32</v>
      </c>
      <c r="F188" s="554">
        <v>0</v>
      </c>
      <c r="G188" s="524">
        <v>1</v>
      </c>
      <c r="H188" s="510">
        <v>1</v>
      </c>
      <c r="I188" s="510">
        <v>1</v>
      </c>
      <c r="J188" s="510">
        <v>1</v>
      </c>
      <c r="K188" s="509">
        <v>1</v>
      </c>
      <c r="L188" s="514" t="s">
        <v>377</v>
      </c>
    </row>
    <row r="189" spans="1:12" s="381" customFormat="1" ht="20.100000000000001" customHeight="1">
      <c r="A189" s="508">
        <v>1</v>
      </c>
      <c r="B189" s="509" t="s">
        <v>8</v>
      </c>
      <c r="C189" s="514">
        <v>8</v>
      </c>
      <c r="D189" s="551">
        <v>30</v>
      </c>
      <c r="E189" s="509">
        <v>32</v>
      </c>
      <c r="F189" s="554">
        <v>0</v>
      </c>
      <c r="G189" s="524">
        <v>1</v>
      </c>
      <c r="H189" s="510">
        <v>1</v>
      </c>
      <c r="I189" s="510">
        <v>1</v>
      </c>
      <c r="J189" s="510">
        <v>1</v>
      </c>
      <c r="K189" s="509">
        <v>1</v>
      </c>
      <c r="L189" s="514" t="s">
        <v>377</v>
      </c>
    </row>
    <row r="190" spans="1:12" s="381" customFormat="1" ht="20.100000000000001" customHeight="1">
      <c r="A190" s="508">
        <v>1</v>
      </c>
      <c r="B190" s="509" t="s">
        <v>8</v>
      </c>
      <c r="C190" s="514" t="s">
        <v>354</v>
      </c>
      <c r="D190" s="551" t="s">
        <v>354</v>
      </c>
      <c r="E190" s="509" t="s">
        <v>354</v>
      </c>
      <c r="F190" s="554" t="s">
        <v>354</v>
      </c>
      <c r="G190" s="524" t="s">
        <v>354</v>
      </c>
      <c r="H190" s="510" t="s">
        <v>354</v>
      </c>
      <c r="I190" s="510" t="s">
        <v>354</v>
      </c>
      <c r="J190" s="510" t="s">
        <v>354</v>
      </c>
      <c r="K190" s="509" t="s">
        <v>354</v>
      </c>
      <c r="L190" s="514" t="s">
        <v>354</v>
      </c>
    </row>
    <row r="191" spans="1:12" s="381" customFormat="1" ht="20.100000000000001" customHeight="1">
      <c r="A191" s="508">
        <v>1</v>
      </c>
      <c r="B191" s="509" t="s">
        <v>8</v>
      </c>
      <c r="C191" s="514">
        <v>9</v>
      </c>
      <c r="D191" s="551">
        <v>0</v>
      </c>
      <c r="E191" s="509">
        <v>7.2</v>
      </c>
      <c r="F191" s="554">
        <v>0.57600000000000007</v>
      </c>
      <c r="G191" s="524">
        <v>0</v>
      </c>
      <c r="H191" s="510">
        <v>1</v>
      </c>
      <c r="I191" s="510">
        <v>0</v>
      </c>
      <c r="J191" s="510">
        <v>0</v>
      </c>
      <c r="K191" s="509">
        <v>1</v>
      </c>
      <c r="L191" s="514" t="s">
        <v>377</v>
      </c>
    </row>
    <row r="192" spans="1:12" s="381" customFormat="1" ht="20.100000000000001" customHeight="1">
      <c r="A192" s="508">
        <v>1</v>
      </c>
      <c r="B192" s="509" t="s">
        <v>8</v>
      </c>
      <c r="C192" s="514">
        <v>9</v>
      </c>
      <c r="D192" s="551">
        <v>14</v>
      </c>
      <c r="E192" s="509">
        <v>28.8</v>
      </c>
      <c r="F192" s="554">
        <v>0</v>
      </c>
      <c r="G192" s="524">
        <v>0</v>
      </c>
      <c r="H192" s="510">
        <v>1</v>
      </c>
      <c r="I192" s="510">
        <v>0</v>
      </c>
      <c r="J192" s="510">
        <v>0</v>
      </c>
      <c r="K192" s="509">
        <v>1</v>
      </c>
      <c r="L192" s="514" t="s">
        <v>377</v>
      </c>
    </row>
    <row r="193" spans="1:12" s="381" customFormat="1" ht="20.100000000000001" customHeight="1">
      <c r="A193" s="508">
        <v>1</v>
      </c>
      <c r="B193" s="509" t="s">
        <v>8</v>
      </c>
      <c r="C193" s="514">
        <v>9</v>
      </c>
      <c r="D193" s="551">
        <v>14</v>
      </c>
      <c r="E193" s="509">
        <v>28.8</v>
      </c>
      <c r="F193" s="554">
        <v>0</v>
      </c>
      <c r="G193" s="524">
        <v>0</v>
      </c>
      <c r="H193" s="510">
        <v>1</v>
      </c>
      <c r="I193" s="510">
        <v>0</v>
      </c>
      <c r="J193" s="510">
        <v>0</v>
      </c>
      <c r="K193" s="509">
        <v>1</v>
      </c>
      <c r="L193" s="514" t="s">
        <v>377</v>
      </c>
    </row>
    <row r="194" spans="1:12" s="381" customFormat="1" ht="20.100000000000001" customHeight="1">
      <c r="A194" s="508">
        <v>1</v>
      </c>
      <c r="B194" s="509" t="s">
        <v>8</v>
      </c>
      <c r="C194" s="514">
        <v>9</v>
      </c>
      <c r="D194" s="551">
        <v>154.80000000000001</v>
      </c>
      <c r="E194" s="509">
        <v>7.2</v>
      </c>
      <c r="F194" s="554">
        <v>0</v>
      </c>
      <c r="G194" s="524">
        <v>0</v>
      </c>
      <c r="H194" s="510">
        <v>1</v>
      </c>
      <c r="I194" s="510">
        <v>0</v>
      </c>
      <c r="J194" s="510">
        <v>0</v>
      </c>
      <c r="K194" s="509">
        <v>1</v>
      </c>
      <c r="L194" s="514" t="s">
        <v>377</v>
      </c>
    </row>
    <row r="195" spans="1:12" s="381" customFormat="1" ht="20.100000000000001" customHeight="1">
      <c r="A195" s="508">
        <v>1</v>
      </c>
      <c r="B195" s="509" t="s">
        <v>8</v>
      </c>
      <c r="C195" s="514">
        <v>9</v>
      </c>
      <c r="D195" s="551">
        <v>14</v>
      </c>
      <c r="E195" s="509">
        <v>28.8</v>
      </c>
      <c r="F195" s="554">
        <v>0</v>
      </c>
      <c r="G195" s="524">
        <v>0</v>
      </c>
      <c r="H195" s="510">
        <v>1</v>
      </c>
      <c r="I195" s="510">
        <v>0</v>
      </c>
      <c r="J195" s="510">
        <v>0</v>
      </c>
      <c r="K195" s="509">
        <v>1</v>
      </c>
      <c r="L195" s="514" t="s">
        <v>377</v>
      </c>
    </row>
    <row r="196" spans="1:12" s="381" customFormat="1" ht="20.100000000000001" customHeight="1">
      <c r="A196" s="508">
        <v>1</v>
      </c>
      <c r="B196" s="509" t="s">
        <v>8</v>
      </c>
      <c r="C196" s="514">
        <v>9</v>
      </c>
      <c r="D196" s="551">
        <v>14</v>
      </c>
      <c r="E196" s="509">
        <v>28.8</v>
      </c>
      <c r="F196" s="554">
        <v>0</v>
      </c>
      <c r="G196" s="524">
        <v>0</v>
      </c>
      <c r="H196" s="510">
        <v>1</v>
      </c>
      <c r="I196" s="510">
        <v>0</v>
      </c>
      <c r="J196" s="510">
        <v>0</v>
      </c>
      <c r="K196" s="509">
        <v>1</v>
      </c>
      <c r="L196" s="514" t="s">
        <v>377</v>
      </c>
    </row>
    <row r="197" spans="1:12" s="381" customFormat="1" ht="20.100000000000001" customHeight="1">
      <c r="A197" s="508">
        <v>1</v>
      </c>
      <c r="B197" s="509" t="s">
        <v>8</v>
      </c>
      <c r="C197" s="514" t="s">
        <v>354</v>
      </c>
      <c r="D197" s="551" t="s">
        <v>354</v>
      </c>
      <c r="E197" s="509" t="s">
        <v>354</v>
      </c>
      <c r="F197" s="554" t="s">
        <v>354</v>
      </c>
      <c r="G197" s="524" t="s">
        <v>354</v>
      </c>
      <c r="H197" s="510" t="s">
        <v>354</v>
      </c>
      <c r="I197" s="510" t="s">
        <v>354</v>
      </c>
      <c r="J197" s="510" t="s">
        <v>354</v>
      </c>
      <c r="K197" s="509" t="s">
        <v>354</v>
      </c>
      <c r="L197" s="514" t="s">
        <v>354</v>
      </c>
    </row>
    <row r="198" spans="1:12" s="381" customFormat="1" ht="20.100000000000001" customHeight="1">
      <c r="A198" s="508">
        <v>1</v>
      </c>
      <c r="B198" s="509" t="s">
        <v>8</v>
      </c>
      <c r="C198" s="514">
        <v>10</v>
      </c>
      <c r="D198" s="551">
        <v>0</v>
      </c>
      <c r="E198" s="509">
        <v>7.2</v>
      </c>
      <c r="F198" s="554">
        <v>0.57600000000000007</v>
      </c>
      <c r="G198" s="524">
        <v>0</v>
      </c>
      <c r="H198" s="510">
        <v>1</v>
      </c>
      <c r="I198" s="510">
        <v>0</v>
      </c>
      <c r="J198" s="510">
        <v>0</v>
      </c>
      <c r="K198" s="509">
        <v>1</v>
      </c>
      <c r="L198" s="514" t="s">
        <v>377</v>
      </c>
    </row>
    <row r="199" spans="1:12" s="381" customFormat="1" ht="20.100000000000001" customHeight="1">
      <c r="A199" s="508">
        <v>1</v>
      </c>
      <c r="B199" s="509" t="s">
        <v>8</v>
      </c>
      <c r="C199" s="514">
        <v>10</v>
      </c>
      <c r="D199" s="551">
        <v>14</v>
      </c>
      <c r="E199" s="509">
        <v>28.8</v>
      </c>
      <c r="F199" s="554">
        <v>0</v>
      </c>
      <c r="G199" s="524">
        <v>0</v>
      </c>
      <c r="H199" s="510">
        <v>1</v>
      </c>
      <c r="I199" s="510">
        <v>0</v>
      </c>
      <c r="J199" s="510">
        <v>0</v>
      </c>
      <c r="K199" s="509">
        <v>1</v>
      </c>
      <c r="L199" s="514" t="s">
        <v>377</v>
      </c>
    </row>
    <row r="200" spans="1:12" s="381" customFormat="1" ht="20.100000000000001" customHeight="1">
      <c r="A200" s="508">
        <v>1</v>
      </c>
      <c r="B200" s="509" t="s">
        <v>8</v>
      </c>
      <c r="C200" s="514">
        <v>10</v>
      </c>
      <c r="D200" s="551">
        <v>14</v>
      </c>
      <c r="E200" s="509">
        <v>28.8</v>
      </c>
      <c r="F200" s="554">
        <v>0</v>
      </c>
      <c r="G200" s="524">
        <v>0</v>
      </c>
      <c r="H200" s="510">
        <v>1</v>
      </c>
      <c r="I200" s="510">
        <v>0</v>
      </c>
      <c r="J200" s="510">
        <v>0</v>
      </c>
      <c r="K200" s="509">
        <v>1</v>
      </c>
      <c r="L200" s="514" t="s">
        <v>377</v>
      </c>
    </row>
    <row r="201" spans="1:12" s="381" customFormat="1" ht="20.100000000000001" customHeight="1">
      <c r="A201" s="508">
        <v>1</v>
      </c>
      <c r="B201" s="509" t="s">
        <v>8</v>
      </c>
      <c r="C201" s="514">
        <v>10</v>
      </c>
      <c r="D201" s="551">
        <v>166.26666666666668</v>
      </c>
      <c r="E201" s="509">
        <v>7.2</v>
      </c>
      <c r="F201" s="554">
        <v>0</v>
      </c>
      <c r="G201" s="524">
        <v>0</v>
      </c>
      <c r="H201" s="510">
        <v>1</v>
      </c>
      <c r="I201" s="510">
        <v>0</v>
      </c>
      <c r="J201" s="510">
        <v>0</v>
      </c>
      <c r="K201" s="509">
        <v>1</v>
      </c>
      <c r="L201" s="514" t="s">
        <v>377</v>
      </c>
    </row>
    <row r="202" spans="1:12" s="381" customFormat="1" ht="20.100000000000001" customHeight="1">
      <c r="A202" s="508">
        <v>1</v>
      </c>
      <c r="B202" s="509" t="s">
        <v>8</v>
      </c>
      <c r="C202" s="514">
        <v>10</v>
      </c>
      <c r="D202" s="551">
        <v>14</v>
      </c>
      <c r="E202" s="509">
        <v>28.8</v>
      </c>
      <c r="F202" s="554">
        <v>0</v>
      </c>
      <c r="G202" s="524">
        <v>0</v>
      </c>
      <c r="H202" s="510">
        <v>1</v>
      </c>
      <c r="I202" s="510">
        <v>0</v>
      </c>
      <c r="J202" s="510">
        <v>0</v>
      </c>
      <c r="K202" s="509">
        <v>1</v>
      </c>
      <c r="L202" s="514" t="s">
        <v>377</v>
      </c>
    </row>
    <row r="203" spans="1:12" s="381" customFormat="1" ht="20.100000000000001" customHeight="1">
      <c r="A203" s="508">
        <v>1</v>
      </c>
      <c r="B203" s="509" t="s">
        <v>8</v>
      </c>
      <c r="C203" s="514">
        <v>10</v>
      </c>
      <c r="D203" s="551">
        <v>14</v>
      </c>
      <c r="E203" s="509">
        <v>28.8</v>
      </c>
      <c r="F203" s="554">
        <v>0</v>
      </c>
      <c r="G203" s="524">
        <v>0</v>
      </c>
      <c r="H203" s="510">
        <v>1</v>
      </c>
      <c r="I203" s="510">
        <v>0</v>
      </c>
      <c r="J203" s="510">
        <v>0</v>
      </c>
      <c r="K203" s="509">
        <v>1</v>
      </c>
      <c r="L203" s="514" t="s">
        <v>377</v>
      </c>
    </row>
    <row r="204" spans="1:12" s="381" customFormat="1" ht="20.100000000000001" customHeight="1">
      <c r="A204" s="508">
        <v>1</v>
      </c>
      <c r="B204" s="509" t="s">
        <v>8</v>
      </c>
      <c r="C204" s="514" t="s">
        <v>354</v>
      </c>
      <c r="D204" s="551" t="s">
        <v>354</v>
      </c>
      <c r="E204" s="509" t="s">
        <v>354</v>
      </c>
      <c r="F204" s="554" t="s">
        <v>354</v>
      </c>
      <c r="G204" s="524" t="s">
        <v>354</v>
      </c>
      <c r="H204" s="510" t="s">
        <v>354</v>
      </c>
      <c r="I204" s="510" t="s">
        <v>354</v>
      </c>
      <c r="J204" s="510" t="s">
        <v>354</v>
      </c>
      <c r="K204" s="509" t="s">
        <v>354</v>
      </c>
      <c r="L204" s="514" t="s">
        <v>354</v>
      </c>
    </row>
    <row r="205" spans="1:12" s="381" customFormat="1" ht="20.100000000000001" customHeight="1">
      <c r="A205" s="508">
        <v>1</v>
      </c>
      <c r="B205" s="509" t="s">
        <v>8</v>
      </c>
      <c r="C205" s="514">
        <v>11</v>
      </c>
      <c r="D205" s="551">
        <v>0</v>
      </c>
      <c r="E205" s="509">
        <v>7.2</v>
      </c>
      <c r="F205" s="554">
        <v>0.57600000000000007</v>
      </c>
      <c r="G205" s="524">
        <v>0</v>
      </c>
      <c r="H205" s="510">
        <v>1</v>
      </c>
      <c r="I205" s="510">
        <v>0</v>
      </c>
      <c r="J205" s="510">
        <v>0</v>
      </c>
      <c r="K205" s="509">
        <v>1</v>
      </c>
      <c r="L205" s="514" t="s">
        <v>377</v>
      </c>
    </row>
    <row r="206" spans="1:12" s="381" customFormat="1" ht="20.100000000000001" customHeight="1">
      <c r="A206" s="508">
        <v>1</v>
      </c>
      <c r="B206" s="509" t="s">
        <v>8</v>
      </c>
      <c r="C206" s="514">
        <v>11</v>
      </c>
      <c r="D206" s="551">
        <v>14</v>
      </c>
      <c r="E206" s="509">
        <v>28.8</v>
      </c>
      <c r="F206" s="554">
        <v>0</v>
      </c>
      <c r="G206" s="524">
        <v>0</v>
      </c>
      <c r="H206" s="510">
        <v>1</v>
      </c>
      <c r="I206" s="510">
        <v>0</v>
      </c>
      <c r="J206" s="510">
        <v>0</v>
      </c>
      <c r="K206" s="509">
        <v>1</v>
      </c>
      <c r="L206" s="514" t="s">
        <v>377</v>
      </c>
    </row>
    <row r="207" spans="1:12" s="381" customFormat="1" ht="20.100000000000001" customHeight="1">
      <c r="A207" s="508">
        <v>1</v>
      </c>
      <c r="B207" s="509" t="s">
        <v>8</v>
      </c>
      <c r="C207" s="514">
        <v>11</v>
      </c>
      <c r="D207" s="551">
        <v>14</v>
      </c>
      <c r="E207" s="509">
        <v>28.8</v>
      </c>
      <c r="F207" s="554">
        <v>0</v>
      </c>
      <c r="G207" s="524">
        <v>0</v>
      </c>
      <c r="H207" s="510">
        <v>1</v>
      </c>
      <c r="I207" s="510">
        <v>0</v>
      </c>
      <c r="J207" s="510">
        <v>0</v>
      </c>
      <c r="K207" s="509">
        <v>1</v>
      </c>
      <c r="L207" s="514" t="s">
        <v>377</v>
      </c>
    </row>
    <row r="208" spans="1:12" s="381" customFormat="1" ht="20.100000000000001" customHeight="1">
      <c r="A208" s="508">
        <v>1</v>
      </c>
      <c r="B208" s="509" t="s">
        <v>8</v>
      </c>
      <c r="C208" s="514">
        <v>11</v>
      </c>
      <c r="D208" s="551">
        <v>177.73333333333335</v>
      </c>
      <c r="E208" s="509">
        <v>7.2</v>
      </c>
      <c r="F208" s="554">
        <v>0</v>
      </c>
      <c r="G208" s="524">
        <v>0</v>
      </c>
      <c r="H208" s="510">
        <v>1</v>
      </c>
      <c r="I208" s="510">
        <v>0</v>
      </c>
      <c r="J208" s="510">
        <v>0</v>
      </c>
      <c r="K208" s="509">
        <v>1</v>
      </c>
      <c r="L208" s="514" t="s">
        <v>377</v>
      </c>
    </row>
    <row r="209" spans="1:12" s="381" customFormat="1" ht="20.100000000000001" customHeight="1">
      <c r="A209" s="508">
        <v>1</v>
      </c>
      <c r="B209" s="509" t="s">
        <v>8</v>
      </c>
      <c r="C209" s="514">
        <v>11</v>
      </c>
      <c r="D209" s="551">
        <v>14</v>
      </c>
      <c r="E209" s="509">
        <v>28.8</v>
      </c>
      <c r="F209" s="554">
        <v>0</v>
      </c>
      <c r="G209" s="524">
        <v>0</v>
      </c>
      <c r="H209" s="510">
        <v>1</v>
      </c>
      <c r="I209" s="510">
        <v>0</v>
      </c>
      <c r="J209" s="510">
        <v>0</v>
      </c>
      <c r="K209" s="509">
        <v>1</v>
      </c>
      <c r="L209" s="514" t="s">
        <v>377</v>
      </c>
    </row>
    <row r="210" spans="1:12" s="381" customFormat="1" ht="20.100000000000001" customHeight="1">
      <c r="A210" s="508">
        <v>1</v>
      </c>
      <c r="B210" s="509" t="s">
        <v>8</v>
      </c>
      <c r="C210" s="514">
        <v>11</v>
      </c>
      <c r="D210" s="551">
        <v>14</v>
      </c>
      <c r="E210" s="509">
        <v>28.8</v>
      </c>
      <c r="F210" s="554">
        <v>0</v>
      </c>
      <c r="G210" s="524">
        <v>0</v>
      </c>
      <c r="H210" s="510">
        <v>1</v>
      </c>
      <c r="I210" s="510">
        <v>0</v>
      </c>
      <c r="J210" s="510">
        <v>0</v>
      </c>
      <c r="K210" s="509">
        <v>1</v>
      </c>
      <c r="L210" s="514" t="s">
        <v>377</v>
      </c>
    </row>
    <row r="211" spans="1:12" s="381" customFormat="1" ht="20.100000000000001" customHeight="1">
      <c r="A211" s="508">
        <v>1</v>
      </c>
      <c r="B211" s="509" t="s">
        <v>8</v>
      </c>
      <c r="C211" s="514" t="s">
        <v>354</v>
      </c>
      <c r="D211" s="551" t="s">
        <v>354</v>
      </c>
      <c r="E211" s="509" t="s">
        <v>354</v>
      </c>
      <c r="F211" s="554" t="s">
        <v>354</v>
      </c>
      <c r="G211" s="524" t="s">
        <v>354</v>
      </c>
      <c r="H211" s="510" t="s">
        <v>354</v>
      </c>
      <c r="I211" s="510" t="s">
        <v>354</v>
      </c>
      <c r="J211" s="510" t="s">
        <v>354</v>
      </c>
      <c r="K211" s="509" t="s">
        <v>354</v>
      </c>
      <c r="L211" s="514" t="s">
        <v>354</v>
      </c>
    </row>
    <row r="212" spans="1:12" s="381" customFormat="1" ht="20.100000000000001" customHeight="1">
      <c r="A212" s="508">
        <v>1</v>
      </c>
      <c r="B212" s="509" t="s">
        <v>8</v>
      </c>
      <c r="C212" s="514">
        <v>12</v>
      </c>
      <c r="D212" s="551">
        <v>0</v>
      </c>
      <c r="E212" s="509">
        <v>7.2</v>
      </c>
      <c r="F212" s="554">
        <v>0.57600000000000007</v>
      </c>
      <c r="G212" s="524">
        <v>0</v>
      </c>
      <c r="H212" s="510">
        <v>1</v>
      </c>
      <c r="I212" s="510">
        <v>0</v>
      </c>
      <c r="J212" s="510">
        <v>0</v>
      </c>
      <c r="K212" s="509">
        <v>1</v>
      </c>
      <c r="L212" s="514" t="s">
        <v>377</v>
      </c>
    </row>
    <row r="213" spans="1:12" s="381" customFormat="1" ht="20.100000000000001" customHeight="1">
      <c r="A213" s="508">
        <v>1</v>
      </c>
      <c r="B213" s="509" t="s">
        <v>8</v>
      </c>
      <c r="C213" s="514">
        <v>12</v>
      </c>
      <c r="D213" s="551">
        <v>14</v>
      </c>
      <c r="E213" s="509">
        <v>28.8</v>
      </c>
      <c r="F213" s="554">
        <v>0</v>
      </c>
      <c r="G213" s="524">
        <v>0</v>
      </c>
      <c r="H213" s="510">
        <v>1</v>
      </c>
      <c r="I213" s="510">
        <v>0</v>
      </c>
      <c r="J213" s="510">
        <v>0</v>
      </c>
      <c r="K213" s="509">
        <v>1</v>
      </c>
      <c r="L213" s="514" t="s">
        <v>377</v>
      </c>
    </row>
    <row r="214" spans="1:12" s="381" customFormat="1" ht="20.100000000000001" customHeight="1">
      <c r="A214" s="508">
        <v>1</v>
      </c>
      <c r="B214" s="509" t="s">
        <v>8</v>
      </c>
      <c r="C214" s="514">
        <v>12</v>
      </c>
      <c r="D214" s="551">
        <v>14</v>
      </c>
      <c r="E214" s="509">
        <v>28.8</v>
      </c>
      <c r="F214" s="554">
        <v>0</v>
      </c>
      <c r="G214" s="524">
        <v>0</v>
      </c>
      <c r="H214" s="510">
        <v>1</v>
      </c>
      <c r="I214" s="510">
        <v>0</v>
      </c>
      <c r="J214" s="510">
        <v>0</v>
      </c>
      <c r="K214" s="509">
        <v>1</v>
      </c>
      <c r="L214" s="514" t="s">
        <v>377</v>
      </c>
    </row>
    <row r="215" spans="1:12" s="381" customFormat="1" ht="20.100000000000001" customHeight="1">
      <c r="A215" s="508">
        <v>1</v>
      </c>
      <c r="B215" s="509" t="s">
        <v>8</v>
      </c>
      <c r="C215" s="514">
        <v>12</v>
      </c>
      <c r="D215" s="551">
        <v>189.20000000000002</v>
      </c>
      <c r="E215" s="509">
        <v>7.2</v>
      </c>
      <c r="F215" s="554">
        <v>0</v>
      </c>
      <c r="G215" s="524">
        <v>0</v>
      </c>
      <c r="H215" s="510">
        <v>1</v>
      </c>
      <c r="I215" s="510">
        <v>0</v>
      </c>
      <c r="J215" s="510">
        <v>0</v>
      </c>
      <c r="K215" s="509">
        <v>1</v>
      </c>
      <c r="L215" s="514" t="s">
        <v>377</v>
      </c>
    </row>
    <row r="216" spans="1:12" s="381" customFormat="1" ht="20.100000000000001" customHeight="1">
      <c r="A216" s="508">
        <v>1</v>
      </c>
      <c r="B216" s="509" t="s">
        <v>8</v>
      </c>
      <c r="C216" s="514">
        <v>12</v>
      </c>
      <c r="D216" s="551">
        <v>14</v>
      </c>
      <c r="E216" s="509">
        <v>28.8</v>
      </c>
      <c r="F216" s="554">
        <v>0</v>
      </c>
      <c r="G216" s="524">
        <v>0</v>
      </c>
      <c r="H216" s="510">
        <v>1</v>
      </c>
      <c r="I216" s="510">
        <v>0</v>
      </c>
      <c r="J216" s="510">
        <v>0</v>
      </c>
      <c r="K216" s="509">
        <v>1</v>
      </c>
      <c r="L216" s="514" t="s">
        <v>377</v>
      </c>
    </row>
    <row r="217" spans="1:12" s="381" customFormat="1" ht="20.100000000000001" customHeight="1">
      <c r="A217" s="508">
        <v>1</v>
      </c>
      <c r="B217" s="509" t="s">
        <v>8</v>
      </c>
      <c r="C217" s="514">
        <v>12</v>
      </c>
      <c r="D217" s="551">
        <v>14</v>
      </c>
      <c r="E217" s="509">
        <v>28.8</v>
      </c>
      <c r="F217" s="554">
        <v>0</v>
      </c>
      <c r="G217" s="524">
        <v>0</v>
      </c>
      <c r="H217" s="510">
        <v>1</v>
      </c>
      <c r="I217" s="510">
        <v>0</v>
      </c>
      <c r="J217" s="510">
        <v>0</v>
      </c>
      <c r="K217" s="509">
        <v>1</v>
      </c>
      <c r="L217" s="514" t="s">
        <v>377</v>
      </c>
    </row>
    <row r="218" spans="1:12" s="381" customFormat="1" ht="20.100000000000001" customHeight="1">
      <c r="A218" s="508" t="s">
        <v>355</v>
      </c>
      <c r="B218" s="509" t="s">
        <v>355</v>
      </c>
      <c r="C218" s="514" t="s">
        <v>355</v>
      </c>
      <c r="D218" s="551" t="s">
        <v>355</v>
      </c>
      <c r="E218" s="509" t="s">
        <v>355</v>
      </c>
      <c r="F218" s="554" t="s">
        <v>355</v>
      </c>
      <c r="G218" s="524" t="s">
        <v>355</v>
      </c>
      <c r="H218" s="510" t="s">
        <v>355</v>
      </c>
      <c r="I218" s="510" t="s">
        <v>355</v>
      </c>
      <c r="J218" s="510" t="s">
        <v>355</v>
      </c>
      <c r="K218" s="509" t="s">
        <v>355</v>
      </c>
      <c r="L218" s="514" t="s">
        <v>355</v>
      </c>
    </row>
    <row r="219" spans="1:12" s="381" customFormat="1" ht="20.100000000000001" customHeight="1">
      <c r="A219" s="508">
        <v>2</v>
      </c>
      <c r="B219" s="509" t="s">
        <v>110</v>
      </c>
      <c r="C219" s="514">
        <v>1</v>
      </c>
      <c r="D219" s="551">
        <v>0</v>
      </c>
      <c r="E219" s="509">
        <v>13.333333333333334</v>
      </c>
      <c r="F219" s="554">
        <v>0</v>
      </c>
      <c r="G219" s="524">
        <v>1</v>
      </c>
      <c r="H219" s="510">
        <v>1</v>
      </c>
      <c r="I219" s="510">
        <v>1</v>
      </c>
      <c r="J219" s="510">
        <v>1</v>
      </c>
      <c r="K219" s="509">
        <v>4</v>
      </c>
      <c r="L219" s="514" t="s">
        <v>325</v>
      </c>
    </row>
    <row r="220" spans="1:12" s="381" customFormat="1" ht="20.100000000000001" customHeight="1">
      <c r="A220" s="508">
        <v>2</v>
      </c>
      <c r="B220" s="509" t="s">
        <v>110</v>
      </c>
      <c r="C220" s="514">
        <v>1</v>
      </c>
      <c r="D220" s="551">
        <v>14</v>
      </c>
      <c r="E220" s="509">
        <v>53.333333333333336</v>
      </c>
      <c r="F220" s="554">
        <v>200</v>
      </c>
      <c r="G220" s="524">
        <v>1</v>
      </c>
      <c r="H220" s="510">
        <v>1</v>
      </c>
      <c r="I220" s="510">
        <v>1</v>
      </c>
      <c r="J220" s="510">
        <v>1</v>
      </c>
      <c r="K220" s="509">
        <v>4</v>
      </c>
      <c r="L220" s="514" t="s">
        <v>325</v>
      </c>
    </row>
    <row r="221" spans="1:12" s="381" customFormat="1" ht="20.100000000000001" customHeight="1">
      <c r="A221" s="508">
        <v>2</v>
      </c>
      <c r="B221" s="509" t="s">
        <v>110</v>
      </c>
      <c r="C221" s="514">
        <v>1</v>
      </c>
      <c r="D221" s="551">
        <v>14</v>
      </c>
      <c r="E221" s="509">
        <v>53.333333333333336</v>
      </c>
      <c r="F221" s="554">
        <v>0.2</v>
      </c>
      <c r="G221" s="524">
        <v>1</v>
      </c>
      <c r="H221" s="510">
        <v>1</v>
      </c>
      <c r="I221" s="510">
        <v>1</v>
      </c>
      <c r="J221" s="510">
        <v>1</v>
      </c>
      <c r="K221" s="509">
        <v>4</v>
      </c>
      <c r="L221" s="514" t="s">
        <v>325</v>
      </c>
    </row>
    <row r="222" spans="1:12" s="381" customFormat="1" ht="20.100000000000001" customHeight="1">
      <c r="A222" s="508" t="s">
        <v>355</v>
      </c>
      <c r="B222" s="509" t="s">
        <v>355</v>
      </c>
      <c r="C222" s="514" t="s">
        <v>355</v>
      </c>
      <c r="D222" s="551" t="s">
        <v>355</v>
      </c>
      <c r="E222" s="509" t="s">
        <v>355</v>
      </c>
      <c r="F222" s="554" t="s">
        <v>355</v>
      </c>
      <c r="G222" s="524" t="s">
        <v>355</v>
      </c>
      <c r="H222" s="510" t="s">
        <v>355</v>
      </c>
      <c r="I222" s="510" t="s">
        <v>355</v>
      </c>
      <c r="J222" s="510" t="s">
        <v>355</v>
      </c>
      <c r="K222" s="509" t="s">
        <v>355</v>
      </c>
      <c r="L222" s="514" t="s">
        <v>355</v>
      </c>
    </row>
    <row r="223" spans="1:12" s="381" customFormat="1" ht="20.100000000000001" customHeight="1">
      <c r="A223" s="508">
        <v>3</v>
      </c>
      <c r="B223" s="509" t="s">
        <v>133</v>
      </c>
      <c r="C223" s="514">
        <v>1</v>
      </c>
      <c r="D223" s="551">
        <v>0</v>
      </c>
      <c r="E223" s="509">
        <v>8</v>
      </c>
      <c r="F223" s="554">
        <v>0</v>
      </c>
      <c r="G223" s="524">
        <v>1</v>
      </c>
      <c r="H223" s="510">
        <v>1</v>
      </c>
      <c r="I223" s="510">
        <v>1</v>
      </c>
      <c r="J223" s="510">
        <v>1</v>
      </c>
      <c r="K223" s="509">
        <v>1</v>
      </c>
      <c r="L223" s="514" t="s">
        <v>377</v>
      </c>
    </row>
    <row r="224" spans="1:12" s="381" customFormat="1" ht="20.100000000000001" customHeight="1">
      <c r="A224" s="508">
        <v>3</v>
      </c>
      <c r="B224" s="509" t="s">
        <v>133</v>
      </c>
      <c r="C224" s="514">
        <v>1</v>
      </c>
      <c r="D224" s="551">
        <v>14</v>
      </c>
      <c r="E224" s="509">
        <v>32</v>
      </c>
      <c r="F224" s="554">
        <v>0</v>
      </c>
      <c r="G224" s="524">
        <v>1</v>
      </c>
      <c r="H224" s="510">
        <v>1</v>
      </c>
      <c r="I224" s="510">
        <v>1</v>
      </c>
      <c r="J224" s="510">
        <v>1</v>
      </c>
      <c r="K224" s="509">
        <v>1</v>
      </c>
      <c r="L224" s="514" t="s">
        <v>377</v>
      </c>
    </row>
    <row r="225" spans="1:12" s="381" customFormat="1" ht="20.100000000000001" customHeight="1">
      <c r="A225" s="508">
        <v>3</v>
      </c>
      <c r="B225" s="509" t="s">
        <v>133</v>
      </c>
      <c r="C225" s="514">
        <v>1</v>
      </c>
      <c r="D225" s="551">
        <v>14</v>
      </c>
      <c r="E225" s="509">
        <v>32</v>
      </c>
      <c r="F225" s="554">
        <v>0</v>
      </c>
      <c r="G225" s="524">
        <v>1</v>
      </c>
      <c r="H225" s="510">
        <v>1</v>
      </c>
      <c r="I225" s="510">
        <v>1</v>
      </c>
      <c r="J225" s="510">
        <v>1</v>
      </c>
      <c r="K225" s="509">
        <v>1</v>
      </c>
      <c r="L225" s="514" t="s">
        <v>377</v>
      </c>
    </row>
    <row r="226" spans="1:12" s="381" customFormat="1" ht="20.100000000000001" customHeight="1">
      <c r="A226" s="508">
        <v>3</v>
      </c>
      <c r="B226" s="509" t="s">
        <v>133</v>
      </c>
      <c r="C226" s="514" t="s">
        <v>354</v>
      </c>
      <c r="D226" s="551" t="s">
        <v>354</v>
      </c>
      <c r="E226" s="509" t="s">
        <v>354</v>
      </c>
      <c r="F226" s="554" t="s">
        <v>354</v>
      </c>
      <c r="G226" s="524" t="s">
        <v>354</v>
      </c>
      <c r="H226" s="510" t="s">
        <v>354</v>
      </c>
      <c r="I226" s="510" t="s">
        <v>354</v>
      </c>
      <c r="J226" s="510" t="s">
        <v>354</v>
      </c>
      <c r="K226" s="509" t="s">
        <v>354</v>
      </c>
      <c r="L226" s="514" t="s">
        <v>354</v>
      </c>
    </row>
    <row r="227" spans="1:12" s="381" customFormat="1" ht="20.100000000000001" customHeight="1">
      <c r="A227" s="508">
        <v>3</v>
      </c>
      <c r="B227" s="509" t="s">
        <v>133</v>
      </c>
      <c r="C227" s="514">
        <v>2</v>
      </c>
      <c r="D227" s="551">
        <v>0</v>
      </c>
      <c r="E227" s="509">
        <v>8</v>
      </c>
      <c r="F227" s="554">
        <v>0</v>
      </c>
      <c r="G227" s="524">
        <v>1</v>
      </c>
      <c r="H227" s="510">
        <v>1</v>
      </c>
      <c r="I227" s="510">
        <v>1</v>
      </c>
      <c r="J227" s="510">
        <v>1</v>
      </c>
      <c r="K227" s="509">
        <v>1</v>
      </c>
      <c r="L227" s="514" t="s">
        <v>377</v>
      </c>
    </row>
    <row r="228" spans="1:12" s="381" customFormat="1" ht="20.100000000000001" customHeight="1">
      <c r="A228" s="508">
        <v>3</v>
      </c>
      <c r="B228" s="509" t="s">
        <v>133</v>
      </c>
      <c r="C228" s="514">
        <v>2</v>
      </c>
      <c r="D228" s="551">
        <v>14</v>
      </c>
      <c r="E228" s="509">
        <v>32</v>
      </c>
      <c r="F228" s="554">
        <v>0</v>
      </c>
      <c r="G228" s="524">
        <v>1</v>
      </c>
      <c r="H228" s="510">
        <v>1</v>
      </c>
      <c r="I228" s="510">
        <v>1</v>
      </c>
      <c r="J228" s="510">
        <v>1</v>
      </c>
      <c r="K228" s="509">
        <v>1</v>
      </c>
      <c r="L228" s="514" t="s">
        <v>377</v>
      </c>
    </row>
    <row r="229" spans="1:12" s="381" customFormat="1" ht="20.100000000000001" customHeight="1">
      <c r="A229" s="508">
        <v>3</v>
      </c>
      <c r="B229" s="509" t="s">
        <v>133</v>
      </c>
      <c r="C229" s="514">
        <v>2</v>
      </c>
      <c r="D229" s="551">
        <v>16.666666666666668</v>
      </c>
      <c r="E229" s="509">
        <v>32</v>
      </c>
      <c r="F229" s="554">
        <v>0</v>
      </c>
      <c r="G229" s="524">
        <v>1</v>
      </c>
      <c r="H229" s="510">
        <v>1</v>
      </c>
      <c r="I229" s="510">
        <v>1</v>
      </c>
      <c r="J229" s="510">
        <v>1</v>
      </c>
      <c r="K229" s="509">
        <v>1</v>
      </c>
      <c r="L229" s="514" t="s">
        <v>377</v>
      </c>
    </row>
    <row r="230" spans="1:12" s="381" customFormat="1" ht="20.100000000000001" customHeight="1">
      <c r="A230" s="508">
        <v>3</v>
      </c>
      <c r="B230" s="509" t="s">
        <v>133</v>
      </c>
      <c r="C230" s="514" t="s">
        <v>354</v>
      </c>
      <c r="D230" s="551" t="s">
        <v>354</v>
      </c>
      <c r="E230" s="509" t="s">
        <v>354</v>
      </c>
      <c r="F230" s="554" t="s">
        <v>354</v>
      </c>
      <c r="G230" s="524" t="s">
        <v>354</v>
      </c>
      <c r="H230" s="510" t="s">
        <v>354</v>
      </c>
      <c r="I230" s="510" t="s">
        <v>354</v>
      </c>
      <c r="J230" s="510" t="s">
        <v>354</v>
      </c>
      <c r="K230" s="509" t="s">
        <v>354</v>
      </c>
      <c r="L230" s="514" t="s">
        <v>354</v>
      </c>
    </row>
    <row r="231" spans="1:12" s="381" customFormat="1" ht="20.100000000000001" customHeight="1">
      <c r="A231" s="508">
        <v>3</v>
      </c>
      <c r="B231" s="509" t="s">
        <v>133</v>
      </c>
      <c r="C231" s="514">
        <v>3</v>
      </c>
      <c r="D231" s="551">
        <v>0</v>
      </c>
      <c r="E231" s="509">
        <v>8</v>
      </c>
      <c r="F231" s="554">
        <v>0</v>
      </c>
      <c r="G231" s="524">
        <v>1</v>
      </c>
      <c r="H231" s="510">
        <v>1</v>
      </c>
      <c r="I231" s="510">
        <v>1</v>
      </c>
      <c r="J231" s="510">
        <v>1</v>
      </c>
      <c r="K231" s="509">
        <v>1</v>
      </c>
      <c r="L231" s="514" t="s">
        <v>377</v>
      </c>
    </row>
    <row r="232" spans="1:12" s="381" customFormat="1" ht="20.100000000000001" customHeight="1">
      <c r="A232" s="508">
        <v>3</v>
      </c>
      <c r="B232" s="509" t="s">
        <v>133</v>
      </c>
      <c r="C232" s="514">
        <v>3</v>
      </c>
      <c r="D232" s="551">
        <v>14</v>
      </c>
      <c r="E232" s="509">
        <v>32</v>
      </c>
      <c r="F232" s="554">
        <v>0</v>
      </c>
      <c r="G232" s="524">
        <v>1</v>
      </c>
      <c r="H232" s="510">
        <v>1</v>
      </c>
      <c r="I232" s="510">
        <v>1</v>
      </c>
      <c r="J232" s="510">
        <v>1</v>
      </c>
      <c r="K232" s="509">
        <v>1</v>
      </c>
      <c r="L232" s="514" t="s">
        <v>377</v>
      </c>
    </row>
    <row r="233" spans="1:12" s="381" customFormat="1" ht="20.100000000000001" customHeight="1">
      <c r="A233" s="508">
        <v>3</v>
      </c>
      <c r="B233" s="509" t="s">
        <v>133</v>
      </c>
      <c r="C233" s="514">
        <v>3</v>
      </c>
      <c r="D233" s="551">
        <v>19.333333333333332</v>
      </c>
      <c r="E233" s="509">
        <v>32</v>
      </c>
      <c r="F233" s="554">
        <v>0</v>
      </c>
      <c r="G233" s="524">
        <v>1</v>
      </c>
      <c r="H233" s="510">
        <v>1</v>
      </c>
      <c r="I233" s="510">
        <v>1</v>
      </c>
      <c r="J233" s="510">
        <v>1</v>
      </c>
      <c r="K233" s="509">
        <v>1</v>
      </c>
      <c r="L233" s="514" t="s">
        <v>377</v>
      </c>
    </row>
    <row r="234" spans="1:12" s="381" customFormat="1" ht="20.100000000000001" customHeight="1">
      <c r="A234" s="508">
        <v>3</v>
      </c>
      <c r="B234" s="509" t="s">
        <v>133</v>
      </c>
      <c r="C234" s="514" t="s">
        <v>354</v>
      </c>
      <c r="D234" s="551" t="s">
        <v>354</v>
      </c>
      <c r="E234" s="509" t="s">
        <v>354</v>
      </c>
      <c r="F234" s="554" t="s">
        <v>354</v>
      </c>
      <c r="G234" s="524" t="s">
        <v>354</v>
      </c>
      <c r="H234" s="510" t="s">
        <v>354</v>
      </c>
      <c r="I234" s="510" t="s">
        <v>354</v>
      </c>
      <c r="J234" s="510" t="s">
        <v>354</v>
      </c>
      <c r="K234" s="509" t="s">
        <v>354</v>
      </c>
      <c r="L234" s="514" t="s">
        <v>354</v>
      </c>
    </row>
    <row r="235" spans="1:12" s="381" customFormat="1" ht="20.100000000000001" customHeight="1">
      <c r="A235" s="508">
        <v>3</v>
      </c>
      <c r="B235" s="509" t="s">
        <v>133</v>
      </c>
      <c r="C235" s="514">
        <v>4</v>
      </c>
      <c r="D235" s="551">
        <v>0</v>
      </c>
      <c r="E235" s="509">
        <v>8</v>
      </c>
      <c r="F235" s="554">
        <v>0</v>
      </c>
      <c r="G235" s="524">
        <v>1</v>
      </c>
      <c r="H235" s="510">
        <v>1</v>
      </c>
      <c r="I235" s="510">
        <v>1</v>
      </c>
      <c r="J235" s="510">
        <v>1</v>
      </c>
      <c r="K235" s="509">
        <v>1</v>
      </c>
      <c r="L235" s="514" t="s">
        <v>377</v>
      </c>
    </row>
    <row r="236" spans="1:12" s="381" customFormat="1" ht="20.100000000000001" customHeight="1">
      <c r="A236" s="508">
        <v>3</v>
      </c>
      <c r="B236" s="509" t="s">
        <v>133</v>
      </c>
      <c r="C236" s="514">
        <v>4</v>
      </c>
      <c r="D236" s="551">
        <v>14</v>
      </c>
      <c r="E236" s="509">
        <v>32</v>
      </c>
      <c r="F236" s="554">
        <v>0</v>
      </c>
      <c r="G236" s="524">
        <v>1</v>
      </c>
      <c r="H236" s="510">
        <v>1</v>
      </c>
      <c r="I236" s="510">
        <v>1</v>
      </c>
      <c r="J236" s="510">
        <v>1</v>
      </c>
      <c r="K236" s="509">
        <v>1</v>
      </c>
      <c r="L236" s="514" t="s">
        <v>377</v>
      </c>
    </row>
    <row r="237" spans="1:12" s="381" customFormat="1" ht="20.100000000000001" customHeight="1">
      <c r="A237" s="508">
        <v>3</v>
      </c>
      <c r="B237" s="509" t="s">
        <v>133</v>
      </c>
      <c r="C237" s="514">
        <v>4</v>
      </c>
      <c r="D237" s="551">
        <v>22</v>
      </c>
      <c r="E237" s="509">
        <v>32</v>
      </c>
      <c r="F237" s="554">
        <v>0</v>
      </c>
      <c r="G237" s="524">
        <v>1</v>
      </c>
      <c r="H237" s="510">
        <v>1</v>
      </c>
      <c r="I237" s="510">
        <v>1</v>
      </c>
      <c r="J237" s="510">
        <v>1</v>
      </c>
      <c r="K237" s="509">
        <v>1</v>
      </c>
      <c r="L237" s="514" t="s">
        <v>377</v>
      </c>
    </row>
    <row r="238" spans="1:12" s="381" customFormat="1" ht="20.100000000000001" customHeight="1">
      <c r="A238" s="508">
        <v>3</v>
      </c>
      <c r="B238" s="509" t="s">
        <v>133</v>
      </c>
      <c r="C238" s="514" t="s">
        <v>354</v>
      </c>
      <c r="D238" s="551" t="s">
        <v>354</v>
      </c>
      <c r="E238" s="509" t="s">
        <v>354</v>
      </c>
      <c r="F238" s="554" t="s">
        <v>354</v>
      </c>
      <c r="G238" s="524" t="s">
        <v>354</v>
      </c>
      <c r="H238" s="510" t="s">
        <v>354</v>
      </c>
      <c r="I238" s="510" t="s">
        <v>354</v>
      </c>
      <c r="J238" s="510" t="s">
        <v>354</v>
      </c>
      <c r="K238" s="509" t="s">
        <v>354</v>
      </c>
      <c r="L238" s="514" t="s">
        <v>354</v>
      </c>
    </row>
    <row r="239" spans="1:12" s="381" customFormat="1" ht="20.100000000000001" customHeight="1">
      <c r="A239" s="508">
        <v>3</v>
      </c>
      <c r="B239" s="509" t="s">
        <v>133</v>
      </c>
      <c r="C239" s="514">
        <v>5</v>
      </c>
      <c r="D239" s="551">
        <v>0</v>
      </c>
      <c r="E239" s="509">
        <v>8</v>
      </c>
      <c r="F239" s="554">
        <v>0</v>
      </c>
      <c r="G239" s="524">
        <v>1</v>
      </c>
      <c r="H239" s="510">
        <v>1</v>
      </c>
      <c r="I239" s="510">
        <v>1</v>
      </c>
      <c r="J239" s="510">
        <v>1</v>
      </c>
      <c r="K239" s="509">
        <v>1</v>
      </c>
      <c r="L239" s="514" t="s">
        <v>377</v>
      </c>
    </row>
    <row r="240" spans="1:12" s="381" customFormat="1" ht="20.100000000000001" customHeight="1">
      <c r="A240" s="508">
        <v>3</v>
      </c>
      <c r="B240" s="509" t="s">
        <v>133</v>
      </c>
      <c r="C240" s="514">
        <v>5</v>
      </c>
      <c r="D240" s="551">
        <v>14</v>
      </c>
      <c r="E240" s="509">
        <v>32</v>
      </c>
      <c r="F240" s="554">
        <v>0</v>
      </c>
      <c r="G240" s="524">
        <v>1</v>
      </c>
      <c r="H240" s="510">
        <v>1</v>
      </c>
      <c r="I240" s="510">
        <v>1</v>
      </c>
      <c r="J240" s="510">
        <v>1</v>
      </c>
      <c r="K240" s="509">
        <v>1</v>
      </c>
      <c r="L240" s="514" t="s">
        <v>377</v>
      </c>
    </row>
    <row r="241" spans="1:12" s="381" customFormat="1" ht="20.100000000000001" customHeight="1">
      <c r="A241" s="508">
        <v>3</v>
      </c>
      <c r="B241" s="509" t="s">
        <v>133</v>
      </c>
      <c r="C241" s="514">
        <v>5</v>
      </c>
      <c r="D241" s="551">
        <v>24.666666666666664</v>
      </c>
      <c r="E241" s="509">
        <v>32</v>
      </c>
      <c r="F241" s="554">
        <v>0</v>
      </c>
      <c r="G241" s="524">
        <v>1</v>
      </c>
      <c r="H241" s="510">
        <v>1</v>
      </c>
      <c r="I241" s="510">
        <v>1</v>
      </c>
      <c r="J241" s="510">
        <v>1</v>
      </c>
      <c r="K241" s="509">
        <v>1</v>
      </c>
      <c r="L241" s="514" t="s">
        <v>377</v>
      </c>
    </row>
    <row r="242" spans="1:12" s="381" customFormat="1" ht="20.100000000000001" customHeight="1">
      <c r="A242" s="508">
        <v>3</v>
      </c>
      <c r="B242" s="509" t="s">
        <v>133</v>
      </c>
      <c r="C242" s="514" t="s">
        <v>354</v>
      </c>
      <c r="D242" s="551" t="s">
        <v>354</v>
      </c>
      <c r="E242" s="509" t="s">
        <v>354</v>
      </c>
      <c r="F242" s="554" t="s">
        <v>354</v>
      </c>
      <c r="G242" s="524" t="s">
        <v>354</v>
      </c>
      <c r="H242" s="510" t="s">
        <v>354</v>
      </c>
      <c r="I242" s="510" t="s">
        <v>354</v>
      </c>
      <c r="J242" s="510" t="s">
        <v>354</v>
      </c>
      <c r="K242" s="509" t="s">
        <v>354</v>
      </c>
      <c r="L242" s="514" t="s">
        <v>354</v>
      </c>
    </row>
    <row r="243" spans="1:12" s="381" customFormat="1" ht="20.100000000000001" customHeight="1">
      <c r="A243" s="508">
        <v>3</v>
      </c>
      <c r="B243" s="509" t="s">
        <v>133</v>
      </c>
      <c r="C243" s="514">
        <v>6</v>
      </c>
      <c r="D243" s="551">
        <v>0</v>
      </c>
      <c r="E243" s="509">
        <v>8</v>
      </c>
      <c r="F243" s="554">
        <v>0</v>
      </c>
      <c r="G243" s="524">
        <v>1</v>
      </c>
      <c r="H243" s="510">
        <v>1</v>
      </c>
      <c r="I243" s="510">
        <v>1</v>
      </c>
      <c r="J243" s="510">
        <v>1</v>
      </c>
      <c r="K243" s="509">
        <v>1</v>
      </c>
      <c r="L243" s="514" t="s">
        <v>377</v>
      </c>
    </row>
    <row r="244" spans="1:12" s="381" customFormat="1" ht="20.100000000000001" customHeight="1">
      <c r="A244" s="508">
        <v>3</v>
      </c>
      <c r="B244" s="509" t="s">
        <v>133</v>
      </c>
      <c r="C244" s="514">
        <v>6</v>
      </c>
      <c r="D244" s="551">
        <v>14</v>
      </c>
      <c r="E244" s="509">
        <v>32</v>
      </c>
      <c r="F244" s="554">
        <v>0</v>
      </c>
      <c r="G244" s="524">
        <v>1</v>
      </c>
      <c r="H244" s="510">
        <v>1</v>
      </c>
      <c r="I244" s="510">
        <v>1</v>
      </c>
      <c r="J244" s="510">
        <v>1</v>
      </c>
      <c r="K244" s="509">
        <v>1</v>
      </c>
      <c r="L244" s="514" t="s">
        <v>377</v>
      </c>
    </row>
    <row r="245" spans="1:12" s="381" customFormat="1" ht="20.100000000000001" customHeight="1">
      <c r="A245" s="508">
        <v>3</v>
      </c>
      <c r="B245" s="509" t="s">
        <v>133</v>
      </c>
      <c r="C245" s="514">
        <v>6</v>
      </c>
      <c r="D245" s="551">
        <v>27.333333333333332</v>
      </c>
      <c r="E245" s="509">
        <v>32</v>
      </c>
      <c r="F245" s="554">
        <v>0</v>
      </c>
      <c r="G245" s="524">
        <v>1</v>
      </c>
      <c r="H245" s="510">
        <v>1</v>
      </c>
      <c r="I245" s="510">
        <v>1</v>
      </c>
      <c r="J245" s="510">
        <v>1</v>
      </c>
      <c r="K245" s="509">
        <v>1</v>
      </c>
      <c r="L245" s="514" t="s">
        <v>377</v>
      </c>
    </row>
    <row r="246" spans="1:12" s="381" customFormat="1" ht="20.100000000000001" customHeight="1">
      <c r="A246" s="508">
        <v>3</v>
      </c>
      <c r="B246" s="509" t="s">
        <v>133</v>
      </c>
      <c r="C246" s="514" t="s">
        <v>354</v>
      </c>
      <c r="D246" s="551" t="s">
        <v>354</v>
      </c>
      <c r="E246" s="509" t="s">
        <v>354</v>
      </c>
      <c r="F246" s="554" t="s">
        <v>354</v>
      </c>
      <c r="G246" s="524" t="s">
        <v>354</v>
      </c>
      <c r="H246" s="510" t="s">
        <v>354</v>
      </c>
      <c r="I246" s="510" t="s">
        <v>354</v>
      </c>
      <c r="J246" s="510" t="s">
        <v>354</v>
      </c>
      <c r="K246" s="509" t="s">
        <v>354</v>
      </c>
      <c r="L246" s="514" t="s">
        <v>354</v>
      </c>
    </row>
    <row r="247" spans="1:12" s="381" customFormat="1" ht="20.100000000000001" customHeight="1">
      <c r="A247" s="508">
        <v>3</v>
      </c>
      <c r="B247" s="509" t="s">
        <v>133</v>
      </c>
      <c r="C247" s="514">
        <v>7</v>
      </c>
      <c r="D247" s="551">
        <v>0</v>
      </c>
      <c r="E247" s="509">
        <v>8</v>
      </c>
      <c r="F247" s="554">
        <v>0</v>
      </c>
      <c r="G247" s="524">
        <v>1</v>
      </c>
      <c r="H247" s="510">
        <v>1</v>
      </c>
      <c r="I247" s="510">
        <v>1</v>
      </c>
      <c r="J247" s="510">
        <v>1</v>
      </c>
      <c r="K247" s="509">
        <v>1</v>
      </c>
      <c r="L247" s="514" t="s">
        <v>377</v>
      </c>
    </row>
    <row r="248" spans="1:12" s="381" customFormat="1" ht="20.100000000000001" customHeight="1">
      <c r="A248" s="508">
        <v>3</v>
      </c>
      <c r="B248" s="509" t="s">
        <v>133</v>
      </c>
      <c r="C248" s="514">
        <v>7</v>
      </c>
      <c r="D248" s="551">
        <v>14</v>
      </c>
      <c r="E248" s="509">
        <v>32</v>
      </c>
      <c r="F248" s="554">
        <v>0</v>
      </c>
      <c r="G248" s="524">
        <v>1</v>
      </c>
      <c r="H248" s="510">
        <v>1</v>
      </c>
      <c r="I248" s="510">
        <v>1</v>
      </c>
      <c r="J248" s="510">
        <v>1</v>
      </c>
      <c r="K248" s="509">
        <v>1</v>
      </c>
      <c r="L248" s="514" t="s">
        <v>377</v>
      </c>
    </row>
    <row r="249" spans="1:12" s="381" customFormat="1" ht="20.100000000000001" customHeight="1">
      <c r="A249" s="508">
        <v>3</v>
      </c>
      <c r="B249" s="509" t="s">
        <v>133</v>
      </c>
      <c r="C249" s="514">
        <v>7</v>
      </c>
      <c r="D249" s="551">
        <v>30</v>
      </c>
      <c r="E249" s="509">
        <v>32</v>
      </c>
      <c r="F249" s="554">
        <v>0</v>
      </c>
      <c r="G249" s="524">
        <v>1</v>
      </c>
      <c r="H249" s="510">
        <v>1</v>
      </c>
      <c r="I249" s="510">
        <v>1</v>
      </c>
      <c r="J249" s="510">
        <v>1</v>
      </c>
      <c r="K249" s="509">
        <v>1</v>
      </c>
      <c r="L249" s="514" t="s">
        <v>377</v>
      </c>
    </row>
    <row r="250" spans="1:12" s="381" customFormat="1" ht="20.100000000000001" customHeight="1">
      <c r="A250" s="508">
        <v>3</v>
      </c>
      <c r="B250" s="509" t="s">
        <v>133</v>
      </c>
      <c r="C250" s="514" t="s">
        <v>354</v>
      </c>
      <c r="D250" s="551" t="s">
        <v>354</v>
      </c>
      <c r="E250" s="509" t="s">
        <v>354</v>
      </c>
      <c r="F250" s="554" t="s">
        <v>354</v>
      </c>
      <c r="G250" s="524" t="s">
        <v>354</v>
      </c>
      <c r="H250" s="510" t="s">
        <v>354</v>
      </c>
      <c r="I250" s="510" t="s">
        <v>354</v>
      </c>
      <c r="J250" s="510" t="s">
        <v>354</v>
      </c>
      <c r="K250" s="509" t="s">
        <v>354</v>
      </c>
      <c r="L250" s="514" t="s">
        <v>354</v>
      </c>
    </row>
    <row r="251" spans="1:12" s="381" customFormat="1" ht="20.100000000000001" customHeight="1">
      <c r="A251" s="508">
        <v>3</v>
      </c>
      <c r="B251" s="509" t="s">
        <v>133</v>
      </c>
      <c r="C251" s="514">
        <v>8</v>
      </c>
      <c r="D251" s="551">
        <v>0</v>
      </c>
      <c r="E251" s="509">
        <v>18</v>
      </c>
      <c r="F251" s="554">
        <v>0.64</v>
      </c>
      <c r="G251" s="524">
        <v>1</v>
      </c>
      <c r="H251" s="510">
        <v>1</v>
      </c>
      <c r="I251" s="510">
        <v>0</v>
      </c>
      <c r="J251" s="510">
        <v>0</v>
      </c>
      <c r="K251" s="509">
        <v>1</v>
      </c>
      <c r="L251" s="514" t="s">
        <v>377</v>
      </c>
    </row>
    <row r="252" spans="1:12" s="381" customFormat="1" ht="20.100000000000001" customHeight="1">
      <c r="A252" s="508">
        <v>3</v>
      </c>
      <c r="B252" s="509" t="s">
        <v>133</v>
      </c>
      <c r="C252" s="514">
        <v>8</v>
      </c>
      <c r="D252" s="551">
        <v>0</v>
      </c>
      <c r="E252" s="509">
        <v>0</v>
      </c>
      <c r="F252" s="554">
        <v>0</v>
      </c>
      <c r="G252" s="524">
        <v>1</v>
      </c>
      <c r="H252" s="510">
        <v>1</v>
      </c>
      <c r="I252" s="510">
        <v>0</v>
      </c>
      <c r="J252" s="510">
        <v>0</v>
      </c>
      <c r="K252" s="509">
        <v>1</v>
      </c>
      <c r="L252" s="514" t="s">
        <v>377</v>
      </c>
    </row>
    <row r="253" spans="1:12" s="381" customFormat="1" ht="20.100000000000001" customHeight="1">
      <c r="A253" s="508">
        <v>3</v>
      </c>
      <c r="B253" s="509" t="s">
        <v>133</v>
      </c>
      <c r="C253" s="514" t="s">
        <v>354</v>
      </c>
      <c r="D253" s="551" t="s">
        <v>354</v>
      </c>
      <c r="E253" s="509" t="s">
        <v>354</v>
      </c>
      <c r="F253" s="554" t="s">
        <v>354</v>
      </c>
      <c r="G253" s="524" t="s">
        <v>354</v>
      </c>
      <c r="H253" s="510" t="s">
        <v>354</v>
      </c>
      <c r="I253" s="510" t="s">
        <v>354</v>
      </c>
      <c r="J253" s="510" t="s">
        <v>354</v>
      </c>
      <c r="K253" s="509" t="s">
        <v>354</v>
      </c>
      <c r="L253" s="514" t="s">
        <v>354</v>
      </c>
    </row>
    <row r="254" spans="1:12" s="381" customFormat="1" ht="20.100000000000001" customHeight="1">
      <c r="A254" s="508">
        <v>3</v>
      </c>
      <c r="B254" s="509" t="s">
        <v>133</v>
      </c>
      <c r="C254" s="514">
        <v>9</v>
      </c>
      <c r="D254" s="551">
        <v>0</v>
      </c>
      <c r="E254" s="509">
        <v>18</v>
      </c>
      <c r="F254" s="554">
        <v>0.64</v>
      </c>
      <c r="G254" s="524">
        <v>0</v>
      </c>
      <c r="H254" s="510">
        <v>1</v>
      </c>
      <c r="I254" s="510">
        <v>0</v>
      </c>
      <c r="J254" s="510">
        <v>0</v>
      </c>
      <c r="K254" s="509">
        <v>1</v>
      </c>
      <c r="L254" s="514" t="s">
        <v>377</v>
      </c>
    </row>
    <row r="255" spans="1:12" s="381" customFormat="1" ht="20.100000000000001" customHeight="1">
      <c r="A255" s="508">
        <v>3</v>
      </c>
      <c r="B255" s="509" t="s">
        <v>133</v>
      </c>
      <c r="C255" s="514">
        <v>9</v>
      </c>
      <c r="D255" s="551">
        <v>180</v>
      </c>
      <c r="E255" s="509">
        <v>18</v>
      </c>
      <c r="F255" s="554">
        <v>0</v>
      </c>
      <c r="G255" s="524">
        <v>0</v>
      </c>
      <c r="H255" s="510">
        <v>1</v>
      </c>
      <c r="I255" s="510">
        <v>0</v>
      </c>
      <c r="J255" s="510">
        <v>0</v>
      </c>
      <c r="K255" s="509">
        <v>1</v>
      </c>
      <c r="L255" s="514" t="s">
        <v>377</v>
      </c>
    </row>
    <row r="256" spans="1:12" s="381" customFormat="1" ht="20.100000000000001" customHeight="1">
      <c r="A256" s="508">
        <v>3</v>
      </c>
      <c r="B256" s="509" t="s">
        <v>133</v>
      </c>
      <c r="C256" s="514" t="s">
        <v>354</v>
      </c>
      <c r="D256" s="551" t="s">
        <v>354</v>
      </c>
      <c r="E256" s="509" t="s">
        <v>354</v>
      </c>
      <c r="F256" s="554" t="s">
        <v>354</v>
      </c>
      <c r="G256" s="524" t="s">
        <v>354</v>
      </c>
      <c r="H256" s="510" t="s">
        <v>354</v>
      </c>
      <c r="I256" s="510" t="s">
        <v>354</v>
      </c>
      <c r="J256" s="510" t="s">
        <v>354</v>
      </c>
      <c r="K256" s="509" t="s">
        <v>354</v>
      </c>
      <c r="L256" s="514" t="s">
        <v>354</v>
      </c>
    </row>
    <row r="257" spans="1:12" s="381" customFormat="1" ht="20.100000000000001" customHeight="1">
      <c r="A257" s="508">
        <v>3</v>
      </c>
      <c r="B257" s="509" t="s">
        <v>133</v>
      </c>
      <c r="C257" s="514">
        <v>10</v>
      </c>
      <c r="D257" s="551">
        <v>0</v>
      </c>
      <c r="E257" s="509">
        <v>18</v>
      </c>
      <c r="F257" s="554">
        <v>0.64</v>
      </c>
      <c r="G257" s="524">
        <v>0</v>
      </c>
      <c r="H257" s="510">
        <v>1</v>
      </c>
      <c r="I257" s="510">
        <v>0</v>
      </c>
      <c r="J257" s="510">
        <v>0</v>
      </c>
      <c r="K257" s="509">
        <v>1</v>
      </c>
      <c r="L257" s="514" t="s">
        <v>377</v>
      </c>
    </row>
    <row r="258" spans="1:12" s="381" customFormat="1" ht="20.100000000000001" customHeight="1">
      <c r="A258" s="508">
        <v>3</v>
      </c>
      <c r="B258" s="509" t="s">
        <v>133</v>
      </c>
      <c r="C258" s="514">
        <v>10</v>
      </c>
      <c r="D258" s="551">
        <v>186.66666666666666</v>
      </c>
      <c r="E258" s="509">
        <v>18</v>
      </c>
      <c r="F258" s="554">
        <v>0</v>
      </c>
      <c r="G258" s="524">
        <v>0</v>
      </c>
      <c r="H258" s="510">
        <v>1</v>
      </c>
      <c r="I258" s="510">
        <v>0</v>
      </c>
      <c r="J258" s="510">
        <v>0</v>
      </c>
      <c r="K258" s="509">
        <v>1</v>
      </c>
      <c r="L258" s="514" t="s">
        <v>377</v>
      </c>
    </row>
    <row r="259" spans="1:12" s="381" customFormat="1" ht="20.100000000000001" customHeight="1">
      <c r="A259" s="508">
        <v>3</v>
      </c>
      <c r="B259" s="509" t="s">
        <v>133</v>
      </c>
      <c r="C259" s="514" t="s">
        <v>354</v>
      </c>
      <c r="D259" s="551" t="s">
        <v>354</v>
      </c>
      <c r="E259" s="509" t="s">
        <v>354</v>
      </c>
      <c r="F259" s="554" t="s">
        <v>354</v>
      </c>
      <c r="G259" s="524" t="s">
        <v>354</v>
      </c>
      <c r="H259" s="510" t="s">
        <v>354</v>
      </c>
      <c r="I259" s="510" t="s">
        <v>354</v>
      </c>
      <c r="J259" s="510" t="s">
        <v>354</v>
      </c>
      <c r="K259" s="509" t="s">
        <v>354</v>
      </c>
      <c r="L259" s="514" t="s">
        <v>354</v>
      </c>
    </row>
    <row r="260" spans="1:12" s="381" customFormat="1" ht="20.100000000000001" customHeight="1">
      <c r="A260" s="508">
        <v>3</v>
      </c>
      <c r="B260" s="509" t="s">
        <v>133</v>
      </c>
      <c r="C260" s="514">
        <v>11</v>
      </c>
      <c r="D260" s="551">
        <v>0</v>
      </c>
      <c r="E260" s="509">
        <v>18</v>
      </c>
      <c r="F260" s="554">
        <v>0.64</v>
      </c>
      <c r="G260" s="524">
        <v>0</v>
      </c>
      <c r="H260" s="510">
        <v>1</v>
      </c>
      <c r="I260" s="510">
        <v>0</v>
      </c>
      <c r="J260" s="510">
        <v>0</v>
      </c>
      <c r="K260" s="509">
        <v>1</v>
      </c>
      <c r="L260" s="514" t="s">
        <v>377</v>
      </c>
    </row>
    <row r="261" spans="1:12" s="381" customFormat="1" ht="20.100000000000001" customHeight="1">
      <c r="A261" s="508">
        <v>3</v>
      </c>
      <c r="B261" s="509" t="s">
        <v>133</v>
      </c>
      <c r="C261" s="514">
        <v>11</v>
      </c>
      <c r="D261" s="551">
        <v>193.33333333333334</v>
      </c>
      <c r="E261" s="509">
        <v>18</v>
      </c>
      <c r="F261" s="554">
        <v>0</v>
      </c>
      <c r="G261" s="524">
        <v>0</v>
      </c>
      <c r="H261" s="510">
        <v>1</v>
      </c>
      <c r="I261" s="510">
        <v>0</v>
      </c>
      <c r="J261" s="510">
        <v>0</v>
      </c>
      <c r="K261" s="509">
        <v>1</v>
      </c>
      <c r="L261" s="514" t="s">
        <v>377</v>
      </c>
    </row>
    <row r="262" spans="1:12" s="381" customFormat="1" ht="20.100000000000001" customHeight="1">
      <c r="A262" s="508">
        <v>3</v>
      </c>
      <c r="B262" s="509" t="s">
        <v>133</v>
      </c>
      <c r="C262" s="514" t="s">
        <v>354</v>
      </c>
      <c r="D262" s="551" t="s">
        <v>354</v>
      </c>
      <c r="E262" s="509" t="s">
        <v>354</v>
      </c>
      <c r="F262" s="554" t="s">
        <v>354</v>
      </c>
      <c r="G262" s="524" t="s">
        <v>354</v>
      </c>
      <c r="H262" s="510" t="s">
        <v>354</v>
      </c>
      <c r="I262" s="510" t="s">
        <v>354</v>
      </c>
      <c r="J262" s="510" t="s">
        <v>354</v>
      </c>
      <c r="K262" s="509" t="s">
        <v>354</v>
      </c>
      <c r="L262" s="514" t="s">
        <v>354</v>
      </c>
    </row>
    <row r="263" spans="1:12" s="381" customFormat="1" ht="20.100000000000001" customHeight="1">
      <c r="A263" s="508">
        <v>3</v>
      </c>
      <c r="B263" s="509" t="s">
        <v>133</v>
      </c>
      <c r="C263" s="514">
        <v>12</v>
      </c>
      <c r="D263" s="551">
        <v>0</v>
      </c>
      <c r="E263" s="509">
        <v>18</v>
      </c>
      <c r="F263" s="554">
        <v>0.64</v>
      </c>
      <c r="G263" s="524">
        <v>0</v>
      </c>
      <c r="H263" s="510">
        <v>1</v>
      </c>
      <c r="I263" s="510">
        <v>0</v>
      </c>
      <c r="J263" s="510">
        <v>0</v>
      </c>
      <c r="K263" s="509">
        <v>1</v>
      </c>
      <c r="L263" s="514" t="s">
        <v>377</v>
      </c>
    </row>
    <row r="264" spans="1:12" s="381" customFormat="1" ht="20.100000000000001" customHeight="1">
      <c r="A264" s="508">
        <v>3</v>
      </c>
      <c r="B264" s="509" t="s">
        <v>133</v>
      </c>
      <c r="C264" s="514">
        <v>12</v>
      </c>
      <c r="D264" s="551">
        <v>200</v>
      </c>
      <c r="E264" s="509">
        <v>18</v>
      </c>
      <c r="F264" s="554">
        <v>0</v>
      </c>
      <c r="G264" s="524">
        <v>0</v>
      </c>
      <c r="H264" s="510">
        <v>1</v>
      </c>
      <c r="I264" s="510">
        <v>0</v>
      </c>
      <c r="J264" s="510">
        <v>0</v>
      </c>
      <c r="K264" s="509">
        <v>1</v>
      </c>
      <c r="L264" s="514" t="s">
        <v>377</v>
      </c>
    </row>
    <row r="265" spans="1:12" s="381" customFormat="1" ht="20.100000000000001" customHeight="1">
      <c r="A265" s="508">
        <v>3</v>
      </c>
      <c r="B265" s="509" t="s">
        <v>133</v>
      </c>
      <c r="C265" s="514" t="s">
        <v>354</v>
      </c>
      <c r="D265" s="551" t="s">
        <v>354</v>
      </c>
      <c r="E265" s="509" t="s">
        <v>354</v>
      </c>
      <c r="F265" s="554" t="s">
        <v>354</v>
      </c>
      <c r="G265" s="524" t="s">
        <v>354</v>
      </c>
      <c r="H265" s="510" t="s">
        <v>354</v>
      </c>
      <c r="I265" s="510" t="s">
        <v>354</v>
      </c>
      <c r="J265" s="510" t="s">
        <v>354</v>
      </c>
      <c r="K265" s="509" t="s">
        <v>354</v>
      </c>
      <c r="L265" s="514" t="s">
        <v>354</v>
      </c>
    </row>
    <row r="266" spans="1:12" s="381" customFormat="1" ht="20.100000000000001" customHeight="1">
      <c r="A266" s="508">
        <v>3</v>
      </c>
      <c r="B266" s="509" t="s">
        <v>133</v>
      </c>
      <c r="C266" s="514">
        <v>13</v>
      </c>
      <c r="D266" s="551">
        <v>0</v>
      </c>
      <c r="E266" s="509">
        <v>18</v>
      </c>
      <c r="F266" s="554">
        <v>0.64</v>
      </c>
      <c r="G266" s="524">
        <v>0</v>
      </c>
      <c r="H266" s="510">
        <v>1</v>
      </c>
      <c r="I266" s="510">
        <v>0</v>
      </c>
      <c r="J266" s="510">
        <v>0</v>
      </c>
      <c r="K266" s="509">
        <v>1</v>
      </c>
      <c r="L266" s="514" t="s">
        <v>377</v>
      </c>
    </row>
    <row r="267" spans="1:12" s="381" customFormat="1" ht="20.100000000000001" customHeight="1">
      <c r="A267" s="508">
        <v>3</v>
      </c>
      <c r="B267" s="509" t="s">
        <v>133</v>
      </c>
      <c r="C267" s="514">
        <v>13</v>
      </c>
      <c r="D267" s="551">
        <v>206.66666666666666</v>
      </c>
      <c r="E267" s="509">
        <v>18</v>
      </c>
      <c r="F267" s="554">
        <v>0</v>
      </c>
      <c r="G267" s="524">
        <v>0</v>
      </c>
      <c r="H267" s="510">
        <v>1</v>
      </c>
      <c r="I267" s="510">
        <v>0</v>
      </c>
      <c r="J267" s="510">
        <v>0</v>
      </c>
      <c r="K267" s="509">
        <v>1</v>
      </c>
      <c r="L267" s="514" t="s">
        <v>377</v>
      </c>
    </row>
    <row r="268" spans="1:12" s="381" customFormat="1" ht="20.100000000000001" customHeight="1">
      <c r="A268" s="508">
        <v>3</v>
      </c>
      <c r="B268" s="509" t="s">
        <v>133</v>
      </c>
      <c r="C268" s="514" t="s">
        <v>354</v>
      </c>
      <c r="D268" s="551" t="s">
        <v>354</v>
      </c>
      <c r="E268" s="509" t="s">
        <v>354</v>
      </c>
      <c r="F268" s="554" t="s">
        <v>354</v>
      </c>
      <c r="G268" s="524" t="s">
        <v>354</v>
      </c>
      <c r="H268" s="510" t="s">
        <v>354</v>
      </c>
      <c r="I268" s="510" t="s">
        <v>354</v>
      </c>
      <c r="J268" s="510" t="s">
        <v>354</v>
      </c>
      <c r="K268" s="509" t="s">
        <v>354</v>
      </c>
      <c r="L268" s="514" t="s">
        <v>354</v>
      </c>
    </row>
    <row r="269" spans="1:12" s="381" customFormat="1" ht="20.100000000000001" customHeight="1">
      <c r="A269" s="508">
        <v>3</v>
      </c>
      <c r="B269" s="509" t="s">
        <v>133</v>
      </c>
      <c r="C269" s="514">
        <v>14</v>
      </c>
      <c r="D269" s="551">
        <v>0</v>
      </c>
      <c r="E269" s="509">
        <v>18</v>
      </c>
      <c r="F269" s="554">
        <v>0.64</v>
      </c>
      <c r="G269" s="524">
        <v>0</v>
      </c>
      <c r="H269" s="510">
        <v>1</v>
      </c>
      <c r="I269" s="510">
        <v>0</v>
      </c>
      <c r="J269" s="510">
        <v>0</v>
      </c>
      <c r="K269" s="509">
        <v>1</v>
      </c>
      <c r="L269" s="514" t="s">
        <v>377</v>
      </c>
    </row>
    <row r="270" spans="1:12" s="381" customFormat="1" ht="20.100000000000001" customHeight="1">
      <c r="A270" s="508">
        <v>3</v>
      </c>
      <c r="B270" s="509" t="s">
        <v>133</v>
      </c>
      <c r="C270" s="514">
        <v>14</v>
      </c>
      <c r="D270" s="551">
        <v>213.33333333333334</v>
      </c>
      <c r="E270" s="509">
        <v>18</v>
      </c>
      <c r="F270" s="554">
        <v>0</v>
      </c>
      <c r="G270" s="524">
        <v>0</v>
      </c>
      <c r="H270" s="510">
        <v>1</v>
      </c>
      <c r="I270" s="510">
        <v>0</v>
      </c>
      <c r="J270" s="510">
        <v>0</v>
      </c>
      <c r="K270" s="509">
        <v>1</v>
      </c>
      <c r="L270" s="514" t="s">
        <v>377</v>
      </c>
    </row>
    <row r="271" spans="1:12" s="381" customFormat="1" ht="20.100000000000001" customHeight="1">
      <c r="A271" s="508">
        <v>3</v>
      </c>
      <c r="B271" s="509" t="s">
        <v>133</v>
      </c>
      <c r="C271" s="514" t="s">
        <v>354</v>
      </c>
      <c r="D271" s="551" t="s">
        <v>354</v>
      </c>
      <c r="E271" s="509" t="s">
        <v>354</v>
      </c>
      <c r="F271" s="554" t="s">
        <v>354</v>
      </c>
      <c r="G271" s="524" t="s">
        <v>354</v>
      </c>
      <c r="H271" s="510" t="s">
        <v>354</v>
      </c>
      <c r="I271" s="510" t="s">
        <v>354</v>
      </c>
      <c r="J271" s="510" t="s">
        <v>354</v>
      </c>
      <c r="K271" s="509" t="s">
        <v>354</v>
      </c>
      <c r="L271" s="514" t="s">
        <v>354</v>
      </c>
    </row>
    <row r="272" spans="1:12" s="381" customFormat="1" ht="20.100000000000001" customHeight="1">
      <c r="A272" s="508">
        <v>3</v>
      </c>
      <c r="B272" s="509" t="s">
        <v>133</v>
      </c>
      <c r="C272" s="514">
        <v>15</v>
      </c>
      <c r="D272" s="551">
        <v>0</v>
      </c>
      <c r="E272" s="509">
        <v>18</v>
      </c>
      <c r="F272" s="554">
        <v>0.64</v>
      </c>
      <c r="G272" s="524">
        <v>0</v>
      </c>
      <c r="H272" s="510">
        <v>1</v>
      </c>
      <c r="I272" s="510">
        <v>0</v>
      </c>
      <c r="J272" s="510">
        <v>0</v>
      </c>
      <c r="K272" s="509">
        <v>1</v>
      </c>
      <c r="L272" s="514" t="s">
        <v>377</v>
      </c>
    </row>
    <row r="273" spans="1:12" s="381" customFormat="1" ht="20.100000000000001" customHeight="1">
      <c r="A273" s="508">
        <v>3</v>
      </c>
      <c r="B273" s="509" t="s">
        <v>133</v>
      </c>
      <c r="C273" s="514">
        <v>15</v>
      </c>
      <c r="D273" s="551">
        <v>220</v>
      </c>
      <c r="E273" s="509">
        <v>18</v>
      </c>
      <c r="F273" s="554">
        <v>0</v>
      </c>
      <c r="G273" s="524">
        <v>0</v>
      </c>
      <c r="H273" s="510">
        <v>1</v>
      </c>
      <c r="I273" s="510">
        <v>0</v>
      </c>
      <c r="J273" s="510">
        <v>0</v>
      </c>
      <c r="K273" s="509">
        <v>1</v>
      </c>
      <c r="L273" s="514" t="s">
        <v>377</v>
      </c>
    </row>
    <row r="274" spans="1:12" s="381" customFormat="1" ht="20.100000000000001" customHeight="1">
      <c r="A274" s="508">
        <v>3</v>
      </c>
      <c r="B274" s="509" t="s">
        <v>133</v>
      </c>
      <c r="C274" s="514" t="s">
        <v>354</v>
      </c>
      <c r="D274" s="551" t="s">
        <v>354</v>
      </c>
      <c r="E274" s="509" t="s">
        <v>354</v>
      </c>
      <c r="F274" s="554" t="s">
        <v>354</v>
      </c>
      <c r="G274" s="524" t="s">
        <v>354</v>
      </c>
      <c r="H274" s="510" t="s">
        <v>354</v>
      </c>
      <c r="I274" s="510" t="s">
        <v>354</v>
      </c>
      <c r="J274" s="510" t="s">
        <v>354</v>
      </c>
      <c r="K274" s="509" t="s">
        <v>354</v>
      </c>
      <c r="L274" s="514" t="s">
        <v>354</v>
      </c>
    </row>
    <row r="275" spans="1:12" s="381" customFormat="1" ht="20.100000000000001" customHeight="1">
      <c r="A275" s="508">
        <v>3</v>
      </c>
      <c r="B275" s="509" t="s">
        <v>133</v>
      </c>
      <c r="C275" s="514">
        <v>16</v>
      </c>
      <c r="D275" s="551">
        <v>0</v>
      </c>
      <c r="E275" s="509">
        <v>26</v>
      </c>
      <c r="F275" s="554">
        <v>0.64</v>
      </c>
      <c r="G275" s="524">
        <v>0</v>
      </c>
      <c r="H275" s="510">
        <v>0</v>
      </c>
      <c r="I275" s="510">
        <v>1</v>
      </c>
      <c r="J275" s="510">
        <v>1</v>
      </c>
      <c r="K275" s="509">
        <v>1</v>
      </c>
      <c r="L275" s="514" t="s">
        <v>377</v>
      </c>
    </row>
    <row r="276" spans="1:12" s="381" customFormat="1" ht="20.100000000000001" customHeight="1">
      <c r="A276" s="508" t="s">
        <v>355</v>
      </c>
      <c r="B276" s="509" t="s">
        <v>355</v>
      </c>
      <c r="C276" s="514" t="s">
        <v>355</v>
      </c>
      <c r="D276" s="551" t="s">
        <v>355</v>
      </c>
      <c r="E276" s="509" t="s">
        <v>355</v>
      </c>
      <c r="F276" s="554" t="s">
        <v>355</v>
      </c>
      <c r="G276" s="524" t="s">
        <v>355</v>
      </c>
      <c r="H276" s="510" t="s">
        <v>355</v>
      </c>
      <c r="I276" s="510" t="s">
        <v>355</v>
      </c>
      <c r="J276" s="510" t="s">
        <v>355</v>
      </c>
      <c r="K276" s="509" t="s">
        <v>355</v>
      </c>
      <c r="L276" s="514" t="s">
        <v>355</v>
      </c>
    </row>
    <row r="277" spans="1:12" s="381" customFormat="1" ht="20.100000000000001" customHeight="1">
      <c r="A277" s="508">
        <v>4</v>
      </c>
      <c r="B277" s="509" t="s">
        <v>356</v>
      </c>
      <c r="C277" s="514">
        <v>1</v>
      </c>
      <c r="D277" s="551">
        <v>0</v>
      </c>
      <c r="E277" s="509">
        <v>8</v>
      </c>
      <c r="F277" s="554">
        <v>0</v>
      </c>
      <c r="G277" s="524">
        <v>1</v>
      </c>
      <c r="H277" s="510">
        <v>1</v>
      </c>
      <c r="I277" s="510">
        <v>1</v>
      </c>
      <c r="J277" s="510">
        <v>1</v>
      </c>
      <c r="K277" s="509">
        <v>4</v>
      </c>
      <c r="L277" s="514" t="s">
        <v>325</v>
      </c>
    </row>
    <row r="278" spans="1:12" s="381" customFormat="1" ht="20.100000000000001" customHeight="1">
      <c r="A278" s="508">
        <v>4</v>
      </c>
      <c r="B278" s="509" t="s">
        <v>356</v>
      </c>
      <c r="C278" s="514">
        <v>1</v>
      </c>
      <c r="D278" s="551">
        <v>14</v>
      </c>
      <c r="E278" s="509">
        <v>32</v>
      </c>
      <c r="F278" s="554">
        <v>0</v>
      </c>
      <c r="G278" s="524">
        <v>1</v>
      </c>
      <c r="H278" s="510">
        <v>1</v>
      </c>
      <c r="I278" s="510">
        <v>1</v>
      </c>
      <c r="J278" s="510">
        <v>1</v>
      </c>
      <c r="K278" s="509">
        <v>4</v>
      </c>
      <c r="L278" s="514" t="s">
        <v>325</v>
      </c>
    </row>
    <row r="279" spans="1:12" s="381" customFormat="1" ht="20.100000000000001" customHeight="1">
      <c r="A279" s="508">
        <v>4</v>
      </c>
      <c r="B279" s="509" t="s">
        <v>356</v>
      </c>
      <c r="C279" s="514">
        <v>1</v>
      </c>
      <c r="D279" s="551">
        <v>14</v>
      </c>
      <c r="E279" s="509">
        <v>32</v>
      </c>
      <c r="F279" s="554">
        <v>0</v>
      </c>
      <c r="G279" s="524">
        <v>1</v>
      </c>
      <c r="H279" s="510">
        <v>1</v>
      </c>
      <c r="I279" s="510">
        <v>1</v>
      </c>
      <c r="J279" s="510">
        <v>1</v>
      </c>
      <c r="K279" s="509">
        <v>4</v>
      </c>
      <c r="L279" s="514" t="s">
        <v>325</v>
      </c>
    </row>
    <row r="280" spans="1:12" s="381" customFormat="1" ht="20.100000000000001" customHeight="1">
      <c r="A280" s="508" t="s">
        <v>355</v>
      </c>
      <c r="B280" s="509" t="s">
        <v>355</v>
      </c>
      <c r="C280" s="514" t="s">
        <v>355</v>
      </c>
      <c r="D280" s="551" t="s">
        <v>355</v>
      </c>
      <c r="E280" s="509" t="s">
        <v>355</v>
      </c>
      <c r="F280" s="554" t="s">
        <v>355</v>
      </c>
      <c r="G280" s="524" t="s">
        <v>355</v>
      </c>
      <c r="H280" s="510" t="s">
        <v>355</v>
      </c>
      <c r="I280" s="510" t="s">
        <v>355</v>
      </c>
      <c r="J280" s="510" t="s">
        <v>355</v>
      </c>
      <c r="K280" s="509" t="s">
        <v>355</v>
      </c>
      <c r="L280" s="514" t="s">
        <v>355</v>
      </c>
    </row>
    <row r="281" spans="1:12" s="381" customFormat="1" ht="20.100000000000001" customHeight="1">
      <c r="A281" s="508">
        <v>5</v>
      </c>
      <c r="B281" s="509" t="s">
        <v>1</v>
      </c>
      <c r="C281" s="514">
        <v>1</v>
      </c>
      <c r="D281" s="551">
        <v>0</v>
      </c>
      <c r="E281" s="509">
        <v>12</v>
      </c>
      <c r="F281" s="554">
        <v>0</v>
      </c>
      <c r="G281" s="524">
        <v>1</v>
      </c>
      <c r="H281" s="510">
        <v>1</v>
      </c>
      <c r="I281" s="510">
        <v>1</v>
      </c>
      <c r="J281" s="510">
        <v>1</v>
      </c>
      <c r="K281" s="509">
        <v>2</v>
      </c>
      <c r="L281" s="514" t="s">
        <v>378</v>
      </c>
    </row>
    <row r="282" spans="1:12" s="381" customFormat="1" ht="20.100000000000001" customHeight="1">
      <c r="A282" s="508">
        <v>5</v>
      </c>
      <c r="B282" s="509" t="s">
        <v>1</v>
      </c>
      <c r="C282" s="514">
        <v>1</v>
      </c>
      <c r="D282" s="551">
        <v>13</v>
      </c>
      <c r="E282" s="509">
        <v>22</v>
      </c>
      <c r="F282" s="554">
        <v>0</v>
      </c>
      <c r="G282" s="524">
        <v>1</v>
      </c>
      <c r="H282" s="510">
        <v>1</v>
      </c>
      <c r="I282" s="510">
        <v>1</v>
      </c>
      <c r="J282" s="510">
        <v>1</v>
      </c>
      <c r="K282" s="509">
        <v>2</v>
      </c>
      <c r="L282" s="514" t="s">
        <v>378</v>
      </c>
    </row>
    <row r="283" spans="1:12" s="381" customFormat="1" ht="20.100000000000001" customHeight="1">
      <c r="A283" s="508">
        <v>5</v>
      </c>
      <c r="B283" s="509" t="s">
        <v>1</v>
      </c>
      <c r="C283" s="514" t="s">
        <v>354</v>
      </c>
      <c r="D283" s="551" t="s">
        <v>354</v>
      </c>
      <c r="E283" s="509" t="s">
        <v>354</v>
      </c>
      <c r="F283" s="554" t="s">
        <v>354</v>
      </c>
      <c r="G283" s="524" t="s">
        <v>354</v>
      </c>
      <c r="H283" s="510" t="s">
        <v>354</v>
      </c>
      <c r="I283" s="510" t="s">
        <v>354</v>
      </c>
      <c r="J283" s="510" t="s">
        <v>354</v>
      </c>
      <c r="K283" s="509" t="s">
        <v>354</v>
      </c>
      <c r="L283" s="514" t="s">
        <v>354</v>
      </c>
    </row>
    <row r="284" spans="1:12" s="381" customFormat="1" ht="20.100000000000001" customHeight="1">
      <c r="A284" s="508">
        <v>5</v>
      </c>
      <c r="B284" s="509" t="s">
        <v>1</v>
      </c>
      <c r="C284" s="514">
        <v>2</v>
      </c>
      <c r="D284" s="551">
        <v>0</v>
      </c>
      <c r="E284" s="509">
        <v>9</v>
      </c>
      <c r="F284" s="554">
        <v>0.2</v>
      </c>
      <c r="G284" s="524">
        <v>0</v>
      </c>
      <c r="H284" s="510">
        <v>1</v>
      </c>
      <c r="I284" s="510">
        <v>0</v>
      </c>
      <c r="J284" s="510">
        <v>0</v>
      </c>
      <c r="K284" s="509">
        <v>2</v>
      </c>
      <c r="L284" s="514" t="s">
        <v>378</v>
      </c>
    </row>
    <row r="285" spans="1:12" s="381" customFormat="1" ht="20.100000000000001" customHeight="1">
      <c r="A285" s="508">
        <v>5</v>
      </c>
      <c r="B285" s="509" t="s">
        <v>1</v>
      </c>
      <c r="C285" s="514">
        <v>2</v>
      </c>
      <c r="D285" s="551">
        <v>13</v>
      </c>
      <c r="E285" s="509">
        <v>16.5</v>
      </c>
      <c r="F285" s="554">
        <v>0</v>
      </c>
      <c r="G285" s="524">
        <v>0</v>
      </c>
      <c r="H285" s="510">
        <v>1</v>
      </c>
      <c r="I285" s="510">
        <v>0</v>
      </c>
      <c r="J285" s="510">
        <v>0</v>
      </c>
      <c r="K285" s="509">
        <v>2</v>
      </c>
      <c r="L285" s="514" t="s">
        <v>378</v>
      </c>
    </row>
    <row r="286" spans="1:12" s="381" customFormat="1" ht="20.100000000000001" customHeight="1">
      <c r="A286" s="508">
        <v>5</v>
      </c>
      <c r="B286" s="509" t="s">
        <v>1</v>
      </c>
      <c r="C286" s="514">
        <v>2</v>
      </c>
      <c r="D286" s="551">
        <v>30</v>
      </c>
      <c r="E286" s="509">
        <v>9</v>
      </c>
      <c r="F286" s="554">
        <v>0</v>
      </c>
      <c r="G286" s="524">
        <v>0</v>
      </c>
      <c r="H286" s="510">
        <v>1</v>
      </c>
      <c r="I286" s="510">
        <v>0</v>
      </c>
      <c r="J286" s="510">
        <v>0</v>
      </c>
      <c r="K286" s="509">
        <v>2</v>
      </c>
      <c r="L286" s="514" t="s">
        <v>378</v>
      </c>
    </row>
    <row r="287" spans="1:12" s="381" customFormat="1" ht="20.100000000000001" customHeight="1">
      <c r="A287" s="508">
        <v>5</v>
      </c>
      <c r="B287" s="509" t="s">
        <v>1</v>
      </c>
      <c r="C287" s="514">
        <v>2</v>
      </c>
      <c r="D287" s="551">
        <v>13</v>
      </c>
      <c r="E287" s="509">
        <v>16.5</v>
      </c>
      <c r="F287" s="554">
        <v>0</v>
      </c>
      <c r="G287" s="524">
        <v>0</v>
      </c>
      <c r="H287" s="510">
        <v>1</v>
      </c>
      <c r="I287" s="510">
        <v>0</v>
      </c>
      <c r="J287" s="510">
        <v>0</v>
      </c>
      <c r="K287" s="509">
        <v>2</v>
      </c>
      <c r="L287" s="514" t="s">
        <v>378</v>
      </c>
    </row>
    <row r="288" spans="1:12" s="381" customFormat="1" ht="20.100000000000001" customHeight="1">
      <c r="A288" s="508">
        <v>5</v>
      </c>
      <c r="B288" s="509" t="s">
        <v>1</v>
      </c>
      <c r="C288" s="514" t="s">
        <v>354</v>
      </c>
      <c r="D288" s="551" t="s">
        <v>354</v>
      </c>
      <c r="E288" s="509" t="s">
        <v>354</v>
      </c>
      <c r="F288" s="554" t="s">
        <v>354</v>
      </c>
      <c r="G288" s="524" t="s">
        <v>354</v>
      </c>
      <c r="H288" s="510" t="s">
        <v>354</v>
      </c>
      <c r="I288" s="510" t="s">
        <v>354</v>
      </c>
      <c r="J288" s="510" t="s">
        <v>354</v>
      </c>
      <c r="K288" s="509" t="s">
        <v>354</v>
      </c>
      <c r="L288" s="514" t="s">
        <v>354</v>
      </c>
    </row>
    <row r="289" spans="1:12" s="381" customFormat="1" ht="20.100000000000001" customHeight="1">
      <c r="A289" s="508">
        <v>5</v>
      </c>
      <c r="B289" s="509" t="s">
        <v>1</v>
      </c>
      <c r="C289" s="514">
        <v>3</v>
      </c>
      <c r="D289" s="551">
        <v>0</v>
      </c>
      <c r="E289" s="509">
        <v>9</v>
      </c>
      <c r="F289" s="554">
        <v>0.2</v>
      </c>
      <c r="G289" s="524">
        <v>1</v>
      </c>
      <c r="H289" s="510">
        <v>1</v>
      </c>
      <c r="I289" s="510">
        <v>1</v>
      </c>
      <c r="J289" s="510">
        <v>1</v>
      </c>
      <c r="K289" s="509">
        <v>2</v>
      </c>
      <c r="L289" s="514" t="s">
        <v>378</v>
      </c>
    </row>
    <row r="290" spans="1:12" s="381" customFormat="1" ht="20.100000000000001" customHeight="1">
      <c r="A290" s="508">
        <v>5</v>
      </c>
      <c r="B290" s="509" t="s">
        <v>1</v>
      </c>
      <c r="C290" s="514">
        <v>3</v>
      </c>
      <c r="D290" s="551">
        <v>13</v>
      </c>
      <c r="E290" s="509">
        <v>16.5</v>
      </c>
      <c r="F290" s="554">
        <v>0</v>
      </c>
      <c r="G290" s="524">
        <v>1</v>
      </c>
      <c r="H290" s="510">
        <v>1</v>
      </c>
      <c r="I290" s="510">
        <v>1</v>
      </c>
      <c r="J290" s="510">
        <v>1</v>
      </c>
      <c r="K290" s="509">
        <v>2</v>
      </c>
      <c r="L290" s="514" t="s">
        <v>378</v>
      </c>
    </row>
    <row r="291" spans="1:12" s="381" customFormat="1" ht="20.100000000000001" customHeight="1">
      <c r="A291" s="508" t="s">
        <v>355</v>
      </c>
      <c r="B291" s="509" t="s">
        <v>355</v>
      </c>
      <c r="C291" s="514" t="s">
        <v>355</v>
      </c>
      <c r="D291" s="551" t="s">
        <v>355</v>
      </c>
      <c r="E291" s="509" t="s">
        <v>355</v>
      </c>
      <c r="F291" s="554" t="s">
        <v>355</v>
      </c>
      <c r="G291" s="524" t="s">
        <v>355</v>
      </c>
      <c r="H291" s="510" t="s">
        <v>355</v>
      </c>
      <c r="I291" s="510" t="s">
        <v>355</v>
      </c>
      <c r="J291" s="510" t="s">
        <v>355</v>
      </c>
      <c r="K291" s="509" t="s">
        <v>355</v>
      </c>
      <c r="L291" s="514" t="s">
        <v>355</v>
      </c>
    </row>
    <row r="292" spans="1:12" s="381" customFormat="1" ht="20.100000000000001" customHeight="1">
      <c r="A292" s="508">
        <v>6</v>
      </c>
      <c r="B292" s="509" t="s">
        <v>2</v>
      </c>
      <c r="C292" s="514">
        <v>1</v>
      </c>
      <c r="D292" s="551">
        <v>0</v>
      </c>
      <c r="E292" s="509">
        <v>22</v>
      </c>
      <c r="F292" s="554">
        <v>0</v>
      </c>
      <c r="G292" s="524">
        <v>1</v>
      </c>
      <c r="H292" s="510">
        <v>1</v>
      </c>
      <c r="I292" s="510">
        <v>1</v>
      </c>
      <c r="J292" s="510">
        <v>1</v>
      </c>
      <c r="K292" s="509">
        <v>2</v>
      </c>
      <c r="L292" s="514" t="s">
        <v>378</v>
      </c>
    </row>
    <row r="293" spans="1:12" s="381" customFormat="1" ht="20.100000000000001" customHeight="1">
      <c r="A293" s="508">
        <v>6</v>
      </c>
      <c r="B293" s="509" t="s">
        <v>2</v>
      </c>
      <c r="C293" s="514">
        <v>1</v>
      </c>
      <c r="D293" s="551">
        <v>11</v>
      </c>
      <c r="E293" s="509">
        <v>22</v>
      </c>
      <c r="F293" s="554">
        <v>0</v>
      </c>
      <c r="G293" s="524">
        <v>1</v>
      </c>
      <c r="H293" s="510">
        <v>1</v>
      </c>
      <c r="I293" s="510">
        <v>1</v>
      </c>
      <c r="J293" s="510">
        <v>1</v>
      </c>
      <c r="K293" s="509">
        <v>2</v>
      </c>
      <c r="L293" s="514" t="s">
        <v>378</v>
      </c>
    </row>
    <row r="294" spans="1:12" s="381" customFormat="1" ht="20.100000000000001" customHeight="1">
      <c r="A294" s="508">
        <v>6</v>
      </c>
      <c r="B294" s="509" t="s">
        <v>2</v>
      </c>
      <c r="C294" s="514">
        <v>1</v>
      </c>
      <c r="D294" s="551">
        <v>4.1669999999999998</v>
      </c>
      <c r="E294" s="509">
        <v>22</v>
      </c>
      <c r="F294" s="554">
        <v>0</v>
      </c>
      <c r="G294" s="524">
        <v>1</v>
      </c>
      <c r="H294" s="510">
        <v>1</v>
      </c>
      <c r="I294" s="510">
        <v>1</v>
      </c>
      <c r="J294" s="510">
        <v>1</v>
      </c>
      <c r="K294" s="509">
        <v>2</v>
      </c>
      <c r="L294" s="514" t="s">
        <v>378</v>
      </c>
    </row>
    <row r="295" spans="1:12" s="381" customFormat="1" ht="20.100000000000001" customHeight="1">
      <c r="A295" s="508">
        <v>6</v>
      </c>
      <c r="B295" s="509" t="s">
        <v>2</v>
      </c>
      <c r="C295" s="514" t="s">
        <v>354</v>
      </c>
      <c r="D295" s="551" t="s">
        <v>354</v>
      </c>
      <c r="E295" s="509" t="s">
        <v>354</v>
      </c>
      <c r="F295" s="554" t="s">
        <v>354</v>
      </c>
      <c r="G295" s="524" t="s">
        <v>354</v>
      </c>
      <c r="H295" s="510" t="s">
        <v>354</v>
      </c>
      <c r="I295" s="510" t="s">
        <v>354</v>
      </c>
      <c r="J295" s="510" t="s">
        <v>354</v>
      </c>
      <c r="K295" s="509" t="s">
        <v>354</v>
      </c>
      <c r="L295" s="514" t="s">
        <v>354</v>
      </c>
    </row>
    <row r="296" spans="1:12" s="381" customFormat="1" ht="20.100000000000001" customHeight="1">
      <c r="A296" s="508">
        <v>6</v>
      </c>
      <c r="B296" s="509" t="s">
        <v>2</v>
      </c>
      <c r="C296" s="514">
        <v>2</v>
      </c>
      <c r="D296" s="551">
        <v>0</v>
      </c>
      <c r="E296" s="509">
        <v>16.5</v>
      </c>
      <c r="F296" s="554">
        <v>0.2</v>
      </c>
      <c r="G296" s="524">
        <v>0</v>
      </c>
      <c r="H296" s="510">
        <v>1</v>
      </c>
      <c r="I296" s="510">
        <v>0</v>
      </c>
      <c r="J296" s="510">
        <v>0</v>
      </c>
      <c r="K296" s="509">
        <v>2</v>
      </c>
      <c r="L296" s="514" t="s">
        <v>378</v>
      </c>
    </row>
    <row r="297" spans="1:12" s="381" customFormat="1" ht="20.100000000000001" customHeight="1">
      <c r="A297" s="508">
        <v>6</v>
      </c>
      <c r="B297" s="509" t="s">
        <v>2</v>
      </c>
      <c r="C297" s="514">
        <v>2</v>
      </c>
      <c r="D297" s="551">
        <v>11</v>
      </c>
      <c r="E297" s="509">
        <v>16.5</v>
      </c>
      <c r="F297" s="554">
        <v>0</v>
      </c>
      <c r="G297" s="524">
        <v>0</v>
      </c>
      <c r="H297" s="510">
        <v>1</v>
      </c>
      <c r="I297" s="510">
        <v>0</v>
      </c>
      <c r="J297" s="510">
        <v>0</v>
      </c>
      <c r="K297" s="509">
        <v>2</v>
      </c>
      <c r="L297" s="514" t="s">
        <v>378</v>
      </c>
    </row>
    <row r="298" spans="1:12" s="381" customFormat="1" ht="20.100000000000001" customHeight="1">
      <c r="A298" s="508">
        <v>6</v>
      </c>
      <c r="B298" s="509" t="s">
        <v>2</v>
      </c>
      <c r="C298" s="514">
        <v>2</v>
      </c>
      <c r="D298" s="551">
        <v>4.1669999999999998</v>
      </c>
      <c r="E298" s="509">
        <v>16.5</v>
      </c>
      <c r="F298" s="554">
        <v>0</v>
      </c>
      <c r="G298" s="524">
        <v>0</v>
      </c>
      <c r="H298" s="510">
        <v>1</v>
      </c>
      <c r="I298" s="510">
        <v>0</v>
      </c>
      <c r="J298" s="510">
        <v>0</v>
      </c>
      <c r="K298" s="509">
        <v>2</v>
      </c>
      <c r="L298" s="514" t="s">
        <v>378</v>
      </c>
    </row>
    <row r="299" spans="1:12" s="381" customFormat="1" ht="20.100000000000001" customHeight="1">
      <c r="A299" s="508">
        <v>6</v>
      </c>
      <c r="B299" s="509" t="s">
        <v>2</v>
      </c>
      <c r="C299" s="514">
        <v>2</v>
      </c>
      <c r="D299" s="551">
        <v>30</v>
      </c>
      <c r="E299" s="509">
        <v>16.5</v>
      </c>
      <c r="F299" s="554">
        <v>0</v>
      </c>
      <c r="G299" s="524">
        <v>0</v>
      </c>
      <c r="H299" s="510">
        <v>1</v>
      </c>
      <c r="I299" s="510">
        <v>0</v>
      </c>
      <c r="J299" s="510">
        <v>0</v>
      </c>
      <c r="K299" s="509">
        <v>2</v>
      </c>
      <c r="L299" s="514" t="s">
        <v>378</v>
      </c>
    </row>
    <row r="300" spans="1:12" s="381" customFormat="1" ht="20.100000000000001" customHeight="1">
      <c r="A300" s="508">
        <v>6</v>
      </c>
      <c r="B300" s="509" t="s">
        <v>2</v>
      </c>
      <c r="C300" s="514">
        <v>2</v>
      </c>
      <c r="D300" s="551">
        <v>11</v>
      </c>
      <c r="E300" s="509">
        <v>16.5</v>
      </c>
      <c r="F300" s="554">
        <v>0</v>
      </c>
      <c r="G300" s="524">
        <v>0</v>
      </c>
      <c r="H300" s="510">
        <v>1</v>
      </c>
      <c r="I300" s="510">
        <v>0</v>
      </c>
      <c r="J300" s="510">
        <v>0</v>
      </c>
      <c r="K300" s="509">
        <v>2</v>
      </c>
      <c r="L300" s="514" t="s">
        <v>378</v>
      </c>
    </row>
    <row r="301" spans="1:12" s="381" customFormat="1" ht="20.100000000000001" customHeight="1">
      <c r="A301" s="508">
        <v>6</v>
      </c>
      <c r="B301" s="509" t="s">
        <v>2</v>
      </c>
      <c r="C301" s="514">
        <v>2</v>
      </c>
      <c r="D301" s="551">
        <v>4.1669999999999998</v>
      </c>
      <c r="E301" s="509">
        <v>16.5</v>
      </c>
      <c r="F301" s="554">
        <v>0</v>
      </c>
      <c r="G301" s="524">
        <v>0</v>
      </c>
      <c r="H301" s="510">
        <v>1</v>
      </c>
      <c r="I301" s="510">
        <v>0</v>
      </c>
      <c r="J301" s="510">
        <v>0</v>
      </c>
      <c r="K301" s="509">
        <v>2</v>
      </c>
      <c r="L301" s="514" t="s">
        <v>378</v>
      </c>
    </row>
    <row r="302" spans="1:12" s="381" customFormat="1" ht="20.100000000000001" customHeight="1">
      <c r="A302" s="508">
        <v>6</v>
      </c>
      <c r="B302" s="509" t="s">
        <v>2</v>
      </c>
      <c r="C302" s="514" t="s">
        <v>354</v>
      </c>
      <c r="D302" s="551" t="s">
        <v>354</v>
      </c>
      <c r="E302" s="509" t="s">
        <v>354</v>
      </c>
      <c r="F302" s="554" t="s">
        <v>354</v>
      </c>
      <c r="G302" s="524" t="s">
        <v>354</v>
      </c>
      <c r="H302" s="510" t="s">
        <v>354</v>
      </c>
      <c r="I302" s="510" t="s">
        <v>354</v>
      </c>
      <c r="J302" s="510" t="s">
        <v>354</v>
      </c>
      <c r="K302" s="509" t="s">
        <v>354</v>
      </c>
      <c r="L302" s="514" t="s">
        <v>354</v>
      </c>
    </row>
    <row r="303" spans="1:12" s="381" customFormat="1" ht="20.100000000000001" customHeight="1">
      <c r="A303" s="508">
        <v>6</v>
      </c>
      <c r="B303" s="509" t="s">
        <v>2</v>
      </c>
      <c r="C303" s="514">
        <v>3</v>
      </c>
      <c r="D303" s="551">
        <v>0</v>
      </c>
      <c r="E303" s="509">
        <v>16.5</v>
      </c>
      <c r="F303" s="554">
        <v>0.2</v>
      </c>
      <c r="G303" s="524">
        <v>1</v>
      </c>
      <c r="H303" s="510">
        <v>1</v>
      </c>
      <c r="I303" s="510">
        <v>1</v>
      </c>
      <c r="J303" s="510">
        <v>1</v>
      </c>
      <c r="K303" s="509">
        <v>2</v>
      </c>
      <c r="L303" s="514" t="s">
        <v>378</v>
      </c>
    </row>
    <row r="304" spans="1:12" s="381" customFormat="1" ht="20.100000000000001" customHeight="1">
      <c r="A304" s="508">
        <v>6</v>
      </c>
      <c r="B304" s="509" t="s">
        <v>2</v>
      </c>
      <c r="C304" s="514">
        <v>3</v>
      </c>
      <c r="D304" s="551">
        <v>11</v>
      </c>
      <c r="E304" s="509">
        <v>16.5</v>
      </c>
      <c r="F304" s="554">
        <v>0</v>
      </c>
      <c r="G304" s="524">
        <v>1</v>
      </c>
      <c r="H304" s="510">
        <v>1</v>
      </c>
      <c r="I304" s="510">
        <v>1</v>
      </c>
      <c r="J304" s="510">
        <v>1</v>
      </c>
      <c r="K304" s="509">
        <v>2</v>
      </c>
      <c r="L304" s="514" t="s">
        <v>378</v>
      </c>
    </row>
    <row r="305" spans="1:12" s="381" customFormat="1" ht="20.100000000000001" customHeight="1">
      <c r="A305" s="508">
        <v>6</v>
      </c>
      <c r="B305" s="509" t="s">
        <v>2</v>
      </c>
      <c r="C305" s="514">
        <v>3</v>
      </c>
      <c r="D305" s="551">
        <v>4.1669999999999998</v>
      </c>
      <c r="E305" s="509">
        <v>16.5</v>
      </c>
      <c r="F305" s="554">
        <v>0</v>
      </c>
      <c r="G305" s="524">
        <v>1</v>
      </c>
      <c r="H305" s="510">
        <v>1</v>
      </c>
      <c r="I305" s="510">
        <v>1</v>
      </c>
      <c r="J305" s="510">
        <v>1</v>
      </c>
      <c r="K305" s="509">
        <v>2</v>
      </c>
      <c r="L305" s="514" t="s">
        <v>378</v>
      </c>
    </row>
    <row r="306" spans="1:12" s="381" customFormat="1" ht="20.100000000000001" customHeight="1">
      <c r="A306" s="508" t="s">
        <v>355</v>
      </c>
      <c r="B306" s="509" t="s">
        <v>355</v>
      </c>
      <c r="C306" s="514" t="s">
        <v>355</v>
      </c>
      <c r="D306" s="551" t="s">
        <v>355</v>
      </c>
      <c r="E306" s="509" t="s">
        <v>355</v>
      </c>
      <c r="F306" s="554" t="s">
        <v>355</v>
      </c>
      <c r="G306" s="524" t="s">
        <v>355</v>
      </c>
      <c r="H306" s="510" t="s">
        <v>355</v>
      </c>
      <c r="I306" s="510" t="s">
        <v>355</v>
      </c>
      <c r="J306" s="510" t="s">
        <v>355</v>
      </c>
      <c r="K306" s="509" t="s">
        <v>355</v>
      </c>
      <c r="L306" s="514" t="s">
        <v>355</v>
      </c>
    </row>
    <row r="307" spans="1:12" s="381" customFormat="1" ht="20.100000000000001" customHeight="1">
      <c r="A307" s="508">
        <v>7</v>
      </c>
      <c r="B307" s="509" t="s">
        <v>3</v>
      </c>
      <c r="C307" s="514">
        <v>1</v>
      </c>
      <c r="D307" s="551">
        <v>0</v>
      </c>
      <c r="E307" s="509">
        <v>13.9</v>
      </c>
      <c r="F307" s="554">
        <v>0</v>
      </c>
      <c r="G307" s="524">
        <v>1</v>
      </c>
      <c r="H307" s="510">
        <v>1</v>
      </c>
      <c r="I307" s="510">
        <v>1</v>
      </c>
      <c r="J307" s="510">
        <v>1</v>
      </c>
      <c r="K307" s="509">
        <v>2</v>
      </c>
      <c r="L307" s="514" t="s">
        <v>378</v>
      </c>
    </row>
    <row r="308" spans="1:12" s="381" customFormat="1" ht="20.100000000000001" customHeight="1">
      <c r="A308" s="508">
        <v>7</v>
      </c>
      <c r="B308" s="509" t="s">
        <v>3</v>
      </c>
      <c r="C308" s="514">
        <v>1</v>
      </c>
      <c r="D308" s="551">
        <v>9.1669999999999998</v>
      </c>
      <c r="E308" s="509">
        <v>18.7</v>
      </c>
      <c r="F308" s="554">
        <v>0</v>
      </c>
      <c r="G308" s="524">
        <v>1</v>
      </c>
      <c r="H308" s="510">
        <v>1</v>
      </c>
      <c r="I308" s="510">
        <v>1</v>
      </c>
      <c r="J308" s="510">
        <v>1</v>
      </c>
      <c r="K308" s="509">
        <v>2</v>
      </c>
      <c r="L308" s="514" t="s">
        <v>378</v>
      </c>
    </row>
    <row r="309" spans="1:12" s="381" customFormat="1" ht="20.100000000000001" customHeight="1">
      <c r="A309" s="508">
        <v>7</v>
      </c>
      <c r="B309" s="509" t="s">
        <v>3</v>
      </c>
      <c r="C309" s="514">
        <v>1</v>
      </c>
      <c r="D309" s="551">
        <v>4.1669999999999998</v>
      </c>
      <c r="E309" s="509">
        <v>18.7</v>
      </c>
      <c r="F309" s="554">
        <v>0</v>
      </c>
      <c r="G309" s="524">
        <v>1</v>
      </c>
      <c r="H309" s="510">
        <v>1</v>
      </c>
      <c r="I309" s="510">
        <v>1</v>
      </c>
      <c r="J309" s="510">
        <v>1</v>
      </c>
      <c r="K309" s="509">
        <v>2</v>
      </c>
      <c r="L309" s="514" t="s">
        <v>378</v>
      </c>
    </row>
    <row r="310" spans="1:12" s="381" customFormat="1" ht="20.100000000000001" customHeight="1">
      <c r="A310" s="508">
        <v>7</v>
      </c>
      <c r="B310" s="509" t="s">
        <v>3</v>
      </c>
      <c r="C310" s="514">
        <v>1</v>
      </c>
      <c r="D310" s="551">
        <v>4.1669999999999998</v>
      </c>
      <c r="E310" s="509">
        <v>18.7</v>
      </c>
      <c r="F310" s="554">
        <v>0</v>
      </c>
      <c r="G310" s="524">
        <v>1</v>
      </c>
      <c r="H310" s="510">
        <v>1</v>
      </c>
      <c r="I310" s="510">
        <v>1</v>
      </c>
      <c r="J310" s="510">
        <v>1</v>
      </c>
      <c r="K310" s="509">
        <v>2</v>
      </c>
      <c r="L310" s="514" t="s">
        <v>378</v>
      </c>
    </row>
    <row r="311" spans="1:12" s="381" customFormat="1" ht="20.100000000000001" customHeight="1">
      <c r="A311" s="508">
        <v>7</v>
      </c>
      <c r="B311" s="509" t="s">
        <v>3</v>
      </c>
      <c r="C311" s="514" t="s">
        <v>354</v>
      </c>
      <c r="D311" s="551" t="s">
        <v>354</v>
      </c>
      <c r="E311" s="509" t="s">
        <v>354</v>
      </c>
      <c r="F311" s="554" t="s">
        <v>354</v>
      </c>
      <c r="G311" s="524" t="s">
        <v>354</v>
      </c>
      <c r="H311" s="510" t="s">
        <v>354</v>
      </c>
      <c r="I311" s="510" t="s">
        <v>354</v>
      </c>
      <c r="J311" s="510" t="s">
        <v>354</v>
      </c>
      <c r="K311" s="509" t="s">
        <v>354</v>
      </c>
      <c r="L311" s="514" t="s">
        <v>354</v>
      </c>
    </row>
    <row r="312" spans="1:12" s="381" customFormat="1" ht="20.100000000000001" customHeight="1">
      <c r="A312" s="508">
        <v>7</v>
      </c>
      <c r="B312" s="509" t="s">
        <v>3</v>
      </c>
      <c r="C312" s="514">
        <v>2</v>
      </c>
      <c r="D312" s="551">
        <v>0</v>
      </c>
      <c r="E312" s="509">
        <v>10.425000000000001</v>
      </c>
      <c r="F312" s="554">
        <v>0.2</v>
      </c>
      <c r="G312" s="524">
        <v>0</v>
      </c>
      <c r="H312" s="510">
        <v>1</v>
      </c>
      <c r="I312" s="510">
        <v>0</v>
      </c>
      <c r="J312" s="510">
        <v>0</v>
      </c>
      <c r="K312" s="509">
        <v>2</v>
      </c>
      <c r="L312" s="514" t="s">
        <v>378</v>
      </c>
    </row>
    <row r="313" spans="1:12" s="381" customFormat="1" ht="20.100000000000001" customHeight="1">
      <c r="A313" s="508">
        <v>7</v>
      </c>
      <c r="B313" s="509" t="s">
        <v>3</v>
      </c>
      <c r="C313" s="514">
        <v>2</v>
      </c>
      <c r="D313" s="551">
        <v>9.1669999999999998</v>
      </c>
      <c r="E313" s="509">
        <v>14.024999999999999</v>
      </c>
      <c r="F313" s="554">
        <v>0</v>
      </c>
      <c r="G313" s="524">
        <v>0</v>
      </c>
      <c r="H313" s="510">
        <v>1</v>
      </c>
      <c r="I313" s="510">
        <v>0</v>
      </c>
      <c r="J313" s="510">
        <v>0</v>
      </c>
      <c r="K313" s="509">
        <v>2</v>
      </c>
      <c r="L313" s="514" t="s">
        <v>378</v>
      </c>
    </row>
    <row r="314" spans="1:12" s="381" customFormat="1" ht="20.100000000000001" customHeight="1">
      <c r="A314" s="508">
        <v>7</v>
      </c>
      <c r="B314" s="509" t="s">
        <v>3</v>
      </c>
      <c r="C314" s="514">
        <v>2</v>
      </c>
      <c r="D314" s="551">
        <v>4.1669999999999998</v>
      </c>
      <c r="E314" s="509">
        <v>14.024999999999999</v>
      </c>
      <c r="F314" s="554">
        <v>0</v>
      </c>
      <c r="G314" s="524">
        <v>0</v>
      </c>
      <c r="H314" s="510">
        <v>1</v>
      </c>
      <c r="I314" s="510">
        <v>0</v>
      </c>
      <c r="J314" s="510">
        <v>0</v>
      </c>
      <c r="K314" s="509">
        <v>2</v>
      </c>
      <c r="L314" s="514" t="s">
        <v>378</v>
      </c>
    </row>
    <row r="315" spans="1:12" s="381" customFormat="1" ht="20.100000000000001" customHeight="1">
      <c r="A315" s="508">
        <v>7</v>
      </c>
      <c r="B315" s="509" t="s">
        <v>3</v>
      </c>
      <c r="C315" s="514">
        <v>2</v>
      </c>
      <c r="D315" s="551">
        <v>4.1669999999999998</v>
      </c>
      <c r="E315" s="509">
        <v>14.024999999999999</v>
      </c>
      <c r="F315" s="554">
        <v>0</v>
      </c>
      <c r="G315" s="524">
        <v>0</v>
      </c>
      <c r="H315" s="510">
        <v>1</v>
      </c>
      <c r="I315" s="510">
        <v>0</v>
      </c>
      <c r="J315" s="510">
        <v>0</v>
      </c>
      <c r="K315" s="509">
        <v>2</v>
      </c>
      <c r="L315" s="514" t="s">
        <v>378</v>
      </c>
    </row>
    <row r="316" spans="1:12" s="381" customFormat="1" ht="20.100000000000001" customHeight="1">
      <c r="A316" s="508">
        <v>7</v>
      </c>
      <c r="B316" s="509" t="s">
        <v>3</v>
      </c>
      <c r="C316" s="514">
        <v>2</v>
      </c>
      <c r="D316" s="551">
        <v>30</v>
      </c>
      <c r="E316" s="509">
        <v>10.425000000000001</v>
      </c>
      <c r="F316" s="554">
        <v>0</v>
      </c>
      <c r="G316" s="524">
        <v>0</v>
      </c>
      <c r="H316" s="510">
        <v>1</v>
      </c>
      <c r="I316" s="510">
        <v>0</v>
      </c>
      <c r="J316" s="510">
        <v>0</v>
      </c>
      <c r="K316" s="509">
        <v>2</v>
      </c>
      <c r="L316" s="514" t="s">
        <v>378</v>
      </c>
    </row>
    <row r="317" spans="1:12" s="381" customFormat="1" ht="20.100000000000001" customHeight="1">
      <c r="A317" s="508">
        <v>7</v>
      </c>
      <c r="B317" s="509" t="s">
        <v>3</v>
      </c>
      <c r="C317" s="514">
        <v>2</v>
      </c>
      <c r="D317" s="551">
        <v>9.1669999999999998</v>
      </c>
      <c r="E317" s="509">
        <v>14.024999999999999</v>
      </c>
      <c r="F317" s="554">
        <v>0</v>
      </c>
      <c r="G317" s="524">
        <v>0</v>
      </c>
      <c r="H317" s="510">
        <v>1</v>
      </c>
      <c r="I317" s="510">
        <v>0</v>
      </c>
      <c r="J317" s="510">
        <v>0</v>
      </c>
      <c r="K317" s="509">
        <v>2</v>
      </c>
      <c r="L317" s="514" t="s">
        <v>378</v>
      </c>
    </row>
    <row r="318" spans="1:12" s="381" customFormat="1" ht="20.100000000000001" customHeight="1">
      <c r="A318" s="508">
        <v>7</v>
      </c>
      <c r="B318" s="509" t="s">
        <v>3</v>
      </c>
      <c r="C318" s="514">
        <v>2</v>
      </c>
      <c r="D318" s="551">
        <v>4.1669999999999998</v>
      </c>
      <c r="E318" s="509">
        <v>14.024999999999999</v>
      </c>
      <c r="F318" s="554">
        <v>0</v>
      </c>
      <c r="G318" s="524">
        <v>0</v>
      </c>
      <c r="H318" s="510">
        <v>1</v>
      </c>
      <c r="I318" s="510">
        <v>0</v>
      </c>
      <c r="J318" s="510">
        <v>0</v>
      </c>
      <c r="K318" s="509">
        <v>2</v>
      </c>
      <c r="L318" s="514" t="s">
        <v>378</v>
      </c>
    </row>
    <row r="319" spans="1:12" s="381" customFormat="1" ht="20.100000000000001" customHeight="1">
      <c r="A319" s="508">
        <v>7</v>
      </c>
      <c r="B319" s="509" t="s">
        <v>3</v>
      </c>
      <c r="C319" s="514">
        <v>2</v>
      </c>
      <c r="D319" s="551">
        <v>4.1669999999999998</v>
      </c>
      <c r="E319" s="509">
        <v>14.024999999999999</v>
      </c>
      <c r="F319" s="554">
        <v>0</v>
      </c>
      <c r="G319" s="524">
        <v>0</v>
      </c>
      <c r="H319" s="510">
        <v>1</v>
      </c>
      <c r="I319" s="510">
        <v>0</v>
      </c>
      <c r="J319" s="510">
        <v>0</v>
      </c>
      <c r="K319" s="509">
        <v>2</v>
      </c>
      <c r="L319" s="514" t="s">
        <v>378</v>
      </c>
    </row>
    <row r="320" spans="1:12" s="381" customFormat="1" ht="20.100000000000001" customHeight="1">
      <c r="A320" s="508">
        <v>7</v>
      </c>
      <c r="B320" s="509" t="s">
        <v>3</v>
      </c>
      <c r="C320" s="514" t="s">
        <v>354</v>
      </c>
      <c r="D320" s="551" t="s">
        <v>354</v>
      </c>
      <c r="E320" s="509" t="s">
        <v>354</v>
      </c>
      <c r="F320" s="554" t="s">
        <v>354</v>
      </c>
      <c r="G320" s="524" t="s">
        <v>354</v>
      </c>
      <c r="H320" s="510" t="s">
        <v>354</v>
      </c>
      <c r="I320" s="510" t="s">
        <v>354</v>
      </c>
      <c r="J320" s="510" t="s">
        <v>354</v>
      </c>
      <c r="K320" s="509" t="s">
        <v>354</v>
      </c>
      <c r="L320" s="514" t="s">
        <v>354</v>
      </c>
    </row>
    <row r="321" spans="1:12" s="381" customFormat="1" ht="20.100000000000001" customHeight="1">
      <c r="A321" s="508">
        <v>7</v>
      </c>
      <c r="B321" s="509" t="s">
        <v>3</v>
      </c>
      <c r="C321" s="514">
        <v>3</v>
      </c>
      <c r="D321" s="551">
        <v>0</v>
      </c>
      <c r="E321" s="509">
        <v>10.425000000000001</v>
      </c>
      <c r="F321" s="554">
        <v>0.2</v>
      </c>
      <c r="G321" s="524">
        <v>1</v>
      </c>
      <c r="H321" s="510">
        <v>1</v>
      </c>
      <c r="I321" s="510">
        <v>1</v>
      </c>
      <c r="J321" s="510">
        <v>1</v>
      </c>
      <c r="K321" s="509">
        <v>2</v>
      </c>
      <c r="L321" s="514" t="s">
        <v>378</v>
      </c>
    </row>
    <row r="322" spans="1:12" s="381" customFormat="1" ht="20.100000000000001" customHeight="1">
      <c r="A322" s="508">
        <v>7</v>
      </c>
      <c r="B322" s="509" t="s">
        <v>3</v>
      </c>
      <c r="C322" s="514">
        <v>3</v>
      </c>
      <c r="D322" s="551">
        <v>9.1669999999999998</v>
      </c>
      <c r="E322" s="509">
        <v>14.024999999999999</v>
      </c>
      <c r="F322" s="554">
        <v>0</v>
      </c>
      <c r="G322" s="524">
        <v>1</v>
      </c>
      <c r="H322" s="510">
        <v>1</v>
      </c>
      <c r="I322" s="510">
        <v>1</v>
      </c>
      <c r="J322" s="510">
        <v>1</v>
      </c>
      <c r="K322" s="509">
        <v>2</v>
      </c>
      <c r="L322" s="514" t="s">
        <v>378</v>
      </c>
    </row>
    <row r="323" spans="1:12" s="381" customFormat="1" ht="20.100000000000001" customHeight="1">
      <c r="A323" s="508">
        <v>7</v>
      </c>
      <c r="B323" s="509" t="s">
        <v>3</v>
      </c>
      <c r="C323" s="514">
        <v>3</v>
      </c>
      <c r="D323" s="551">
        <v>4.1669999999999998</v>
      </c>
      <c r="E323" s="509">
        <v>14.024999999999999</v>
      </c>
      <c r="F323" s="554">
        <v>0</v>
      </c>
      <c r="G323" s="524">
        <v>1</v>
      </c>
      <c r="H323" s="510">
        <v>1</v>
      </c>
      <c r="I323" s="510">
        <v>1</v>
      </c>
      <c r="J323" s="510">
        <v>1</v>
      </c>
      <c r="K323" s="509">
        <v>2</v>
      </c>
      <c r="L323" s="514" t="s">
        <v>378</v>
      </c>
    </row>
    <row r="324" spans="1:12" s="381" customFormat="1" ht="20.100000000000001" customHeight="1">
      <c r="A324" s="508">
        <v>7</v>
      </c>
      <c r="B324" s="509" t="s">
        <v>3</v>
      </c>
      <c r="C324" s="514">
        <v>3</v>
      </c>
      <c r="D324" s="551">
        <v>4.1669999999999998</v>
      </c>
      <c r="E324" s="509">
        <v>14.024999999999999</v>
      </c>
      <c r="F324" s="554">
        <v>0</v>
      </c>
      <c r="G324" s="524">
        <v>1</v>
      </c>
      <c r="H324" s="510">
        <v>1</v>
      </c>
      <c r="I324" s="510">
        <v>1</v>
      </c>
      <c r="J324" s="510">
        <v>1</v>
      </c>
      <c r="K324" s="509">
        <v>2</v>
      </c>
      <c r="L324" s="514" t="s">
        <v>378</v>
      </c>
    </row>
    <row r="325" spans="1:12" s="381" customFormat="1" ht="20.100000000000001" customHeight="1">
      <c r="A325" s="508" t="s">
        <v>355</v>
      </c>
      <c r="B325" s="509" t="s">
        <v>355</v>
      </c>
      <c r="C325" s="514" t="s">
        <v>355</v>
      </c>
      <c r="D325" s="551" t="s">
        <v>355</v>
      </c>
      <c r="E325" s="509" t="s">
        <v>355</v>
      </c>
      <c r="F325" s="554" t="s">
        <v>355</v>
      </c>
      <c r="G325" s="524" t="s">
        <v>355</v>
      </c>
      <c r="H325" s="510" t="s">
        <v>355</v>
      </c>
      <c r="I325" s="510" t="s">
        <v>355</v>
      </c>
      <c r="J325" s="510" t="s">
        <v>355</v>
      </c>
      <c r="K325" s="509" t="s">
        <v>355</v>
      </c>
      <c r="L325" s="514" t="s">
        <v>355</v>
      </c>
    </row>
    <row r="326" spans="1:12" s="381" customFormat="1" ht="20.100000000000001" customHeight="1">
      <c r="A326" s="508">
        <v>8</v>
      </c>
      <c r="B326" s="509" t="s">
        <v>4</v>
      </c>
      <c r="C326" s="514">
        <v>1</v>
      </c>
      <c r="D326" s="551">
        <v>0</v>
      </c>
      <c r="E326" s="509">
        <v>12</v>
      </c>
      <c r="F326" s="554">
        <v>0</v>
      </c>
      <c r="G326" s="524">
        <v>1</v>
      </c>
      <c r="H326" s="510">
        <v>1</v>
      </c>
      <c r="I326" s="510">
        <v>1</v>
      </c>
      <c r="J326" s="510">
        <v>1</v>
      </c>
      <c r="K326" s="509">
        <v>2</v>
      </c>
      <c r="L326" s="514" t="s">
        <v>378</v>
      </c>
    </row>
    <row r="327" spans="1:12" s="381" customFormat="1" ht="20.100000000000001" customHeight="1">
      <c r="A327" s="508">
        <v>8</v>
      </c>
      <c r="B327" s="509" t="s">
        <v>4</v>
      </c>
      <c r="C327" s="514">
        <v>1</v>
      </c>
      <c r="D327" s="551">
        <v>10</v>
      </c>
      <c r="E327" s="509">
        <v>22</v>
      </c>
      <c r="F327" s="554">
        <v>0</v>
      </c>
      <c r="G327" s="524">
        <v>1</v>
      </c>
      <c r="H327" s="510">
        <v>1</v>
      </c>
      <c r="I327" s="510">
        <v>1</v>
      </c>
      <c r="J327" s="510">
        <v>1</v>
      </c>
      <c r="K327" s="509">
        <v>2</v>
      </c>
      <c r="L327" s="514" t="s">
        <v>378</v>
      </c>
    </row>
    <row r="328" spans="1:12" s="381" customFormat="1" ht="20.100000000000001" customHeight="1">
      <c r="A328" s="508">
        <v>8</v>
      </c>
      <c r="B328" s="509" t="s">
        <v>4</v>
      </c>
      <c r="C328" s="514">
        <v>1</v>
      </c>
      <c r="D328" s="551">
        <v>20</v>
      </c>
      <c r="E328" s="509">
        <v>22</v>
      </c>
      <c r="F328" s="554">
        <v>0</v>
      </c>
      <c r="G328" s="524">
        <v>1</v>
      </c>
      <c r="H328" s="510">
        <v>1</v>
      </c>
      <c r="I328" s="510">
        <v>1</v>
      </c>
      <c r="J328" s="510">
        <v>1</v>
      </c>
      <c r="K328" s="509">
        <v>2</v>
      </c>
      <c r="L328" s="514" t="s">
        <v>378</v>
      </c>
    </row>
    <row r="329" spans="1:12" s="381" customFormat="1" ht="20.100000000000001" customHeight="1">
      <c r="A329" s="508">
        <v>8</v>
      </c>
      <c r="B329" s="509" t="s">
        <v>4</v>
      </c>
      <c r="C329" s="514" t="s">
        <v>354</v>
      </c>
      <c r="D329" s="551" t="s">
        <v>354</v>
      </c>
      <c r="E329" s="509" t="s">
        <v>354</v>
      </c>
      <c r="F329" s="554" t="s">
        <v>354</v>
      </c>
      <c r="G329" s="524" t="s">
        <v>354</v>
      </c>
      <c r="H329" s="510" t="s">
        <v>354</v>
      </c>
      <c r="I329" s="510" t="s">
        <v>354</v>
      </c>
      <c r="J329" s="510" t="s">
        <v>354</v>
      </c>
      <c r="K329" s="509" t="s">
        <v>354</v>
      </c>
      <c r="L329" s="514" t="s">
        <v>354</v>
      </c>
    </row>
    <row r="330" spans="1:12" s="381" customFormat="1" ht="20.100000000000001" customHeight="1">
      <c r="A330" s="508">
        <v>8</v>
      </c>
      <c r="B330" s="509" t="s">
        <v>4</v>
      </c>
      <c r="C330" s="514">
        <v>2</v>
      </c>
      <c r="D330" s="551">
        <v>0</v>
      </c>
      <c r="E330" s="509">
        <v>9</v>
      </c>
      <c r="F330" s="554">
        <v>0.2</v>
      </c>
      <c r="G330" s="524">
        <v>0</v>
      </c>
      <c r="H330" s="510">
        <v>1</v>
      </c>
      <c r="I330" s="510">
        <v>0</v>
      </c>
      <c r="J330" s="510">
        <v>0</v>
      </c>
      <c r="K330" s="509">
        <v>2</v>
      </c>
      <c r="L330" s="514" t="s">
        <v>378</v>
      </c>
    </row>
    <row r="331" spans="1:12" s="381" customFormat="1" ht="20.100000000000001" customHeight="1">
      <c r="A331" s="508">
        <v>8</v>
      </c>
      <c r="B331" s="509" t="s">
        <v>4</v>
      </c>
      <c r="C331" s="514">
        <v>2</v>
      </c>
      <c r="D331" s="551">
        <v>10</v>
      </c>
      <c r="E331" s="509">
        <v>16.5</v>
      </c>
      <c r="F331" s="554">
        <v>0</v>
      </c>
      <c r="G331" s="524">
        <v>0</v>
      </c>
      <c r="H331" s="510">
        <v>1</v>
      </c>
      <c r="I331" s="510">
        <v>0</v>
      </c>
      <c r="J331" s="510">
        <v>0</v>
      </c>
      <c r="K331" s="509">
        <v>2</v>
      </c>
      <c r="L331" s="514" t="s">
        <v>378</v>
      </c>
    </row>
    <row r="332" spans="1:12" s="381" customFormat="1" ht="20.100000000000001" customHeight="1">
      <c r="A332" s="508">
        <v>8</v>
      </c>
      <c r="B332" s="509" t="s">
        <v>4</v>
      </c>
      <c r="C332" s="514">
        <v>2</v>
      </c>
      <c r="D332" s="551">
        <v>20</v>
      </c>
      <c r="E332" s="509">
        <v>16.5</v>
      </c>
      <c r="F332" s="554">
        <v>0</v>
      </c>
      <c r="G332" s="524">
        <v>0</v>
      </c>
      <c r="H332" s="510">
        <v>1</v>
      </c>
      <c r="I332" s="510">
        <v>0</v>
      </c>
      <c r="J332" s="510">
        <v>0</v>
      </c>
      <c r="K332" s="509">
        <v>2</v>
      </c>
      <c r="L332" s="514" t="s">
        <v>378</v>
      </c>
    </row>
    <row r="333" spans="1:12" s="381" customFormat="1" ht="20.100000000000001" customHeight="1">
      <c r="A333" s="508">
        <v>8</v>
      </c>
      <c r="B333" s="509" t="s">
        <v>4</v>
      </c>
      <c r="C333" s="514">
        <v>2</v>
      </c>
      <c r="D333" s="551">
        <v>30</v>
      </c>
      <c r="E333" s="509">
        <v>9</v>
      </c>
      <c r="F333" s="554">
        <v>0</v>
      </c>
      <c r="G333" s="524">
        <v>0</v>
      </c>
      <c r="H333" s="510">
        <v>1</v>
      </c>
      <c r="I333" s="510">
        <v>0</v>
      </c>
      <c r="J333" s="510">
        <v>0</v>
      </c>
      <c r="K333" s="509">
        <v>2</v>
      </c>
      <c r="L333" s="514" t="s">
        <v>378</v>
      </c>
    </row>
    <row r="334" spans="1:12" s="381" customFormat="1" ht="20.100000000000001" customHeight="1">
      <c r="A334" s="508">
        <v>8</v>
      </c>
      <c r="B334" s="509" t="s">
        <v>4</v>
      </c>
      <c r="C334" s="514">
        <v>2</v>
      </c>
      <c r="D334" s="551">
        <v>10</v>
      </c>
      <c r="E334" s="509">
        <v>16.5</v>
      </c>
      <c r="F334" s="554">
        <v>0</v>
      </c>
      <c r="G334" s="524">
        <v>0</v>
      </c>
      <c r="H334" s="510">
        <v>1</v>
      </c>
      <c r="I334" s="510">
        <v>0</v>
      </c>
      <c r="J334" s="510">
        <v>0</v>
      </c>
      <c r="K334" s="509">
        <v>2</v>
      </c>
      <c r="L334" s="514" t="s">
        <v>378</v>
      </c>
    </row>
    <row r="335" spans="1:12" s="381" customFormat="1" ht="20.100000000000001" customHeight="1">
      <c r="A335" s="508">
        <v>8</v>
      </c>
      <c r="B335" s="509" t="s">
        <v>4</v>
      </c>
      <c r="C335" s="514">
        <v>2</v>
      </c>
      <c r="D335" s="551">
        <v>20</v>
      </c>
      <c r="E335" s="509">
        <v>16.5</v>
      </c>
      <c r="F335" s="554">
        <v>0</v>
      </c>
      <c r="G335" s="524">
        <v>0</v>
      </c>
      <c r="H335" s="510">
        <v>1</v>
      </c>
      <c r="I335" s="510">
        <v>0</v>
      </c>
      <c r="J335" s="510">
        <v>0</v>
      </c>
      <c r="K335" s="509">
        <v>2</v>
      </c>
      <c r="L335" s="514" t="s">
        <v>378</v>
      </c>
    </row>
    <row r="336" spans="1:12" s="381" customFormat="1" ht="20.100000000000001" customHeight="1">
      <c r="A336" s="508">
        <v>8</v>
      </c>
      <c r="B336" s="509" t="s">
        <v>4</v>
      </c>
      <c r="C336" s="514" t="s">
        <v>354</v>
      </c>
      <c r="D336" s="551" t="s">
        <v>354</v>
      </c>
      <c r="E336" s="509" t="s">
        <v>354</v>
      </c>
      <c r="F336" s="554" t="s">
        <v>354</v>
      </c>
      <c r="G336" s="524" t="s">
        <v>354</v>
      </c>
      <c r="H336" s="510" t="s">
        <v>354</v>
      </c>
      <c r="I336" s="510" t="s">
        <v>354</v>
      </c>
      <c r="J336" s="510" t="s">
        <v>354</v>
      </c>
      <c r="K336" s="509" t="s">
        <v>354</v>
      </c>
      <c r="L336" s="514" t="s">
        <v>354</v>
      </c>
    </row>
    <row r="337" spans="1:12" s="381" customFormat="1" ht="20.100000000000001" customHeight="1">
      <c r="A337" s="508">
        <v>8</v>
      </c>
      <c r="B337" s="509" t="s">
        <v>4</v>
      </c>
      <c r="C337" s="514">
        <v>3</v>
      </c>
      <c r="D337" s="551">
        <v>0</v>
      </c>
      <c r="E337" s="509">
        <v>9</v>
      </c>
      <c r="F337" s="554">
        <v>0.2</v>
      </c>
      <c r="G337" s="524">
        <v>1</v>
      </c>
      <c r="H337" s="510">
        <v>1</v>
      </c>
      <c r="I337" s="510">
        <v>1</v>
      </c>
      <c r="J337" s="510">
        <v>1</v>
      </c>
      <c r="K337" s="509">
        <v>2</v>
      </c>
      <c r="L337" s="514" t="s">
        <v>378</v>
      </c>
    </row>
    <row r="338" spans="1:12" s="381" customFormat="1" ht="20.100000000000001" customHeight="1">
      <c r="A338" s="508">
        <v>8</v>
      </c>
      <c r="B338" s="509" t="s">
        <v>4</v>
      </c>
      <c r="C338" s="514">
        <v>3</v>
      </c>
      <c r="D338" s="551">
        <v>10</v>
      </c>
      <c r="E338" s="509">
        <v>16.5</v>
      </c>
      <c r="F338" s="554">
        <v>0</v>
      </c>
      <c r="G338" s="524">
        <v>1</v>
      </c>
      <c r="H338" s="510">
        <v>1</v>
      </c>
      <c r="I338" s="510">
        <v>1</v>
      </c>
      <c r="J338" s="510">
        <v>1</v>
      </c>
      <c r="K338" s="509">
        <v>2</v>
      </c>
      <c r="L338" s="514" t="s">
        <v>378</v>
      </c>
    </row>
    <row r="339" spans="1:12" s="381" customFormat="1" ht="20.100000000000001" customHeight="1">
      <c r="A339" s="508">
        <v>8</v>
      </c>
      <c r="B339" s="509" t="s">
        <v>4</v>
      </c>
      <c r="C339" s="514">
        <v>3</v>
      </c>
      <c r="D339" s="551">
        <v>20</v>
      </c>
      <c r="E339" s="509">
        <v>16.5</v>
      </c>
      <c r="F339" s="554">
        <v>0</v>
      </c>
      <c r="G339" s="524">
        <v>1</v>
      </c>
      <c r="H339" s="510">
        <v>1</v>
      </c>
      <c r="I339" s="510">
        <v>1</v>
      </c>
      <c r="J339" s="510">
        <v>1</v>
      </c>
      <c r="K339" s="509">
        <v>2</v>
      </c>
      <c r="L339" s="514" t="s">
        <v>378</v>
      </c>
    </row>
    <row r="340" spans="1:12" s="381" customFormat="1" ht="20.100000000000001" customHeight="1">
      <c r="A340" s="508" t="s">
        <v>355</v>
      </c>
      <c r="B340" s="509" t="s">
        <v>355</v>
      </c>
      <c r="C340" s="514" t="s">
        <v>355</v>
      </c>
      <c r="D340" s="551" t="s">
        <v>355</v>
      </c>
      <c r="E340" s="509" t="s">
        <v>355</v>
      </c>
      <c r="F340" s="554" t="s">
        <v>355</v>
      </c>
      <c r="G340" s="524" t="s">
        <v>355</v>
      </c>
      <c r="H340" s="510" t="s">
        <v>355</v>
      </c>
      <c r="I340" s="510" t="s">
        <v>355</v>
      </c>
      <c r="J340" s="510" t="s">
        <v>355</v>
      </c>
      <c r="K340" s="509" t="s">
        <v>355</v>
      </c>
      <c r="L340" s="514" t="s">
        <v>355</v>
      </c>
    </row>
    <row r="341" spans="1:12" s="381" customFormat="1" ht="20.100000000000001" customHeight="1">
      <c r="A341" s="508">
        <v>9</v>
      </c>
      <c r="B341" s="509" t="s">
        <v>5</v>
      </c>
      <c r="C341" s="514">
        <v>1</v>
      </c>
      <c r="D341" s="551">
        <v>0</v>
      </c>
      <c r="E341" s="509">
        <v>7.3</v>
      </c>
      <c r="F341" s="554">
        <v>0</v>
      </c>
      <c r="G341" s="524">
        <v>1</v>
      </c>
      <c r="H341" s="510">
        <v>1</v>
      </c>
      <c r="I341" s="510">
        <v>1</v>
      </c>
      <c r="J341" s="510">
        <v>1</v>
      </c>
      <c r="K341" s="509">
        <v>2</v>
      </c>
      <c r="L341" s="514" t="s">
        <v>378</v>
      </c>
    </row>
    <row r="342" spans="1:12" s="381" customFormat="1" ht="20.100000000000001" customHeight="1">
      <c r="A342" s="508">
        <v>9</v>
      </c>
      <c r="B342" s="509" t="s">
        <v>5</v>
      </c>
      <c r="C342" s="514">
        <v>1</v>
      </c>
      <c r="D342" s="551">
        <v>10</v>
      </c>
      <c r="E342" s="509">
        <v>22</v>
      </c>
      <c r="F342" s="554">
        <v>0</v>
      </c>
      <c r="G342" s="524">
        <v>1</v>
      </c>
      <c r="H342" s="510">
        <v>1</v>
      </c>
      <c r="I342" s="510">
        <v>1</v>
      </c>
      <c r="J342" s="510">
        <v>1</v>
      </c>
      <c r="K342" s="509">
        <v>2</v>
      </c>
      <c r="L342" s="514" t="s">
        <v>378</v>
      </c>
    </row>
    <row r="343" spans="1:12" s="381" customFormat="1" ht="20.100000000000001" customHeight="1">
      <c r="A343" s="508">
        <v>9</v>
      </c>
      <c r="B343" s="509" t="s">
        <v>5</v>
      </c>
      <c r="C343" s="514">
        <v>1</v>
      </c>
      <c r="D343" s="551">
        <v>21.832999999999998</v>
      </c>
      <c r="E343" s="509">
        <v>22</v>
      </c>
      <c r="F343" s="554">
        <v>0</v>
      </c>
      <c r="G343" s="524">
        <v>1</v>
      </c>
      <c r="H343" s="510">
        <v>1</v>
      </c>
      <c r="I343" s="510">
        <v>1</v>
      </c>
      <c r="J343" s="510">
        <v>1</v>
      </c>
      <c r="K343" s="509">
        <v>2</v>
      </c>
      <c r="L343" s="514" t="s">
        <v>378</v>
      </c>
    </row>
    <row r="344" spans="1:12" s="381" customFormat="1" ht="20.100000000000001" customHeight="1">
      <c r="A344" s="508">
        <v>9</v>
      </c>
      <c r="B344" s="509" t="s">
        <v>5</v>
      </c>
      <c r="C344" s="514">
        <v>1</v>
      </c>
      <c r="D344" s="551">
        <v>4.1669999999999998</v>
      </c>
      <c r="E344" s="509">
        <v>22</v>
      </c>
      <c r="F344" s="554">
        <v>0</v>
      </c>
      <c r="G344" s="524">
        <v>1</v>
      </c>
      <c r="H344" s="510">
        <v>1</v>
      </c>
      <c r="I344" s="510">
        <v>1</v>
      </c>
      <c r="J344" s="510">
        <v>1</v>
      </c>
      <c r="K344" s="509">
        <v>2</v>
      </c>
      <c r="L344" s="514" t="s">
        <v>378</v>
      </c>
    </row>
    <row r="345" spans="1:12" s="381" customFormat="1" ht="20.100000000000001" customHeight="1">
      <c r="A345" s="508">
        <v>9</v>
      </c>
      <c r="B345" s="509" t="s">
        <v>5</v>
      </c>
      <c r="C345" s="514" t="s">
        <v>354</v>
      </c>
      <c r="D345" s="551" t="s">
        <v>354</v>
      </c>
      <c r="E345" s="509" t="s">
        <v>354</v>
      </c>
      <c r="F345" s="554" t="s">
        <v>354</v>
      </c>
      <c r="G345" s="524" t="s">
        <v>354</v>
      </c>
      <c r="H345" s="510" t="s">
        <v>354</v>
      </c>
      <c r="I345" s="510" t="s">
        <v>354</v>
      </c>
      <c r="J345" s="510" t="s">
        <v>354</v>
      </c>
      <c r="K345" s="509" t="s">
        <v>354</v>
      </c>
      <c r="L345" s="514" t="s">
        <v>354</v>
      </c>
    </row>
    <row r="346" spans="1:12" s="381" customFormat="1" ht="20.100000000000001" customHeight="1">
      <c r="A346" s="508">
        <v>9</v>
      </c>
      <c r="B346" s="509" t="s">
        <v>5</v>
      </c>
      <c r="C346" s="514">
        <v>2</v>
      </c>
      <c r="D346" s="551">
        <v>0</v>
      </c>
      <c r="E346" s="509">
        <v>5.4749999999999996</v>
      </c>
      <c r="F346" s="554">
        <v>0.2</v>
      </c>
      <c r="G346" s="524">
        <v>0</v>
      </c>
      <c r="H346" s="510">
        <v>1</v>
      </c>
      <c r="I346" s="510">
        <v>0</v>
      </c>
      <c r="J346" s="510">
        <v>0</v>
      </c>
      <c r="K346" s="509">
        <v>2</v>
      </c>
      <c r="L346" s="514" t="s">
        <v>378</v>
      </c>
    </row>
    <row r="347" spans="1:12" s="381" customFormat="1" ht="20.100000000000001" customHeight="1">
      <c r="A347" s="508">
        <v>9</v>
      </c>
      <c r="B347" s="509" t="s">
        <v>5</v>
      </c>
      <c r="C347" s="514">
        <v>2</v>
      </c>
      <c r="D347" s="551">
        <v>10</v>
      </c>
      <c r="E347" s="509">
        <v>16.5</v>
      </c>
      <c r="F347" s="554">
        <v>0</v>
      </c>
      <c r="G347" s="524">
        <v>0</v>
      </c>
      <c r="H347" s="510">
        <v>1</v>
      </c>
      <c r="I347" s="510">
        <v>0</v>
      </c>
      <c r="J347" s="510">
        <v>0</v>
      </c>
      <c r="K347" s="509">
        <v>2</v>
      </c>
      <c r="L347" s="514" t="s">
        <v>378</v>
      </c>
    </row>
    <row r="348" spans="1:12" s="381" customFormat="1" ht="20.100000000000001" customHeight="1">
      <c r="A348" s="508">
        <v>9</v>
      </c>
      <c r="B348" s="509" t="s">
        <v>5</v>
      </c>
      <c r="C348" s="514">
        <v>2</v>
      </c>
      <c r="D348" s="551">
        <v>21.832999999999998</v>
      </c>
      <c r="E348" s="509">
        <v>16.5</v>
      </c>
      <c r="F348" s="554">
        <v>0</v>
      </c>
      <c r="G348" s="524">
        <v>0</v>
      </c>
      <c r="H348" s="510">
        <v>1</v>
      </c>
      <c r="I348" s="510">
        <v>0</v>
      </c>
      <c r="J348" s="510">
        <v>0</v>
      </c>
      <c r="K348" s="509">
        <v>2</v>
      </c>
      <c r="L348" s="514" t="s">
        <v>378</v>
      </c>
    </row>
    <row r="349" spans="1:12" s="381" customFormat="1" ht="20.100000000000001" customHeight="1">
      <c r="A349" s="508">
        <v>9</v>
      </c>
      <c r="B349" s="509" t="s">
        <v>5</v>
      </c>
      <c r="C349" s="514">
        <v>2</v>
      </c>
      <c r="D349" s="551">
        <v>4.1669999999999998</v>
      </c>
      <c r="E349" s="509">
        <v>16.5</v>
      </c>
      <c r="F349" s="554">
        <v>0</v>
      </c>
      <c r="G349" s="524">
        <v>0</v>
      </c>
      <c r="H349" s="510">
        <v>1</v>
      </c>
      <c r="I349" s="510">
        <v>0</v>
      </c>
      <c r="J349" s="510">
        <v>0</v>
      </c>
      <c r="K349" s="509">
        <v>2</v>
      </c>
      <c r="L349" s="514" t="s">
        <v>378</v>
      </c>
    </row>
    <row r="350" spans="1:12" s="381" customFormat="1" ht="20.100000000000001" customHeight="1">
      <c r="A350" s="508">
        <v>9</v>
      </c>
      <c r="B350" s="509" t="s">
        <v>5</v>
      </c>
      <c r="C350" s="514">
        <v>2</v>
      </c>
      <c r="D350" s="551">
        <v>30</v>
      </c>
      <c r="E350" s="509">
        <v>5.4749999999999996</v>
      </c>
      <c r="F350" s="554">
        <v>0</v>
      </c>
      <c r="G350" s="524">
        <v>0</v>
      </c>
      <c r="H350" s="510">
        <v>1</v>
      </c>
      <c r="I350" s="510">
        <v>0</v>
      </c>
      <c r="J350" s="510">
        <v>0</v>
      </c>
      <c r="K350" s="509">
        <v>2</v>
      </c>
      <c r="L350" s="514" t="s">
        <v>378</v>
      </c>
    </row>
    <row r="351" spans="1:12" s="381" customFormat="1" ht="20.100000000000001" customHeight="1">
      <c r="A351" s="508">
        <v>9</v>
      </c>
      <c r="B351" s="509" t="s">
        <v>5</v>
      </c>
      <c r="C351" s="514">
        <v>2</v>
      </c>
      <c r="D351" s="551">
        <v>10</v>
      </c>
      <c r="E351" s="509">
        <v>16.5</v>
      </c>
      <c r="F351" s="554">
        <v>0</v>
      </c>
      <c r="G351" s="524">
        <v>0</v>
      </c>
      <c r="H351" s="510">
        <v>1</v>
      </c>
      <c r="I351" s="510">
        <v>0</v>
      </c>
      <c r="J351" s="510">
        <v>0</v>
      </c>
      <c r="K351" s="509">
        <v>2</v>
      </c>
      <c r="L351" s="514" t="s">
        <v>378</v>
      </c>
    </row>
    <row r="352" spans="1:12" s="381" customFormat="1" ht="20.100000000000001" customHeight="1">
      <c r="A352" s="508">
        <v>9</v>
      </c>
      <c r="B352" s="509" t="s">
        <v>5</v>
      </c>
      <c r="C352" s="514">
        <v>2</v>
      </c>
      <c r="D352" s="551">
        <v>21.832999999999998</v>
      </c>
      <c r="E352" s="509">
        <v>16.5</v>
      </c>
      <c r="F352" s="554">
        <v>0</v>
      </c>
      <c r="G352" s="524">
        <v>0</v>
      </c>
      <c r="H352" s="510">
        <v>1</v>
      </c>
      <c r="I352" s="510">
        <v>0</v>
      </c>
      <c r="J352" s="510">
        <v>0</v>
      </c>
      <c r="K352" s="509">
        <v>2</v>
      </c>
      <c r="L352" s="514" t="s">
        <v>378</v>
      </c>
    </row>
    <row r="353" spans="1:12" s="381" customFormat="1" ht="20.100000000000001" customHeight="1">
      <c r="A353" s="508">
        <v>9</v>
      </c>
      <c r="B353" s="509" t="s">
        <v>5</v>
      </c>
      <c r="C353" s="514">
        <v>2</v>
      </c>
      <c r="D353" s="551">
        <v>4.1669999999999998</v>
      </c>
      <c r="E353" s="509">
        <v>16.5</v>
      </c>
      <c r="F353" s="554">
        <v>0</v>
      </c>
      <c r="G353" s="524">
        <v>0</v>
      </c>
      <c r="H353" s="510">
        <v>1</v>
      </c>
      <c r="I353" s="510">
        <v>0</v>
      </c>
      <c r="J353" s="510">
        <v>0</v>
      </c>
      <c r="K353" s="509">
        <v>2</v>
      </c>
      <c r="L353" s="514" t="s">
        <v>378</v>
      </c>
    </row>
    <row r="354" spans="1:12" s="381" customFormat="1" ht="20.100000000000001" customHeight="1">
      <c r="A354" s="508">
        <v>9</v>
      </c>
      <c r="B354" s="509" t="s">
        <v>5</v>
      </c>
      <c r="C354" s="514" t="s">
        <v>354</v>
      </c>
      <c r="D354" s="551" t="s">
        <v>354</v>
      </c>
      <c r="E354" s="509" t="s">
        <v>354</v>
      </c>
      <c r="F354" s="554" t="s">
        <v>354</v>
      </c>
      <c r="G354" s="524" t="s">
        <v>354</v>
      </c>
      <c r="H354" s="510" t="s">
        <v>354</v>
      </c>
      <c r="I354" s="510" t="s">
        <v>354</v>
      </c>
      <c r="J354" s="510" t="s">
        <v>354</v>
      </c>
      <c r="K354" s="509" t="s">
        <v>354</v>
      </c>
      <c r="L354" s="514" t="s">
        <v>354</v>
      </c>
    </row>
    <row r="355" spans="1:12" s="381" customFormat="1" ht="20.100000000000001" customHeight="1">
      <c r="A355" s="508">
        <v>9</v>
      </c>
      <c r="B355" s="509" t="s">
        <v>5</v>
      </c>
      <c r="C355" s="514">
        <v>3</v>
      </c>
      <c r="D355" s="551">
        <v>0</v>
      </c>
      <c r="E355" s="509">
        <v>5.4749999999999996</v>
      </c>
      <c r="F355" s="554">
        <v>0.2</v>
      </c>
      <c r="G355" s="524">
        <v>1</v>
      </c>
      <c r="H355" s="510">
        <v>1</v>
      </c>
      <c r="I355" s="510">
        <v>1</v>
      </c>
      <c r="J355" s="510">
        <v>1</v>
      </c>
      <c r="K355" s="509">
        <v>2</v>
      </c>
      <c r="L355" s="514" t="s">
        <v>378</v>
      </c>
    </row>
    <row r="356" spans="1:12" s="381" customFormat="1" ht="20.100000000000001" customHeight="1">
      <c r="A356" s="508">
        <v>9</v>
      </c>
      <c r="B356" s="509" t="s">
        <v>5</v>
      </c>
      <c r="C356" s="514">
        <v>3</v>
      </c>
      <c r="D356" s="551">
        <v>10</v>
      </c>
      <c r="E356" s="509">
        <v>16.5</v>
      </c>
      <c r="F356" s="554">
        <v>0</v>
      </c>
      <c r="G356" s="524">
        <v>1</v>
      </c>
      <c r="H356" s="510">
        <v>1</v>
      </c>
      <c r="I356" s="510">
        <v>1</v>
      </c>
      <c r="J356" s="510">
        <v>1</v>
      </c>
      <c r="K356" s="509">
        <v>2</v>
      </c>
      <c r="L356" s="514" t="s">
        <v>378</v>
      </c>
    </row>
    <row r="357" spans="1:12" s="381" customFormat="1" ht="20.100000000000001" customHeight="1">
      <c r="A357" s="508">
        <v>9</v>
      </c>
      <c r="B357" s="509" t="s">
        <v>5</v>
      </c>
      <c r="C357" s="514">
        <v>3</v>
      </c>
      <c r="D357" s="551">
        <v>21.832999999999998</v>
      </c>
      <c r="E357" s="509">
        <v>16.5</v>
      </c>
      <c r="F357" s="554">
        <v>0</v>
      </c>
      <c r="G357" s="524">
        <v>1</v>
      </c>
      <c r="H357" s="510">
        <v>1</v>
      </c>
      <c r="I357" s="510">
        <v>1</v>
      </c>
      <c r="J357" s="510">
        <v>1</v>
      </c>
      <c r="K357" s="509">
        <v>2</v>
      </c>
      <c r="L357" s="514" t="s">
        <v>378</v>
      </c>
    </row>
    <row r="358" spans="1:12" s="381" customFormat="1" ht="20.100000000000001" customHeight="1">
      <c r="A358" s="508">
        <v>9</v>
      </c>
      <c r="B358" s="509" t="s">
        <v>5</v>
      </c>
      <c r="C358" s="514">
        <v>3</v>
      </c>
      <c r="D358" s="551">
        <v>4.1669999999999998</v>
      </c>
      <c r="E358" s="509">
        <v>16.5</v>
      </c>
      <c r="F358" s="554">
        <v>0</v>
      </c>
      <c r="G358" s="524">
        <v>1</v>
      </c>
      <c r="H358" s="510">
        <v>1</v>
      </c>
      <c r="I358" s="510">
        <v>1</v>
      </c>
      <c r="J358" s="510">
        <v>1</v>
      </c>
      <c r="K358" s="509">
        <v>2</v>
      </c>
      <c r="L358" s="514" t="s">
        <v>378</v>
      </c>
    </row>
    <row r="359" spans="1:12" s="381" customFormat="1" ht="20.100000000000001" customHeight="1">
      <c r="A359" s="508" t="s">
        <v>355</v>
      </c>
      <c r="B359" s="509" t="s">
        <v>355</v>
      </c>
      <c r="C359" s="514" t="s">
        <v>355</v>
      </c>
      <c r="D359" s="551" t="s">
        <v>355</v>
      </c>
      <c r="E359" s="509" t="s">
        <v>355</v>
      </c>
      <c r="F359" s="554" t="s">
        <v>355</v>
      </c>
      <c r="G359" s="524" t="s">
        <v>355</v>
      </c>
      <c r="H359" s="510" t="s">
        <v>355</v>
      </c>
      <c r="I359" s="510" t="s">
        <v>355</v>
      </c>
      <c r="J359" s="510" t="s">
        <v>355</v>
      </c>
      <c r="K359" s="509" t="s">
        <v>355</v>
      </c>
      <c r="L359" s="514" t="s">
        <v>355</v>
      </c>
    </row>
    <row r="360" spans="1:12" s="381" customFormat="1" ht="20.100000000000001" customHeight="1">
      <c r="A360" s="508">
        <v>10</v>
      </c>
      <c r="B360" s="509" t="s">
        <v>6</v>
      </c>
      <c r="C360" s="514">
        <v>1</v>
      </c>
      <c r="D360" s="551">
        <v>0</v>
      </c>
      <c r="E360" s="509">
        <v>10</v>
      </c>
      <c r="F360" s="554">
        <v>0</v>
      </c>
      <c r="G360" s="524">
        <v>1</v>
      </c>
      <c r="H360" s="510">
        <v>1</v>
      </c>
      <c r="I360" s="510">
        <v>1</v>
      </c>
      <c r="J360" s="510">
        <v>1</v>
      </c>
      <c r="K360" s="509">
        <v>2</v>
      </c>
      <c r="L360" s="514" t="s">
        <v>378</v>
      </c>
    </row>
    <row r="361" spans="1:12" s="381" customFormat="1" ht="20.100000000000001" customHeight="1">
      <c r="A361" s="508">
        <v>10</v>
      </c>
      <c r="B361" s="509" t="s">
        <v>6</v>
      </c>
      <c r="C361" s="514">
        <v>1</v>
      </c>
      <c r="D361" s="551">
        <v>10</v>
      </c>
      <c r="E361" s="509">
        <v>20</v>
      </c>
      <c r="F361" s="554">
        <v>0</v>
      </c>
      <c r="G361" s="524">
        <v>1</v>
      </c>
      <c r="H361" s="510">
        <v>1</v>
      </c>
      <c r="I361" s="510">
        <v>1</v>
      </c>
      <c r="J361" s="510">
        <v>1</v>
      </c>
      <c r="K361" s="509">
        <v>2</v>
      </c>
      <c r="L361" s="514" t="s">
        <v>378</v>
      </c>
    </row>
    <row r="362" spans="1:12" s="381" customFormat="1" ht="20.100000000000001" customHeight="1">
      <c r="A362" s="508">
        <v>10</v>
      </c>
      <c r="B362" s="509" t="s">
        <v>6</v>
      </c>
      <c r="C362" s="514">
        <v>1</v>
      </c>
      <c r="D362" s="508">
        <v>4.1669999999999998</v>
      </c>
      <c r="E362" s="509">
        <v>20</v>
      </c>
      <c r="F362" s="554">
        <v>0</v>
      </c>
      <c r="G362" s="524">
        <v>1</v>
      </c>
      <c r="H362" s="510">
        <v>1</v>
      </c>
      <c r="I362" s="510">
        <v>1</v>
      </c>
      <c r="J362" s="510">
        <v>1</v>
      </c>
      <c r="K362" s="509">
        <v>2</v>
      </c>
      <c r="L362" s="514" t="s">
        <v>378</v>
      </c>
    </row>
    <row r="363" spans="1:12" s="381" customFormat="1" ht="20.100000000000001" customHeight="1">
      <c r="A363" s="508">
        <v>10</v>
      </c>
      <c r="B363" s="509" t="s">
        <v>6</v>
      </c>
      <c r="C363" s="514">
        <v>1</v>
      </c>
      <c r="D363" s="508">
        <v>17.667000000000002</v>
      </c>
      <c r="E363" s="509">
        <v>15</v>
      </c>
      <c r="F363" s="554">
        <v>0</v>
      </c>
      <c r="G363" s="524">
        <v>1</v>
      </c>
      <c r="H363" s="510">
        <v>1</v>
      </c>
      <c r="I363" s="510">
        <v>1</v>
      </c>
      <c r="J363" s="510">
        <v>1</v>
      </c>
      <c r="K363" s="509">
        <v>2</v>
      </c>
      <c r="L363" s="514" t="s">
        <v>378</v>
      </c>
    </row>
    <row r="364" spans="1:12" s="381" customFormat="1" ht="20.100000000000001" customHeight="1">
      <c r="A364" s="508">
        <v>10</v>
      </c>
      <c r="B364" s="509" t="s">
        <v>6</v>
      </c>
      <c r="C364" s="514">
        <v>1</v>
      </c>
      <c r="D364" s="508">
        <v>4.1669999999999998</v>
      </c>
      <c r="E364" s="509">
        <v>15</v>
      </c>
      <c r="F364" s="554">
        <v>0</v>
      </c>
      <c r="G364" s="524">
        <v>1</v>
      </c>
      <c r="H364" s="510">
        <v>1</v>
      </c>
      <c r="I364" s="510">
        <v>1</v>
      </c>
      <c r="J364" s="510">
        <v>1</v>
      </c>
      <c r="K364" s="509">
        <v>2</v>
      </c>
      <c r="L364" s="514" t="s">
        <v>378</v>
      </c>
    </row>
    <row r="365" spans="1:12" s="381" customFormat="1" ht="20.100000000000001" customHeight="1">
      <c r="A365" s="508">
        <v>10</v>
      </c>
      <c r="B365" s="509" t="s">
        <v>6</v>
      </c>
      <c r="C365" s="514" t="s">
        <v>354</v>
      </c>
      <c r="D365" s="551" t="s">
        <v>354</v>
      </c>
      <c r="E365" s="509" t="s">
        <v>354</v>
      </c>
      <c r="F365" s="554" t="s">
        <v>354</v>
      </c>
      <c r="G365" s="524" t="s">
        <v>354</v>
      </c>
      <c r="H365" s="510" t="s">
        <v>354</v>
      </c>
      <c r="I365" s="510" t="s">
        <v>354</v>
      </c>
      <c r="J365" s="510" t="s">
        <v>354</v>
      </c>
      <c r="K365" s="509" t="s">
        <v>354</v>
      </c>
      <c r="L365" s="514" t="s">
        <v>354</v>
      </c>
    </row>
    <row r="366" spans="1:12" s="381" customFormat="1" ht="20.100000000000001" customHeight="1">
      <c r="A366" s="508">
        <v>10</v>
      </c>
      <c r="B366" s="509" t="s">
        <v>6</v>
      </c>
      <c r="C366" s="514">
        <v>2</v>
      </c>
      <c r="D366" s="551">
        <v>0</v>
      </c>
      <c r="E366" s="509">
        <v>7.5</v>
      </c>
      <c r="F366" s="554">
        <v>0.2</v>
      </c>
      <c r="G366" s="524">
        <v>0</v>
      </c>
      <c r="H366" s="510">
        <v>1</v>
      </c>
      <c r="I366" s="510">
        <v>0</v>
      </c>
      <c r="J366" s="510">
        <v>0</v>
      </c>
      <c r="K366" s="509">
        <v>2</v>
      </c>
      <c r="L366" s="514" t="s">
        <v>378</v>
      </c>
    </row>
    <row r="367" spans="1:12" s="381" customFormat="1" ht="20.100000000000001" customHeight="1">
      <c r="A367" s="508">
        <v>10</v>
      </c>
      <c r="B367" s="509" t="s">
        <v>6</v>
      </c>
      <c r="C367" s="514">
        <v>2</v>
      </c>
      <c r="D367" s="551">
        <v>10</v>
      </c>
      <c r="E367" s="509">
        <v>15</v>
      </c>
      <c r="F367" s="554">
        <v>0</v>
      </c>
      <c r="G367" s="524">
        <v>0</v>
      </c>
      <c r="H367" s="510">
        <v>1</v>
      </c>
      <c r="I367" s="510">
        <v>0</v>
      </c>
      <c r="J367" s="510">
        <v>0</v>
      </c>
      <c r="K367" s="509">
        <v>2</v>
      </c>
      <c r="L367" s="514" t="s">
        <v>378</v>
      </c>
    </row>
    <row r="368" spans="1:12" s="381" customFormat="1" ht="20.100000000000001" customHeight="1">
      <c r="A368" s="508">
        <v>10</v>
      </c>
      <c r="B368" s="509" t="s">
        <v>6</v>
      </c>
      <c r="C368" s="514">
        <v>2</v>
      </c>
      <c r="D368" s="508">
        <v>4.1669999999999998</v>
      </c>
      <c r="E368" s="509">
        <v>15</v>
      </c>
      <c r="F368" s="554">
        <v>0</v>
      </c>
      <c r="G368" s="524">
        <v>0</v>
      </c>
      <c r="H368" s="510">
        <v>1</v>
      </c>
      <c r="I368" s="510">
        <v>0</v>
      </c>
      <c r="J368" s="510">
        <v>0</v>
      </c>
      <c r="K368" s="509">
        <v>2</v>
      </c>
      <c r="L368" s="514" t="s">
        <v>378</v>
      </c>
    </row>
    <row r="369" spans="1:12" s="381" customFormat="1" ht="20.100000000000001" customHeight="1">
      <c r="A369" s="508">
        <v>10</v>
      </c>
      <c r="B369" s="509" t="s">
        <v>6</v>
      </c>
      <c r="C369" s="514">
        <v>2</v>
      </c>
      <c r="D369" s="508">
        <v>17.667000000000002</v>
      </c>
      <c r="E369" s="509">
        <v>11.25</v>
      </c>
      <c r="F369" s="554">
        <v>0</v>
      </c>
      <c r="G369" s="524">
        <v>0</v>
      </c>
      <c r="H369" s="510">
        <v>1</v>
      </c>
      <c r="I369" s="510">
        <v>0</v>
      </c>
      <c r="J369" s="510">
        <v>0</v>
      </c>
      <c r="K369" s="509">
        <v>2</v>
      </c>
      <c r="L369" s="514" t="s">
        <v>378</v>
      </c>
    </row>
    <row r="370" spans="1:12" s="381" customFormat="1" ht="20.100000000000001" customHeight="1">
      <c r="A370" s="508">
        <v>10</v>
      </c>
      <c r="B370" s="509" t="s">
        <v>6</v>
      </c>
      <c r="C370" s="514">
        <v>2</v>
      </c>
      <c r="D370" s="508">
        <v>4.1669999999999998</v>
      </c>
      <c r="E370" s="509">
        <v>11.25</v>
      </c>
      <c r="F370" s="554">
        <v>0</v>
      </c>
      <c r="G370" s="524">
        <v>0</v>
      </c>
      <c r="H370" s="510">
        <v>1</v>
      </c>
      <c r="I370" s="510">
        <v>0</v>
      </c>
      <c r="J370" s="510">
        <v>0</v>
      </c>
      <c r="K370" s="509">
        <v>2</v>
      </c>
      <c r="L370" s="514" t="s">
        <v>378</v>
      </c>
    </row>
    <row r="371" spans="1:12" s="381" customFormat="1" ht="20.100000000000001" customHeight="1">
      <c r="A371" s="508">
        <v>10</v>
      </c>
      <c r="B371" s="509" t="s">
        <v>6</v>
      </c>
      <c r="C371" s="514">
        <v>2</v>
      </c>
      <c r="D371" s="551">
        <v>30</v>
      </c>
      <c r="E371" s="509">
        <v>7.5</v>
      </c>
      <c r="F371" s="554">
        <v>0</v>
      </c>
      <c r="G371" s="524">
        <v>0</v>
      </c>
      <c r="H371" s="510">
        <v>1</v>
      </c>
      <c r="I371" s="510">
        <v>0</v>
      </c>
      <c r="J371" s="510">
        <v>0</v>
      </c>
      <c r="K371" s="509">
        <v>2</v>
      </c>
      <c r="L371" s="514" t="s">
        <v>378</v>
      </c>
    </row>
    <row r="372" spans="1:12" s="381" customFormat="1" ht="20.100000000000001" customHeight="1">
      <c r="A372" s="508">
        <v>10</v>
      </c>
      <c r="B372" s="509" t="s">
        <v>6</v>
      </c>
      <c r="C372" s="514">
        <v>2</v>
      </c>
      <c r="D372" s="551">
        <v>10</v>
      </c>
      <c r="E372" s="509">
        <v>15</v>
      </c>
      <c r="F372" s="554">
        <v>0</v>
      </c>
      <c r="G372" s="524">
        <v>0</v>
      </c>
      <c r="H372" s="510">
        <v>1</v>
      </c>
      <c r="I372" s="510">
        <v>0</v>
      </c>
      <c r="J372" s="510">
        <v>0</v>
      </c>
      <c r="K372" s="509">
        <v>2</v>
      </c>
      <c r="L372" s="514" t="s">
        <v>378</v>
      </c>
    </row>
    <row r="373" spans="1:12" s="381" customFormat="1" ht="20.100000000000001" customHeight="1">
      <c r="A373" s="508">
        <v>10</v>
      </c>
      <c r="B373" s="509" t="s">
        <v>6</v>
      </c>
      <c r="C373" s="514">
        <v>2</v>
      </c>
      <c r="D373" s="508">
        <v>4.1669999999999998</v>
      </c>
      <c r="E373" s="509">
        <v>15</v>
      </c>
      <c r="F373" s="554">
        <v>0</v>
      </c>
      <c r="G373" s="524">
        <v>0</v>
      </c>
      <c r="H373" s="510">
        <v>1</v>
      </c>
      <c r="I373" s="510">
        <v>0</v>
      </c>
      <c r="J373" s="510">
        <v>0</v>
      </c>
      <c r="K373" s="509">
        <v>2</v>
      </c>
      <c r="L373" s="514" t="s">
        <v>378</v>
      </c>
    </row>
    <row r="374" spans="1:12" s="381" customFormat="1" ht="20.100000000000001" customHeight="1">
      <c r="A374" s="508">
        <v>10</v>
      </c>
      <c r="B374" s="509" t="s">
        <v>6</v>
      </c>
      <c r="C374" s="514">
        <v>2</v>
      </c>
      <c r="D374" s="508">
        <v>17.667000000000002</v>
      </c>
      <c r="E374" s="509">
        <v>11.25</v>
      </c>
      <c r="F374" s="554">
        <v>0</v>
      </c>
      <c r="G374" s="524">
        <v>0</v>
      </c>
      <c r="H374" s="510">
        <v>1</v>
      </c>
      <c r="I374" s="510">
        <v>0</v>
      </c>
      <c r="J374" s="510">
        <v>0</v>
      </c>
      <c r="K374" s="509">
        <v>2</v>
      </c>
      <c r="L374" s="514" t="s">
        <v>378</v>
      </c>
    </row>
    <row r="375" spans="1:12" s="381" customFormat="1" ht="20.100000000000001" customHeight="1">
      <c r="A375" s="508">
        <v>10</v>
      </c>
      <c r="B375" s="509" t="s">
        <v>6</v>
      </c>
      <c r="C375" s="514">
        <v>2</v>
      </c>
      <c r="D375" s="508">
        <v>4.1669999999999998</v>
      </c>
      <c r="E375" s="509">
        <v>11.25</v>
      </c>
      <c r="F375" s="554">
        <v>0</v>
      </c>
      <c r="G375" s="524">
        <v>0</v>
      </c>
      <c r="H375" s="510">
        <v>1</v>
      </c>
      <c r="I375" s="510">
        <v>0</v>
      </c>
      <c r="J375" s="510">
        <v>0</v>
      </c>
      <c r="K375" s="509">
        <v>2</v>
      </c>
      <c r="L375" s="514" t="s">
        <v>378</v>
      </c>
    </row>
    <row r="376" spans="1:12" s="381" customFormat="1" ht="20.100000000000001" customHeight="1">
      <c r="A376" s="508">
        <v>10</v>
      </c>
      <c r="B376" s="509" t="s">
        <v>6</v>
      </c>
      <c r="C376" s="514" t="s">
        <v>354</v>
      </c>
      <c r="D376" s="551" t="s">
        <v>354</v>
      </c>
      <c r="E376" s="509" t="s">
        <v>354</v>
      </c>
      <c r="F376" s="554" t="s">
        <v>354</v>
      </c>
      <c r="G376" s="524" t="s">
        <v>354</v>
      </c>
      <c r="H376" s="510" t="s">
        <v>354</v>
      </c>
      <c r="I376" s="510" t="s">
        <v>354</v>
      </c>
      <c r="J376" s="510" t="s">
        <v>354</v>
      </c>
      <c r="K376" s="509" t="s">
        <v>354</v>
      </c>
      <c r="L376" s="514" t="s">
        <v>354</v>
      </c>
    </row>
    <row r="377" spans="1:12" s="381" customFormat="1" ht="20.100000000000001" customHeight="1">
      <c r="A377" s="508">
        <v>10</v>
      </c>
      <c r="B377" s="509" t="s">
        <v>6</v>
      </c>
      <c r="C377" s="514">
        <v>3</v>
      </c>
      <c r="D377" s="551">
        <v>0</v>
      </c>
      <c r="E377" s="509">
        <v>7.5</v>
      </c>
      <c r="F377" s="554">
        <v>0.2</v>
      </c>
      <c r="G377" s="524">
        <v>1</v>
      </c>
      <c r="H377" s="510">
        <v>1</v>
      </c>
      <c r="I377" s="510">
        <v>1</v>
      </c>
      <c r="J377" s="510">
        <v>1</v>
      </c>
      <c r="K377" s="509">
        <v>2</v>
      </c>
      <c r="L377" s="514" t="s">
        <v>378</v>
      </c>
    </row>
    <row r="378" spans="1:12" s="381" customFormat="1" ht="20.100000000000001" customHeight="1">
      <c r="A378" s="508">
        <v>10</v>
      </c>
      <c r="B378" s="509" t="s">
        <v>6</v>
      </c>
      <c r="C378" s="514">
        <v>3</v>
      </c>
      <c r="D378" s="551">
        <v>10</v>
      </c>
      <c r="E378" s="509">
        <v>15</v>
      </c>
      <c r="F378" s="554">
        <v>0</v>
      </c>
      <c r="G378" s="524">
        <v>1</v>
      </c>
      <c r="H378" s="510">
        <v>1</v>
      </c>
      <c r="I378" s="510">
        <v>1</v>
      </c>
      <c r="J378" s="510">
        <v>1</v>
      </c>
      <c r="K378" s="509">
        <v>2</v>
      </c>
      <c r="L378" s="514" t="s">
        <v>378</v>
      </c>
    </row>
    <row r="379" spans="1:12" s="381" customFormat="1" ht="20.100000000000001" customHeight="1">
      <c r="A379" s="508">
        <v>10</v>
      </c>
      <c r="B379" s="509" t="s">
        <v>6</v>
      </c>
      <c r="C379" s="514">
        <v>3</v>
      </c>
      <c r="D379" s="508">
        <v>4.1669999999999998</v>
      </c>
      <c r="E379" s="509">
        <v>15</v>
      </c>
      <c r="F379" s="554">
        <v>0</v>
      </c>
      <c r="G379" s="524">
        <v>1</v>
      </c>
      <c r="H379" s="510">
        <v>1</v>
      </c>
      <c r="I379" s="510">
        <v>1</v>
      </c>
      <c r="J379" s="510">
        <v>1</v>
      </c>
      <c r="K379" s="509">
        <v>2</v>
      </c>
      <c r="L379" s="514" t="s">
        <v>378</v>
      </c>
    </row>
    <row r="380" spans="1:12" s="381" customFormat="1" ht="20.100000000000001" customHeight="1">
      <c r="A380" s="508">
        <v>10</v>
      </c>
      <c r="B380" s="509" t="s">
        <v>6</v>
      </c>
      <c r="C380" s="514">
        <v>3</v>
      </c>
      <c r="D380" s="508">
        <v>17.667000000000002</v>
      </c>
      <c r="E380" s="509">
        <v>11.25</v>
      </c>
      <c r="F380" s="554">
        <v>0</v>
      </c>
      <c r="G380" s="524">
        <v>1</v>
      </c>
      <c r="H380" s="510">
        <v>1</v>
      </c>
      <c r="I380" s="510">
        <v>1</v>
      </c>
      <c r="J380" s="510">
        <v>1</v>
      </c>
      <c r="K380" s="509">
        <v>2</v>
      </c>
      <c r="L380" s="514" t="s">
        <v>378</v>
      </c>
    </row>
    <row r="381" spans="1:12" s="381" customFormat="1" ht="20.100000000000001" customHeight="1">
      <c r="A381" s="508">
        <v>10</v>
      </c>
      <c r="B381" s="509" t="s">
        <v>6</v>
      </c>
      <c r="C381" s="514">
        <v>3</v>
      </c>
      <c r="D381" s="508">
        <v>4.1669999999999998</v>
      </c>
      <c r="E381" s="509">
        <v>11.25</v>
      </c>
      <c r="F381" s="554">
        <v>0</v>
      </c>
      <c r="G381" s="524">
        <v>1</v>
      </c>
      <c r="H381" s="510">
        <v>1</v>
      </c>
      <c r="I381" s="510">
        <v>1</v>
      </c>
      <c r="J381" s="510">
        <v>1</v>
      </c>
      <c r="K381" s="509">
        <v>2</v>
      </c>
      <c r="L381" s="514" t="s">
        <v>378</v>
      </c>
    </row>
    <row r="382" spans="1:12" s="381" customFormat="1" ht="20.100000000000001" customHeight="1">
      <c r="A382" s="508" t="s">
        <v>355</v>
      </c>
      <c r="B382" s="509" t="s">
        <v>355</v>
      </c>
      <c r="C382" s="514" t="s">
        <v>355</v>
      </c>
      <c r="D382" s="551" t="s">
        <v>355</v>
      </c>
      <c r="E382" s="509" t="s">
        <v>355</v>
      </c>
      <c r="F382" s="554" t="s">
        <v>355</v>
      </c>
      <c r="G382" s="524" t="s">
        <v>355</v>
      </c>
      <c r="H382" s="510" t="s">
        <v>355</v>
      </c>
      <c r="I382" s="510" t="s">
        <v>355</v>
      </c>
      <c r="J382" s="510" t="s">
        <v>355</v>
      </c>
      <c r="K382" s="509" t="s">
        <v>355</v>
      </c>
      <c r="L382" s="514" t="s">
        <v>355</v>
      </c>
    </row>
    <row r="383" spans="1:12" s="381" customFormat="1" ht="20.100000000000001" customHeight="1">
      <c r="A383" s="508">
        <v>11</v>
      </c>
      <c r="B383" s="509" t="s">
        <v>7</v>
      </c>
      <c r="C383" s="514">
        <v>1</v>
      </c>
      <c r="D383" s="551">
        <v>0</v>
      </c>
      <c r="E383" s="509">
        <v>8</v>
      </c>
      <c r="F383" s="554">
        <v>0</v>
      </c>
      <c r="G383" s="524">
        <v>1</v>
      </c>
      <c r="H383" s="510">
        <v>1</v>
      </c>
      <c r="I383" s="510">
        <v>1</v>
      </c>
      <c r="J383" s="510">
        <v>1</v>
      </c>
      <c r="K383" s="509">
        <v>2</v>
      </c>
      <c r="L383" s="514" t="s">
        <v>378</v>
      </c>
    </row>
    <row r="384" spans="1:12" s="381" customFormat="1" ht="20.100000000000001" customHeight="1">
      <c r="A384" s="508">
        <v>11</v>
      </c>
      <c r="B384" s="509" t="s">
        <v>7</v>
      </c>
      <c r="C384" s="514">
        <v>1</v>
      </c>
      <c r="D384" s="551">
        <v>27</v>
      </c>
      <c r="E384" s="509">
        <v>18</v>
      </c>
      <c r="F384" s="554">
        <v>0</v>
      </c>
      <c r="G384" s="524">
        <v>1</v>
      </c>
      <c r="H384" s="510">
        <v>1</v>
      </c>
      <c r="I384" s="510">
        <v>1</v>
      </c>
      <c r="J384" s="510">
        <v>1</v>
      </c>
      <c r="K384" s="509">
        <v>2</v>
      </c>
      <c r="L384" s="514" t="s">
        <v>378</v>
      </c>
    </row>
    <row r="385" spans="1:12" s="381" customFormat="1" ht="20.100000000000001" customHeight="1">
      <c r="A385" s="508">
        <v>11</v>
      </c>
      <c r="B385" s="509" t="s">
        <v>7</v>
      </c>
      <c r="C385" s="514">
        <v>1</v>
      </c>
      <c r="D385" s="551">
        <v>4</v>
      </c>
      <c r="E385" s="509">
        <v>18</v>
      </c>
      <c r="F385" s="554">
        <v>0</v>
      </c>
      <c r="G385" s="524">
        <v>1</v>
      </c>
      <c r="H385" s="510">
        <v>1</v>
      </c>
      <c r="I385" s="510">
        <v>1</v>
      </c>
      <c r="J385" s="510">
        <v>1</v>
      </c>
      <c r="K385" s="509">
        <v>2</v>
      </c>
      <c r="L385" s="514" t="s">
        <v>378</v>
      </c>
    </row>
    <row r="386" spans="1:12" s="381" customFormat="1" ht="20.100000000000001" customHeight="1">
      <c r="A386" s="508">
        <v>11</v>
      </c>
      <c r="B386" s="509" t="s">
        <v>7</v>
      </c>
      <c r="C386" s="514">
        <v>1</v>
      </c>
      <c r="D386" s="551">
        <v>12</v>
      </c>
      <c r="E386" s="509">
        <v>18</v>
      </c>
      <c r="F386" s="554">
        <v>0</v>
      </c>
      <c r="G386" s="524">
        <v>1</v>
      </c>
      <c r="H386" s="510">
        <v>1</v>
      </c>
      <c r="I386" s="510">
        <v>1</v>
      </c>
      <c r="J386" s="510">
        <v>1</v>
      </c>
      <c r="K386" s="509">
        <v>2</v>
      </c>
      <c r="L386" s="514" t="s">
        <v>378</v>
      </c>
    </row>
    <row r="387" spans="1:12" s="381" customFormat="1" ht="20.100000000000001" customHeight="1">
      <c r="A387" s="508">
        <v>11</v>
      </c>
      <c r="B387" s="509" t="s">
        <v>7</v>
      </c>
      <c r="C387" s="514">
        <v>1</v>
      </c>
      <c r="D387" s="551">
        <v>24</v>
      </c>
      <c r="E387" s="509">
        <v>18</v>
      </c>
      <c r="F387" s="554">
        <v>0</v>
      </c>
      <c r="G387" s="524">
        <v>1</v>
      </c>
      <c r="H387" s="510">
        <v>1</v>
      </c>
      <c r="I387" s="510">
        <v>1</v>
      </c>
      <c r="J387" s="510">
        <v>1</v>
      </c>
      <c r="K387" s="509">
        <v>2</v>
      </c>
      <c r="L387" s="514" t="s">
        <v>378</v>
      </c>
    </row>
    <row r="388" spans="1:12" s="381" customFormat="1" ht="20.100000000000001" customHeight="1">
      <c r="A388" s="508">
        <v>11</v>
      </c>
      <c r="B388" s="509" t="s">
        <v>7</v>
      </c>
      <c r="C388" s="514" t="s">
        <v>354</v>
      </c>
      <c r="D388" s="551" t="s">
        <v>354</v>
      </c>
      <c r="E388" s="509" t="s">
        <v>354</v>
      </c>
      <c r="F388" s="554" t="s">
        <v>354</v>
      </c>
      <c r="G388" s="524" t="s">
        <v>354</v>
      </c>
      <c r="H388" s="510" t="s">
        <v>354</v>
      </c>
      <c r="I388" s="510" t="s">
        <v>354</v>
      </c>
      <c r="J388" s="510" t="s">
        <v>354</v>
      </c>
      <c r="K388" s="509" t="s">
        <v>354</v>
      </c>
      <c r="L388" s="514" t="s">
        <v>354</v>
      </c>
    </row>
    <row r="389" spans="1:12" s="381" customFormat="1" ht="20.100000000000001" customHeight="1">
      <c r="A389" s="508">
        <v>11</v>
      </c>
      <c r="B389" s="509" t="s">
        <v>7</v>
      </c>
      <c r="C389" s="514">
        <v>2</v>
      </c>
      <c r="D389" s="551">
        <v>0</v>
      </c>
      <c r="E389" s="509">
        <v>6</v>
      </c>
      <c r="F389" s="554">
        <v>0.2</v>
      </c>
      <c r="G389" s="524">
        <v>0</v>
      </c>
      <c r="H389" s="510">
        <v>1</v>
      </c>
      <c r="I389" s="510">
        <v>0</v>
      </c>
      <c r="J389" s="510">
        <v>0</v>
      </c>
      <c r="K389" s="509">
        <v>2</v>
      </c>
      <c r="L389" s="514" t="s">
        <v>378</v>
      </c>
    </row>
    <row r="390" spans="1:12" s="381" customFormat="1" ht="20.100000000000001" customHeight="1">
      <c r="A390" s="508">
        <v>11</v>
      </c>
      <c r="B390" s="509" t="s">
        <v>7</v>
      </c>
      <c r="C390" s="514">
        <v>2</v>
      </c>
      <c r="D390" s="551">
        <v>27</v>
      </c>
      <c r="E390" s="509">
        <v>13.5</v>
      </c>
      <c r="F390" s="554">
        <v>0</v>
      </c>
      <c r="G390" s="524">
        <v>0</v>
      </c>
      <c r="H390" s="510">
        <v>1</v>
      </c>
      <c r="I390" s="510">
        <v>0</v>
      </c>
      <c r="J390" s="510">
        <v>0</v>
      </c>
      <c r="K390" s="509">
        <v>2</v>
      </c>
      <c r="L390" s="514" t="s">
        <v>378</v>
      </c>
    </row>
    <row r="391" spans="1:12" s="381" customFormat="1" ht="20.100000000000001" customHeight="1">
      <c r="A391" s="508">
        <v>11</v>
      </c>
      <c r="B391" s="509" t="s">
        <v>7</v>
      </c>
      <c r="C391" s="514">
        <v>2</v>
      </c>
      <c r="D391" s="551">
        <v>4</v>
      </c>
      <c r="E391" s="509">
        <v>13.5</v>
      </c>
      <c r="F391" s="554">
        <v>0</v>
      </c>
      <c r="G391" s="524">
        <v>0</v>
      </c>
      <c r="H391" s="510">
        <v>1</v>
      </c>
      <c r="I391" s="510">
        <v>0</v>
      </c>
      <c r="J391" s="510">
        <v>0</v>
      </c>
      <c r="K391" s="509">
        <v>2</v>
      </c>
      <c r="L391" s="514" t="s">
        <v>378</v>
      </c>
    </row>
    <row r="392" spans="1:12" s="381" customFormat="1" ht="20.100000000000001" customHeight="1">
      <c r="A392" s="508">
        <v>11</v>
      </c>
      <c r="B392" s="509" t="s">
        <v>7</v>
      </c>
      <c r="C392" s="514">
        <v>2</v>
      </c>
      <c r="D392" s="551">
        <v>12</v>
      </c>
      <c r="E392" s="509">
        <v>13.5</v>
      </c>
      <c r="F392" s="554">
        <v>0</v>
      </c>
      <c r="G392" s="524">
        <v>0</v>
      </c>
      <c r="H392" s="510">
        <v>1</v>
      </c>
      <c r="I392" s="510">
        <v>0</v>
      </c>
      <c r="J392" s="510">
        <v>0</v>
      </c>
      <c r="K392" s="509">
        <v>2</v>
      </c>
      <c r="L392" s="514" t="s">
        <v>378</v>
      </c>
    </row>
    <row r="393" spans="1:12" s="381" customFormat="1" ht="20.100000000000001" customHeight="1">
      <c r="A393" s="508">
        <v>11</v>
      </c>
      <c r="B393" s="509" t="s">
        <v>7</v>
      </c>
      <c r="C393" s="514">
        <v>2</v>
      </c>
      <c r="D393" s="551">
        <v>24</v>
      </c>
      <c r="E393" s="509">
        <v>13.5</v>
      </c>
      <c r="F393" s="554">
        <v>0</v>
      </c>
      <c r="G393" s="524">
        <v>0</v>
      </c>
      <c r="H393" s="510">
        <v>1</v>
      </c>
      <c r="I393" s="510">
        <v>0</v>
      </c>
      <c r="J393" s="510">
        <v>0</v>
      </c>
      <c r="K393" s="509">
        <v>2</v>
      </c>
      <c r="L393" s="514" t="s">
        <v>378</v>
      </c>
    </row>
    <row r="394" spans="1:12" s="381" customFormat="1" ht="20.100000000000001" customHeight="1">
      <c r="A394" s="508">
        <v>11</v>
      </c>
      <c r="B394" s="509" t="s">
        <v>7</v>
      </c>
      <c r="C394" s="514">
        <v>2</v>
      </c>
      <c r="D394" s="551">
        <v>30</v>
      </c>
      <c r="E394" s="509">
        <v>6</v>
      </c>
      <c r="F394" s="554">
        <v>0</v>
      </c>
      <c r="G394" s="524">
        <v>0</v>
      </c>
      <c r="H394" s="510">
        <v>1</v>
      </c>
      <c r="I394" s="510">
        <v>0</v>
      </c>
      <c r="J394" s="510">
        <v>0</v>
      </c>
      <c r="K394" s="509">
        <v>2</v>
      </c>
      <c r="L394" s="514" t="s">
        <v>378</v>
      </c>
    </row>
    <row r="395" spans="1:12" s="381" customFormat="1" ht="20.100000000000001" customHeight="1">
      <c r="A395" s="508">
        <v>11</v>
      </c>
      <c r="B395" s="509" t="s">
        <v>7</v>
      </c>
      <c r="C395" s="514">
        <v>2</v>
      </c>
      <c r="D395" s="551">
        <v>27</v>
      </c>
      <c r="E395" s="509">
        <v>13.5</v>
      </c>
      <c r="F395" s="554">
        <v>0</v>
      </c>
      <c r="G395" s="524">
        <v>0</v>
      </c>
      <c r="H395" s="510">
        <v>1</v>
      </c>
      <c r="I395" s="510">
        <v>0</v>
      </c>
      <c r="J395" s="510">
        <v>0</v>
      </c>
      <c r="K395" s="509">
        <v>2</v>
      </c>
      <c r="L395" s="514" t="s">
        <v>378</v>
      </c>
    </row>
    <row r="396" spans="1:12" s="381" customFormat="1" ht="20.100000000000001" customHeight="1">
      <c r="A396" s="508">
        <v>11</v>
      </c>
      <c r="B396" s="509" t="s">
        <v>7</v>
      </c>
      <c r="C396" s="514">
        <v>2</v>
      </c>
      <c r="D396" s="551">
        <v>4</v>
      </c>
      <c r="E396" s="509">
        <v>13.5</v>
      </c>
      <c r="F396" s="554">
        <v>0</v>
      </c>
      <c r="G396" s="524">
        <v>0</v>
      </c>
      <c r="H396" s="510">
        <v>1</v>
      </c>
      <c r="I396" s="510">
        <v>0</v>
      </c>
      <c r="J396" s="510">
        <v>0</v>
      </c>
      <c r="K396" s="509">
        <v>2</v>
      </c>
      <c r="L396" s="514" t="s">
        <v>378</v>
      </c>
    </row>
    <row r="397" spans="1:12" s="381" customFormat="1" ht="20.100000000000001" customHeight="1">
      <c r="A397" s="508">
        <v>11</v>
      </c>
      <c r="B397" s="509" t="s">
        <v>7</v>
      </c>
      <c r="C397" s="514">
        <v>2</v>
      </c>
      <c r="D397" s="551">
        <v>12</v>
      </c>
      <c r="E397" s="509">
        <v>13.5</v>
      </c>
      <c r="F397" s="554">
        <v>0</v>
      </c>
      <c r="G397" s="524">
        <v>0</v>
      </c>
      <c r="H397" s="510">
        <v>1</v>
      </c>
      <c r="I397" s="510">
        <v>0</v>
      </c>
      <c r="J397" s="510">
        <v>0</v>
      </c>
      <c r="K397" s="509">
        <v>2</v>
      </c>
      <c r="L397" s="514" t="s">
        <v>378</v>
      </c>
    </row>
    <row r="398" spans="1:12" s="381" customFormat="1" ht="20.100000000000001" customHeight="1">
      <c r="A398" s="508">
        <v>11</v>
      </c>
      <c r="B398" s="509" t="s">
        <v>7</v>
      </c>
      <c r="C398" s="514">
        <v>2</v>
      </c>
      <c r="D398" s="551">
        <v>24</v>
      </c>
      <c r="E398" s="509">
        <v>13.5</v>
      </c>
      <c r="F398" s="554">
        <v>0</v>
      </c>
      <c r="G398" s="524">
        <v>0</v>
      </c>
      <c r="H398" s="510">
        <v>1</v>
      </c>
      <c r="I398" s="510">
        <v>0</v>
      </c>
      <c r="J398" s="510">
        <v>0</v>
      </c>
      <c r="K398" s="509">
        <v>2</v>
      </c>
      <c r="L398" s="514" t="s">
        <v>378</v>
      </c>
    </row>
    <row r="399" spans="1:12" s="381" customFormat="1" ht="20.100000000000001" customHeight="1">
      <c r="A399" s="508">
        <v>11</v>
      </c>
      <c r="B399" s="509" t="s">
        <v>7</v>
      </c>
      <c r="C399" s="514" t="s">
        <v>354</v>
      </c>
      <c r="D399" s="551" t="s">
        <v>354</v>
      </c>
      <c r="E399" s="509" t="s">
        <v>354</v>
      </c>
      <c r="F399" s="554" t="s">
        <v>354</v>
      </c>
      <c r="G399" s="524" t="s">
        <v>354</v>
      </c>
      <c r="H399" s="510" t="s">
        <v>354</v>
      </c>
      <c r="I399" s="510" t="s">
        <v>354</v>
      </c>
      <c r="J399" s="510" t="s">
        <v>354</v>
      </c>
      <c r="K399" s="509" t="s">
        <v>354</v>
      </c>
      <c r="L399" s="514" t="s">
        <v>354</v>
      </c>
    </row>
    <row r="400" spans="1:12" s="381" customFormat="1" ht="20.100000000000001" customHeight="1">
      <c r="A400" s="508">
        <v>11</v>
      </c>
      <c r="B400" s="509" t="s">
        <v>7</v>
      </c>
      <c r="C400" s="514">
        <v>3</v>
      </c>
      <c r="D400" s="551">
        <v>0</v>
      </c>
      <c r="E400" s="509">
        <v>6</v>
      </c>
      <c r="F400" s="554">
        <v>0.2</v>
      </c>
      <c r="G400" s="524">
        <v>1</v>
      </c>
      <c r="H400" s="510">
        <v>1</v>
      </c>
      <c r="I400" s="510">
        <v>1</v>
      </c>
      <c r="J400" s="510">
        <v>1</v>
      </c>
      <c r="K400" s="509">
        <v>2</v>
      </c>
      <c r="L400" s="514" t="s">
        <v>378</v>
      </c>
    </row>
    <row r="401" spans="1:12" s="381" customFormat="1" ht="20.100000000000001" customHeight="1">
      <c r="A401" s="508">
        <v>11</v>
      </c>
      <c r="B401" s="509" t="s">
        <v>7</v>
      </c>
      <c r="C401" s="514">
        <v>3</v>
      </c>
      <c r="D401" s="551">
        <v>27</v>
      </c>
      <c r="E401" s="509">
        <v>13.5</v>
      </c>
      <c r="F401" s="554">
        <v>0</v>
      </c>
      <c r="G401" s="524">
        <v>1</v>
      </c>
      <c r="H401" s="510">
        <v>1</v>
      </c>
      <c r="I401" s="510">
        <v>1</v>
      </c>
      <c r="J401" s="510">
        <v>1</v>
      </c>
      <c r="K401" s="509">
        <v>2</v>
      </c>
      <c r="L401" s="514" t="s">
        <v>378</v>
      </c>
    </row>
    <row r="402" spans="1:12" s="381" customFormat="1" ht="20.100000000000001" customHeight="1">
      <c r="A402" s="508">
        <v>11</v>
      </c>
      <c r="B402" s="509" t="s">
        <v>7</v>
      </c>
      <c r="C402" s="514">
        <v>3</v>
      </c>
      <c r="D402" s="551">
        <v>4</v>
      </c>
      <c r="E402" s="509">
        <v>13.5</v>
      </c>
      <c r="F402" s="554">
        <v>0</v>
      </c>
      <c r="G402" s="524">
        <v>1</v>
      </c>
      <c r="H402" s="510">
        <v>1</v>
      </c>
      <c r="I402" s="510">
        <v>1</v>
      </c>
      <c r="J402" s="510">
        <v>1</v>
      </c>
      <c r="K402" s="509">
        <v>2</v>
      </c>
      <c r="L402" s="514" t="s">
        <v>378</v>
      </c>
    </row>
    <row r="403" spans="1:12" s="381" customFormat="1" ht="20.100000000000001" customHeight="1">
      <c r="A403" s="508">
        <v>11</v>
      </c>
      <c r="B403" s="509" t="s">
        <v>7</v>
      </c>
      <c r="C403" s="514">
        <v>3</v>
      </c>
      <c r="D403" s="551">
        <v>12</v>
      </c>
      <c r="E403" s="509">
        <v>13.5</v>
      </c>
      <c r="F403" s="554">
        <v>0</v>
      </c>
      <c r="G403" s="524">
        <v>1</v>
      </c>
      <c r="H403" s="510">
        <v>1</v>
      </c>
      <c r="I403" s="510">
        <v>1</v>
      </c>
      <c r="J403" s="510">
        <v>1</v>
      </c>
      <c r="K403" s="509">
        <v>2</v>
      </c>
      <c r="L403" s="514" t="s">
        <v>378</v>
      </c>
    </row>
    <row r="404" spans="1:12" s="381" customFormat="1" ht="20.100000000000001" customHeight="1">
      <c r="A404" s="508">
        <v>11</v>
      </c>
      <c r="B404" s="509" t="s">
        <v>7</v>
      </c>
      <c r="C404" s="514">
        <v>3</v>
      </c>
      <c r="D404" s="551">
        <v>24</v>
      </c>
      <c r="E404" s="509">
        <v>13.5</v>
      </c>
      <c r="F404" s="554">
        <v>0</v>
      </c>
      <c r="G404" s="524">
        <v>1</v>
      </c>
      <c r="H404" s="510">
        <v>1</v>
      </c>
      <c r="I404" s="510">
        <v>1</v>
      </c>
      <c r="J404" s="510">
        <v>1</v>
      </c>
      <c r="K404" s="509">
        <v>2</v>
      </c>
      <c r="L404" s="514" t="s">
        <v>378</v>
      </c>
    </row>
    <row r="405" spans="1:12" s="381" customFormat="1" ht="20.100000000000001" customHeight="1">
      <c r="A405" s="508" t="s">
        <v>355</v>
      </c>
      <c r="B405" s="509" t="s">
        <v>355</v>
      </c>
      <c r="C405" s="514" t="s">
        <v>355</v>
      </c>
      <c r="D405" s="551" t="s">
        <v>355</v>
      </c>
      <c r="E405" s="509" t="s">
        <v>355</v>
      </c>
      <c r="F405" s="554" t="s">
        <v>355</v>
      </c>
      <c r="G405" s="524" t="s">
        <v>355</v>
      </c>
      <c r="H405" s="510" t="s">
        <v>355</v>
      </c>
      <c r="I405" s="510" t="s">
        <v>355</v>
      </c>
      <c r="J405" s="510" t="s">
        <v>355</v>
      </c>
      <c r="K405" s="509" t="s">
        <v>355</v>
      </c>
      <c r="L405" s="514" t="s">
        <v>355</v>
      </c>
    </row>
    <row r="406" spans="1:12" s="381" customFormat="1" ht="20.100000000000001" customHeight="1">
      <c r="A406" s="508">
        <v>12</v>
      </c>
      <c r="B406" s="509" t="s">
        <v>357</v>
      </c>
      <c r="C406" s="514">
        <v>1</v>
      </c>
      <c r="D406" s="551">
        <v>0</v>
      </c>
      <c r="E406" s="509">
        <v>27.5</v>
      </c>
      <c r="F406" s="554">
        <v>0</v>
      </c>
      <c r="G406" s="524">
        <v>1</v>
      </c>
      <c r="H406" s="510">
        <v>1</v>
      </c>
      <c r="I406" s="510">
        <v>1</v>
      </c>
      <c r="J406" s="510">
        <v>1</v>
      </c>
      <c r="K406" s="509">
        <v>3</v>
      </c>
      <c r="L406" s="514" t="s">
        <v>325</v>
      </c>
    </row>
    <row r="407" spans="1:12" s="381" customFormat="1" ht="20.100000000000001" customHeight="1">
      <c r="A407" s="508">
        <v>12</v>
      </c>
      <c r="B407" s="509" t="s">
        <v>357</v>
      </c>
      <c r="C407" s="514">
        <v>1</v>
      </c>
      <c r="D407" s="551">
        <v>4.5</v>
      </c>
      <c r="E407" s="509">
        <v>27.5</v>
      </c>
      <c r="F407" s="554">
        <v>0</v>
      </c>
      <c r="G407" s="524">
        <v>1</v>
      </c>
      <c r="H407" s="510">
        <v>1</v>
      </c>
      <c r="I407" s="510">
        <v>1</v>
      </c>
      <c r="J407" s="510">
        <v>1</v>
      </c>
      <c r="K407" s="509">
        <v>3</v>
      </c>
      <c r="L407" s="514" t="s">
        <v>325</v>
      </c>
    </row>
    <row r="408" spans="1:12" s="381" customFormat="1" ht="20.100000000000001" customHeight="1">
      <c r="A408" s="508">
        <v>12</v>
      </c>
      <c r="B408" s="509" t="s">
        <v>357</v>
      </c>
      <c r="C408" s="514">
        <v>1</v>
      </c>
      <c r="D408" s="551">
        <v>10.5</v>
      </c>
      <c r="E408" s="509">
        <v>15</v>
      </c>
      <c r="F408" s="554">
        <v>0</v>
      </c>
      <c r="G408" s="524">
        <v>1</v>
      </c>
      <c r="H408" s="510">
        <v>1</v>
      </c>
      <c r="I408" s="510">
        <v>1</v>
      </c>
      <c r="J408" s="510">
        <v>1</v>
      </c>
      <c r="K408" s="509">
        <v>3</v>
      </c>
      <c r="L408" s="514" t="s">
        <v>325</v>
      </c>
    </row>
    <row r="409" spans="1:12" s="381" customFormat="1" ht="20.100000000000001" customHeight="1">
      <c r="A409" s="508">
        <v>12</v>
      </c>
      <c r="B409" s="509" t="s">
        <v>357</v>
      </c>
      <c r="C409" s="514">
        <v>1</v>
      </c>
      <c r="D409" s="551">
        <v>100</v>
      </c>
      <c r="E409" s="509">
        <v>22</v>
      </c>
      <c r="F409" s="554">
        <v>0</v>
      </c>
      <c r="G409" s="524">
        <v>1</v>
      </c>
      <c r="H409" s="510">
        <v>1</v>
      </c>
      <c r="I409" s="510">
        <v>1</v>
      </c>
      <c r="J409" s="510">
        <v>1</v>
      </c>
      <c r="K409" s="509">
        <v>3</v>
      </c>
      <c r="L409" s="514" t="s">
        <v>325</v>
      </c>
    </row>
    <row r="410" spans="1:12" s="381" customFormat="1" ht="20.100000000000001" customHeight="1">
      <c r="A410" s="508">
        <v>12</v>
      </c>
      <c r="B410" s="509" t="s">
        <v>357</v>
      </c>
      <c r="C410" s="514">
        <v>1</v>
      </c>
      <c r="D410" s="551">
        <v>4</v>
      </c>
      <c r="E410" s="509">
        <v>22</v>
      </c>
      <c r="F410" s="554">
        <v>0</v>
      </c>
      <c r="G410" s="524">
        <v>1</v>
      </c>
      <c r="H410" s="510">
        <v>1</v>
      </c>
      <c r="I410" s="510">
        <v>1</v>
      </c>
      <c r="J410" s="510">
        <v>1</v>
      </c>
      <c r="K410" s="509">
        <v>3</v>
      </c>
      <c r="L410" s="514" t="s">
        <v>325</v>
      </c>
    </row>
    <row r="411" spans="1:12" s="381" customFormat="1" ht="20.100000000000001" customHeight="1">
      <c r="A411" s="508">
        <v>12</v>
      </c>
      <c r="B411" s="509" t="s">
        <v>357</v>
      </c>
      <c r="C411" s="514">
        <v>1</v>
      </c>
      <c r="D411" s="551">
        <v>9</v>
      </c>
      <c r="E411" s="509">
        <v>22</v>
      </c>
      <c r="F411" s="554">
        <v>0</v>
      </c>
      <c r="G411" s="524">
        <v>1</v>
      </c>
      <c r="H411" s="510">
        <v>1</v>
      </c>
      <c r="I411" s="510">
        <v>1</v>
      </c>
      <c r="J411" s="510">
        <v>1</v>
      </c>
      <c r="K411" s="509">
        <v>3</v>
      </c>
      <c r="L411" s="514" t="s">
        <v>325</v>
      </c>
    </row>
    <row r="412" spans="1:12" s="381" customFormat="1" ht="20.100000000000001" customHeight="1">
      <c r="A412" s="508">
        <v>12</v>
      </c>
      <c r="B412" s="509" t="s">
        <v>357</v>
      </c>
      <c r="C412" s="514">
        <v>1</v>
      </c>
      <c r="D412" s="551">
        <v>4</v>
      </c>
      <c r="E412" s="509">
        <v>22</v>
      </c>
      <c r="F412" s="554">
        <v>0</v>
      </c>
      <c r="G412" s="524">
        <v>1</v>
      </c>
      <c r="H412" s="510">
        <v>1</v>
      </c>
      <c r="I412" s="510">
        <v>1</v>
      </c>
      <c r="J412" s="510">
        <v>1</v>
      </c>
      <c r="K412" s="509">
        <v>3</v>
      </c>
      <c r="L412" s="514" t="s">
        <v>325</v>
      </c>
    </row>
    <row r="413" spans="1:12" s="381" customFormat="1" ht="20.100000000000001" customHeight="1">
      <c r="A413" s="508" t="s">
        <v>355</v>
      </c>
      <c r="B413" s="509" t="s">
        <v>355</v>
      </c>
      <c r="C413" s="514" t="s">
        <v>355</v>
      </c>
      <c r="D413" s="551" t="s">
        <v>355</v>
      </c>
      <c r="E413" s="509" t="s">
        <v>355</v>
      </c>
      <c r="F413" s="554" t="s">
        <v>355</v>
      </c>
      <c r="G413" s="524" t="s">
        <v>355</v>
      </c>
      <c r="H413" s="510" t="s">
        <v>355</v>
      </c>
      <c r="I413" s="510" t="s">
        <v>355</v>
      </c>
      <c r="J413" s="510" t="s">
        <v>355</v>
      </c>
      <c r="K413" s="509" t="s">
        <v>355</v>
      </c>
      <c r="L413" s="514" t="s">
        <v>355</v>
      </c>
    </row>
    <row r="414" spans="1:12" s="381" customFormat="1" ht="20.100000000000001" customHeight="1">
      <c r="A414" s="508">
        <v>13</v>
      </c>
      <c r="B414" s="509" t="s">
        <v>358</v>
      </c>
      <c r="C414" s="514">
        <v>1</v>
      </c>
      <c r="D414" s="551">
        <v>0</v>
      </c>
      <c r="E414" s="509">
        <v>14.5</v>
      </c>
      <c r="F414" s="554">
        <v>0</v>
      </c>
      <c r="G414" s="524">
        <v>1</v>
      </c>
      <c r="H414" s="510">
        <v>1</v>
      </c>
      <c r="I414" s="510">
        <v>1</v>
      </c>
      <c r="J414" s="510">
        <v>1</v>
      </c>
      <c r="K414" s="509">
        <v>3</v>
      </c>
      <c r="L414" s="514" t="s">
        <v>325</v>
      </c>
    </row>
    <row r="415" spans="1:12" s="381" customFormat="1" ht="20.100000000000001" customHeight="1">
      <c r="A415" s="508">
        <v>13</v>
      </c>
      <c r="B415" s="509" t="s">
        <v>358</v>
      </c>
      <c r="C415" s="514">
        <v>1</v>
      </c>
      <c r="D415" s="551">
        <v>4.5</v>
      </c>
      <c r="E415" s="509">
        <v>14.5</v>
      </c>
      <c r="F415" s="554">
        <v>0</v>
      </c>
      <c r="G415" s="524">
        <v>1</v>
      </c>
      <c r="H415" s="510">
        <v>1</v>
      </c>
      <c r="I415" s="510">
        <v>1</v>
      </c>
      <c r="J415" s="510">
        <v>1</v>
      </c>
      <c r="K415" s="509">
        <v>3</v>
      </c>
      <c r="L415" s="514" t="s">
        <v>325</v>
      </c>
    </row>
    <row r="416" spans="1:12" s="381" customFormat="1" ht="20.100000000000001" customHeight="1">
      <c r="A416" s="508">
        <v>13</v>
      </c>
      <c r="B416" s="509" t="s">
        <v>358</v>
      </c>
      <c r="C416" s="514">
        <v>1</v>
      </c>
      <c r="D416" s="551">
        <v>11</v>
      </c>
      <c r="E416" s="509">
        <v>33</v>
      </c>
      <c r="F416" s="554">
        <v>0</v>
      </c>
      <c r="G416" s="524">
        <v>1</v>
      </c>
      <c r="H416" s="510">
        <v>1</v>
      </c>
      <c r="I416" s="510">
        <v>1</v>
      </c>
      <c r="J416" s="510">
        <v>1</v>
      </c>
      <c r="K416" s="509">
        <v>3</v>
      </c>
      <c r="L416" s="514" t="s">
        <v>325</v>
      </c>
    </row>
    <row r="417" spans="1:12" s="381" customFormat="1" ht="20.100000000000001" customHeight="1">
      <c r="A417" s="508">
        <v>13</v>
      </c>
      <c r="B417" s="509" t="s">
        <v>358</v>
      </c>
      <c r="C417" s="514">
        <v>1</v>
      </c>
      <c r="D417" s="551">
        <v>4.5</v>
      </c>
      <c r="E417" s="509">
        <v>33</v>
      </c>
      <c r="F417" s="554">
        <v>0</v>
      </c>
      <c r="G417" s="524">
        <v>1</v>
      </c>
      <c r="H417" s="510">
        <v>1</v>
      </c>
      <c r="I417" s="510">
        <v>1</v>
      </c>
      <c r="J417" s="510">
        <v>1</v>
      </c>
      <c r="K417" s="509">
        <v>3</v>
      </c>
      <c r="L417" s="514" t="s">
        <v>325</v>
      </c>
    </row>
    <row r="418" spans="1:12" s="381" customFormat="1" ht="20.100000000000001" customHeight="1">
      <c r="A418" s="508" t="s">
        <v>355</v>
      </c>
      <c r="B418" s="509" t="s">
        <v>355</v>
      </c>
      <c r="C418" s="514" t="s">
        <v>355</v>
      </c>
      <c r="D418" s="551" t="s">
        <v>355</v>
      </c>
      <c r="E418" s="509" t="s">
        <v>355</v>
      </c>
      <c r="F418" s="554" t="s">
        <v>355</v>
      </c>
      <c r="G418" s="524" t="s">
        <v>355</v>
      </c>
      <c r="H418" s="510" t="s">
        <v>355</v>
      </c>
      <c r="I418" s="510" t="s">
        <v>355</v>
      </c>
      <c r="J418" s="510" t="s">
        <v>355</v>
      </c>
      <c r="K418" s="509" t="s">
        <v>355</v>
      </c>
      <c r="L418" s="514" t="s">
        <v>355</v>
      </c>
    </row>
    <row r="419" spans="1:12" s="381" customFormat="1" ht="20.100000000000001" customHeight="1">
      <c r="A419" s="508">
        <v>14</v>
      </c>
      <c r="B419" s="509" t="s">
        <v>359</v>
      </c>
      <c r="C419" s="514">
        <v>1</v>
      </c>
      <c r="D419" s="551">
        <v>0</v>
      </c>
      <c r="E419" s="509">
        <v>19.425000000000001</v>
      </c>
      <c r="F419" s="554">
        <v>0</v>
      </c>
      <c r="G419" s="524">
        <v>1</v>
      </c>
      <c r="H419" s="510">
        <v>1</v>
      </c>
      <c r="I419" s="510">
        <v>1</v>
      </c>
      <c r="J419" s="510">
        <v>1</v>
      </c>
      <c r="K419" s="509">
        <v>3</v>
      </c>
      <c r="L419" s="514" t="s">
        <v>325</v>
      </c>
    </row>
    <row r="420" spans="1:12" s="381" customFormat="1" ht="20.100000000000001" customHeight="1">
      <c r="A420" s="508">
        <v>14</v>
      </c>
      <c r="B420" s="509" t="s">
        <v>359</v>
      </c>
      <c r="C420" s="514">
        <v>1</v>
      </c>
      <c r="D420" s="551">
        <v>8.5</v>
      </c>
      <c r="E420" s="509">
        <v>19.95</v>
      </c>
      <c r="F420" s="554">
        <v>0</v>
      </c>
      <c r="G420" s="524">
        <v>1</v>
      </c>
      <c r="H420" s="510">
        <v>1</v>
      </c>
      <c r="I420" s="510">
        <v>1</v>
      </c>
      <c r="J420" s="510">
        <v>1</v>
      </c>
      <c r="K420" s="509">
        <v>3</v>
      </c>
      <c r="L420" s="514" t="s">
        <v>325</v>
      </c>
    </row>
    <row r="421" spans="1:12" s="381" customFormat="1" ht="20.100000000000001" customHeight="1">
      <c r="A421" s="508">
        <v>14</v>
      </c>
      <c r="B421" s="509" t="s">
        <v>359</v>
      </c>
      <c r="C421" s="514">
        <v>1</v>
      </c>
      <c r="D421" s="551">
        <v>5</v>
      </c>
      <c r="E421" s="509">
        <v>19.95</v>
      </c>
      <c r="F421" s="554">
        <v>0</v>
      </c>
      <c r="G421" s="524">
        <v>1</v>
      </c>
      <c r="H421" s="510">
        <v>1</v>
      </c>
      <c r="I421" s="510">
        <v>1</v>
      </c>
      <c r="J421" s="510">
        <v>1</v>
      </c>
      <c r="K421" s="509">
        <v>3</v>
      </c>
      <c r="L421" s="514" t="s">
        <v>325</v>
      </c>
    </row>
    <row r="422" spans="1:12" s="381" customFormat="1" ht="20.100000000000001" customHeight="1">
      <c r="A422" s="508">
        <v>14</v>
      </c>
      <c r="B422" s="509" t="s">
        <v>359</v>
      </c>
      <c r="C422" s="514">
        <v>1</v>
      </c>
      <c r="D422" s="551">
        <v>8</v>
      </c>
      <c r="E422" s="509">
        <v>21</v>
      </c>
      <c r="F422" s="554">
        <v>0</v>
      </c>
      <c r="G422" s="524">
        <v>1</v>
      </c>
      <c r="H422" s="510">
        <v>1</v>
      </c>
      <c r="I422" s="510">
        <v>1</v>
      </c>
      <c r="J422" s="510">
        <v>1</v>
      </c>
      <c r="K422" s="509">
        <v>3</v>
      </c>
      <c r="L422" s="514" t="s">
        <v>325</v>
      </c>
    </row>
    <row r="423" spans="1:12" s="381" customFormat="1" ht="20.100000000000001" customHeight="1">
      <c r="A423" s="508">
        <v>14</v>
      </c>
      <c r="B423" s="509" t="s">
        <v>359</v>
      </c>
      <c r="C423" s="514">
        <v>1</v>
      </c>
      <c r="D423" s="551">
        <v>5</v>
      </c>
      <c r="E423" s="509">
        <v>21</v>
      </c>
      <c r="F423" s="554">
        <v>0</v>
      </c>
      <c r="G423" s="524">
        <v>1</v>
      </c>
      <c r="H423" s="510">
        <v>1</v>
      </c>
      <c r="I423" s="510">
        <v>1</v>
      </c>
      <c r="J423" s="510">
        <v>1</v>
      </c>
      <c r="K423" s="509">
        <v>3</v>
      </c>
      <c r="L423" s="514" t="s">
        <v>325</v>
      </c>
    </row>
    <row r="424" spans="1:12" s="381" customFormat="1" ht="20.100000000000001" customHeight="1">
      <c r="A424" s="508">
        <v>14</v>
      </c>
      <c r="B424" s="509" t="s">
        <v>359</v>
      </c>
      <c r="C424" s="514">
        <v>1</v>
      </c>
      <c r="D424" s="551">
        <v>15</v>
      </c>
      <c r="E424" s="509">
        <v>16.275000000000002</v>
      </c>
      <c r="F424" s="554">
        <v>0</v>
      </c>
      <c r="G424" s="524">
        <v>1</v>
      </c>
      <c r="H424" s="510">
        <v>1</v>
      </c>
      <c r="I424" s="510">
        <v>1</v>
      </c>
      <c r="J424" s="510">
        <v>1</v>
      </c>
      <c r="K424" s="509">
        <v>3</v>
      </c>
      <c r="L424" s="514" t="s">
        <v>325</v>
      </c>
    </row>
    <row r="425" spans="1:12" s="381" customFormat="1" ht="20.100000000000001" customHeight="1">
      <c r="A425" s="508">
        <v>14</v>
      </c>
      <c r="B425" s="509" t="s">
        <v>359</v>
      </c>
      <c r="C425" s="514">
        <v>1</v>
      </c>
      <c r="D425" s="551">
        <v>4.5</v>
      </c>
      <c r="E425" s="509">
        <v>16.275000000000002</v>
      </c>
      <c r="F425" s="554">
        <v>0</v>
      </c>
      <c r="G425" s="524">
        <v>1</v>
      </c>
      <c r="H425" s="510">
        <v>1</v>
      </c>
      <c r="I425" s="510">
        <v>1</v>
      </c>
      <c r="J425" s="510">
        <v>1</v>
      </c>
      <c r="K425" s="509">
        <v>3</v>
      </c>
      <c r="L425" s="514" t="s">
        <v>325</v>
      </c>
    </row>
    <row r="426" spans="1:12" s="381" customFormat="1" ht="20.100000000000001" customHeight="1">
      <c r="A426" s="508">
        <v>14</v>
      </c>
      <c r="B426" s="509" t="s">
        <v>359</v>
      </c>
      <c r="C426" s="514">
        <v>1</v>
      </c>
      <c r="D426" s="551">
        <v>8</v>
      </c>
      <c r="E426" s="509">
        <v>13.125</v>
      </c>
      <c r="F426" s="554">
        <v>0</v>
      </c>
      <c r="G426" s="524">
        <v>1</v>
      </c>
      <c r="H426" s="510">
        <v>1</v>
      </c>
      <c r="I426" s="510">
        <v>1</v>
      </c>
      <c r="J426" s="510">
        <v>1</v>
      </c>
      <c r="K426" s="509">
        <v>3</v>
      </c>
      <c r="L426" s="514" t="s">
        <v>325</v>
      </c>
    </row>
    <row r="427" spans="1:12" s="381" customFormat="1" ht="20.100000000000001" customHeight="1">
      <c r="A427" s="508">
        <v>14</v>
      </c>
      <c r="B427" s="509" t="s">
        <v>359</v>
      </c>
      <c r="C427" s="514" t="s">
        <v>354</v>
      </c>
      <c r="D427" s="551" t="s">
        <v>354</v>
      </c>
      <c r="E427" s="509" t="s">
        <v>354</v>
      </c>
      <c r="F427" s="554" t="s">
        <v>354</v>
      </c>
      <c r="G427" s="524" t="s">
        <v>354</v>
      </c>
      <c r="H427" s="510" t="s">
        <v>354</v>
      </c>
      <c r="I427" s="510" t="s">
        <v>354</v>
      </c>
      <c r="J427" s="510" t="s">
        <v>354</v>
      </c>
      <c r="K427" s="509" t="s">
        <v>354</v>
      </c>
      <c r="L427" s="514" t="s">
        <v>354</v>
      </c>
    </row>
    <row r="428" spans="1:12" s="381" customFormat="1" ht="20.100000000000001" customHeight="1">
      <c r="A428" s="508">
        <v>14</v>
      </c>
      <c r="B428" s="509" t="s">
        <v>359</v>
      </c>
      <c r="C428" s="514">
        <v>2</v>
      </c>
      <c r="D428" s="551">
        <v>0</v>
      </c>
      <c r="E428" s="509">
        <v>16.8</v>
      </c>
      <c r="F428" s="554">
        <v>0</v>
      </c>
      <c r="G428" s="524">
        <v>1</v>
      </c>
      <c r="H428" s="510">
        <v>1</v>
      </c>
      <c r="I428" s="510">
        <v>1</v>
      </c>
      <c r="J428" s="510">
        <v>1</v>
      </c>
      <c r="K428" s="509">
        <v>3</v>
      </c>
      <c r="L428" s="514" t="s">
        <v>325</v>
      </c>
    </row>
    <row r="429" spans="1:12" s="381" customFormat="1" ht="20.100000000000001" customHeight="1">
      <c r="A429" s="508">
        <v>14</v>
      </c>
      <c r="B429" s="509" t="s">
        <v>359</v>
      </c>
      <c r="C429" s="514">
        <v>2</v>
      </c>
      <c r="D429" s="551">
        <v>4</v>
      </c>
      <c r="E429" s="509">
        <v>16.8</v>
      </c>
      <c r="F429" s="554">
        <v>0</v>
      </c>
      <c r="G429" s="524">
        <v>1</v>
      </c>
      <c r="H429" s="510">
        <v>1</v>
      </c>
      <c r="I429" s="510">
        <v>1</v>
      </c>
      <c r="J429" s="510">
        <v>1</v>
      </c>
      <c r="K429" s="509">
        <v>3</v>
      </c>
      <c r="L429" s="514" t="s">
        <v>325</v>
      </c>
    </row>
    <row r="430" spans="1:12" s="381" customFormat="1" ht="20.100000000000001" customHeight="1">
      <c r="A430" s="508">
        <v>14</v>
      </c>
      <c r="B430" s="509" t="s">
        <v>359</v>
      </c>
      <c r="C430" s="514">
        <v>2</v>
      </c>
      <c r="D430" s="551">
        <v>8</v>
      </c>
      <c r="E430" s="509">
        <v>23.1</v>
      </c>
      <c r="F430" s="554">
        <v>0</v>
      </c>
      <c r="G430" s="524">
        <v>1</v>
      </c>
      <c r="H430" s="510">
        <v>1</v>
      </c>
      <c r="I430" s="510">
        <v>1</v>
      </c>
      <c r="J430" s="510">
        <v>1</v>
      </c>
      <c r="K430" s="509">
        <v>3</v>
      </c>
      <c r="L430" s="514" t="s">
        <v>325</v>
      </c>
    </row>
    <row r="431" spans="1:12" s="381" customFormat="1" ht="20.100000000000001" customHeight="1">
      <c r="A431" s="508">
        <v>14</v>
      </c>
      <c r="B431" s="509" t="s">
        <v>359</v>
      </c>
      <c r="C431" s="514">
        <v>2</v>
      </c>
      <c r="D431" s="551">
        <v>4</v>
      </c>
      <c r="E431" s="509">
        <v>23.1</v>
      </c>
      <c r="F431" s="554">
        <v>0</v>
      </c>
      <c r="G431" s="524">
        <v>1</v>
      </c>
      <c r="H431" s="510">
        <v>1</v>
      </c>
      <c r="I431" s="510">
        <v>1</v>
      </c>
      <c r="J431" s="510">
        <v>1</v>
      </c>
      <c r="K431" s="509">
        <v>3</v>
      </c>
      <c r="L431" s="514" t="s">
        <v>325</v>
      </c>
    </row>
    <row r="432" spans="1:12" s="381" customFormat="1" ht="20.100000000000001" customHeight="1">
      <c r="A432" s="508">
        <v>14</v>
      </c>
      <c r="B432" s="509" t="s">
        <v>359</v>
      </c>
      <c r="C432" s="514">
        <v>2</v>
      </c>
      <c r="D432" s="551">
        <v>4</v>
      </c>
      <c r="E432" s="509">
        <v>23.1</v>
      </c>
      <c r="F432" s="554">
        <v>0</v>
      </c>
      <c r="G432" s="524">
        <v>1</v>
      </c>
      <c r="H432" s="510">
        <v>1</v>
      </c>
      <c r="I432" s="510">
        <v>1</v>
      </c>
      <c r="J432" s="510">
        <v>1</v>
      </c>
      <c r="K432" s="509">
        <v>3</v>
      </c>
      <c r="L432" s="514" t="s">
        <v>325</v>
      </c>
    </row>
    <row r="433" spans="1:12" s="381" customFormat="1" ht="20.100000000000001" customHeight="1">
      <c r="A433" s="508">
        <v>14</v>
      </c>
      <c r="B433" s="509" t="s">
        <v>359</v>
      </c>
      <c r="C433" s="514">
        <v>2</v>
      </c>
      <c r="D433" s="551">
        <v>20</v>
      </c>
      <c r="E433" s="509">
        <v>10.5</v>
      </c>
      <c r="F433" s="554">
        <v>0</v>
      </c>
      <c r="G433" s="524">
        <v>1</v>
      </c>
      <c r="H433" s="510">
        <v>1</v>
      </c>
      <c r="I433" s="510">
        <v>1</v>
      </c>
      <c r="J433" s="510">
        <v>1</v>
      </c>
      <c r="K433" s="509">
        <v>3</v>
      </c>
      <c r="L433" s="514" t="s">
        <v>325</v>
      </c>
    </row>
    <row r="434" spans="1:12" s="381" customFormat="1" ht="20.100000000000001" customHeight="1">
      <c r="A434" s="508">
        <v>14</v>
      </c>
      <c r="B434" s="509" t="s">
        <v>359</v>
      </c>
      <c r="C434" s="514">
        <v>2</v>
      </c>
      <c r="D434" s="551">
        <v>10</v>
      </c>
      <c r="E434" s="509">
        <v>10.5</v>
      </c>
      <c r="F434" s="554">
        <v>0</v>
      </c>
      <c r="G434" s="524">
        <v>1</v>
      </c>
      <c r="H434" s="510">
        <v>1</v>
      </c>
      <c r="I434" s="510">
        <v>1</v>
      </c>
      <c r="J434" s="510">
        <v>1</v>
      </c>
      <c r="K434" s="509">
        <v>3</v>
      </c>
      <c r="L434" s="514" t="s">
        <v>325</v>
      </c>
    </row>
    <row r="435" spans="1:12" s="381" customFormat="1" ht="20.100000000000001" customHeight="1">
      <c r="A435" s="508">
        <v>14</v>
      </c>
      <c r="B435" s="509" t="s">
        <v>359</v>
      </c>
      <c r="C435" s="514">
        <v>2</v>
      </c>
      <c r="D435" s="551">
        <v>10</v>
      </c>
      <c r="E435" s="509">
        <v>7.3500000000000005</v>
      </c>
      <c r="F435" s="554">
        <v>0</v>
      </c>
      <c r="G435" s="524">
        <v>1</v>
      </c>
      <c r="H435" s="510">
        <v>1</v>
      </c>
      <c r="I435" s="510">
        <v>1</v>
      </c>
      <c r="J435" s="510">
        <v>1</v>
      </c>
      <c r="K435" s="509">
        <v>3</v>
      </c>
      <c r="L435" s="514" t="s">
        <v>325</v>
      </c>
    </row>
    <row r="436" spans="1:12" s="381" customFormat="1" ht="20.100000000000001" customHeight="1">
      <c r="A436" s="508" t="s">
        <v>355</v>
      </c>
      <c r="B436" s="509" t="s">
        <v>355</v>
      </c>
      <c r="C436" s="514" t="s">
        <v>355</v>
      </c>
      <c r="D436" s="551" t="s">
        <v>355</v>
      </c>
      <c r="E436" s="509" t="s">
        <v>355</v>
      </c>
      <c r="F436" s="554" t="s">
        <v>355</v>
      </c>
      <c r="G436" s="524" t="s">
        <v>355</v>
      </c>
      <c r="H436" s="510" t="s">
        <v>355</v>
      </c>
      <c r="I436" s="510" t="s">
        <v>355</v>
      </c>
      <c r="J436" s="510" t="s">
        <v>355</v>
      </c>
      <c r="K436" s="509" t="s">
        <v>355</v>
      </c>
      <c r="L436" s="514" t="s">
        <v>355</v>
      </c>
    </row>
    <row r="437" spans="1:12" s="381" customFormat="1" ht="20.100000000000001" customHeight="1">
      <c r="A437" s="508">
        <v>15</v>
      </c>
      <c r="B437" s="509" t="s">
        <v>360</v>
      </c>
      <c r="C437" s="514">
        <v>1</v>
      </c>
      <c r="D437" s="551">
        <v>0</v>
      </c>
      <c r="E437" s="509">
        <v>12</v>
      </c>
      <c r="F437" s="554">
        <v>0</v>
      </c>
      <c r="G437" s="524">
        <v>1</v>
      </c>
      <c r="H437" s="510">
        <v>1</v>
      </c>
      <c r="I437" s="510">
        <v>1</v>
      </c>
      <c r="J437" s="510">
        <v>1</v>
      </c>
      <c r="K437" s="509">
        <v>3</v>
      </c>
      <c r="L437" s="514" t="s">
        <v>325</v>
      </c>
    </row>
    <row r="438" spans="1:12" s="381" customFormat="1" ht="20.100000000000001" customHeight="1">
      <c r="A438" s="508">
        <v>15</v>
      </c>
      <c r="B438" s="509" t="s">
        <v>360</v>
      </c>
      <c r="C438" s="514">
        <v>1</v>
      </c>
      <c r="D438" s="551">
        <v>12</v>
      </c>
      <c r="E438" s="509">
        <v>20</v>
      </c>
      <c r="F438" s="554">
        <v>0</v>
      </c>
      <c r="G438" s="524">
        <v>1</v>
      </c>
      <c r="H438" s="510">
        <v>1</v>
      </c>
      <c r="I438" s="510">
        <v>1</v>
      </c>
      <c r="J438" s="510">
        <v>1</v>
      </c>
      <c r="K438" s="509">
        <v>3</v>
      </c>
      <c r="L438" s="514" t="s">
        <v>325</v>
      </c>
    </row>
    <row r="439" spans="1:12" s="381" customFormat="1" ht="20.100000000000001" customHeight="1">
      <c r="A439" s="508">
        <v>15</v>
      </c>
      <c r="B439" s="509" t="s">
        <v>360</v>
      </c>
      <c r="C439" s="514">
        <v>1</v>
      </c>
      <c r="D439" s="551">
        <v>4</v>
      </c>
      <c r="E439" s="509">
        <v>20</v>
      </c>
      <c r="F439" s="554">
        <v>0</v>
      </c>
      <c r="G439" s="524">
        <v>1</v>
      </c>
      <c r="H439" s="510">
        <v>1</v>
      </c>
      <c r="I439" s="510">
        <v>1</v>
      </c>
      <c r="J439" s="510">
        <v>1</v>
      </c>
      <c r="K439" s="509">
        <v>3</v>
      </c>
      <c r="L439" s="514" t="s">
        <v>325</v>
      </c>
    </row>
    <row r="440" spans="1:12" s="381" customFormat="1" ht="20.100000000000001" customHeight="1">
      <c r="A440" s="508">
        <v>15</v>
      </c>
      <c r="B440" s="509" t="s">
        <v>360</v>
      </c>
      <c r="C440" s="514">
        <v>1</v>
      </c>
      <c r="D440" s="551">
        <v>4</v>
      </c>
      <c r="E440" s="509">
        <v>20</v>
      </c>
      <c r="F440" s="554">
        <v>0</v>
      </c>
      <c r="G440" s="524">
        <v>1</v>
      </c>
      <c r="H440" s="510">
        <v>1</v>
      </c>
      <c r="I440" s="510">
        <v>1</v>
      </c>
      <c r="J440" s="510">
        <v>1</v>
      </c>
      <c r="K440" s="509">
        <v>3</v>
      </c>
      <c r="L440" s="514" t="s">
        <v>325</v>
      </c>
    </row>
    <row r="441" spans="1:12" s="381" customFormat="1" ht="20.100000000000001" customHeight="1">
      <c r="A441" s="508">
        <v>15</v>
      </c>
      <c r="B441" s="509" t="s">
        <v>360</v>
      </c>
      <c r="C441" s="514">
        <v>1</v>
      </c>
      <c r="D441" s="551">
        <v>34</v>
      </c>
      <c r="E441" s="509">
        <v>19</v>
      </c>
      <c r="F441" s="554">
        <v>0</v>
      </c>
      <c r="G441" s="524">
        <v>1</v>
      </c>
      <c r="H441" s="510">
        <v>1</v>
      </c>
      <c r="I441" s="510">
        <v>1</v>
      </c>
      <c r="J441" s="510">
        <v>1</v>
      </c>
      <c r="K441" s="509">
        <v>3</v>
      </c>
      <c r="L441" s="514" t="s">
        <v>325</v>
      </c>
    </row>
    <row r="442" spans="1:12" s="381" customFormat="1" ht="20.100000000000001" customHeight="1">
      <c r="A442" s="508">
        <v>15</v>
      </c>
      <c r="B442" s="509" t="s">
        <v>360</v>
      </c>
      <c r="C442" s="514">
        <v>1</v>
      </c>
      <c r="D442" s="551">
        <v>4</v>
      </c>
      <c r="E442" s="509">
        <v>18</v>
      </c>
      <c r="F442" s="554">
        <v>0</v>
      </c>
      <c r="G442" s="524">
        <v>1</v>
      </c>
      <c r="H442" s="510">
        <v>1</v>
      </c>
      <c r="I442" s="510">
        <v>1</v>
      </c>
      <c r="J442" s="510">
        <v>1</v>
      </c>
      <c r="K442" s="509">
        <v>3</v>
      </c>
      <c r="L442" s="514" t="s">
        <v>325</v>
      </c>
    </row>
    <row r="443" spans="1:12" s="381" customFormat="1" ht="20.100000000000001" customHeight="1">
      <c r="A443" s="508">
        <v>15</v>
      </c>
      <c r="B443" s="509" t="s">
        <v>360</v>
      </c>
      <c r="C443" s="514">
        <v>1</v>
      </c>
      <c r="D443" s="551">
        <v>4</v>
      </c>
      <c r="E443" s="509">
        <v>18</v>
      </c>
      <c r="F443" s="554">
        <v>0</v>
      </c>
      <c r="G443" s="524">
        <v>1</v>
      </c>
      <c r="H443" s="510">
        <v>1</v>
      </c>
      <c r="I443" s="510">
        <v>1</v>
      </c>
      <c r="J443" s="510">
        <v>1</v>
      </c>
      <c r="K443" s="509">
        <v>3</v>
      </c>
      <c r="L443" s="514" t="s">
        <v>325</v>
      </c>
    </row>
    <row r="444" spans="1:12" s="381" customFormat="1" ht="20.100000000000001" customHeight="1">
      <c r="A444" s="508">
        <v>15</v>
      </c>
      <c r="B444" s="509" t="s">
        <v>360</v>
      </c>
      <c r="C444" s="514">
        <v>1</v>
      </c>
      <c r="D444" s="551">
        <v>27</v>
      </c>
      <c r="E444" s="509">
        <v>20</v>
      </c>
      <c r="F444" s="554">
        <v>0</v>
      </c>
      <c r="G444" s="524">
        <v>1</v>
      </c>
      <c r="H444" s="510">
        <v>1</v>
      </c>
      <c r="I444" s="510">
        <v>1</v>
      </c>
      <c r="J444" s="510">
        <v>1</v>
      </c>
      <c r="K444" s="509">
        <v>3</v>
      </c>
      <c r="L444" s="514" t="s">
        <v>325</v>
      </c>
    </row>
    <row r="445" spans="1:12" s="381" customFormat="1" ht="20.100000000000001" customHeight="1">
      <c r="A445" s="508">
        <v>15</v>
      </c>
      <c r="B445" s="509" t="s">
        <v>360</v>
      </c>
      <c r="C445" s="514">
        <v>1</v>
      </c>
      <c r="D445" s="551">
        <v>6</v>
      </c>
      <c r="E445" s="509">
        <v>15</v>
      </c>
      <c r="F445" s="554">
        <v>0</v>
      </c>
      <c r="G445" s="524">
        <v>1</v>
      </c>
      <c r="H445" s="510">
        <v>1</v>
      </c>
      <c r="I445" s="510">
        <v>1</v>
      </c>
      <c r="J445" s="510">
        <v>1</v>
      </c>
      <c r="K445" s="509">
        <v>3</v>
      </c>
      <c r="L445" s="514" t="s">
        <v>325</v>
      </c>
    </row>
    <row r="446" spans="1:12" s="381" customFormat="1" ht="20.100000000000001" customHeight="1">
      <c r="A446" s="508" t="s">
        <v>355</v>
      </c>
      <c r="B446" s="509" t="s">
        <v>355</v>
      </c>
      <c r="C446" s="514" t="s">
        <v>355</v>
      </c>
      <c r="D446" s="551" t="s">
        <v>355</v>
      </c>
      <c r="E446" s="509" t="s">
        <v>355</v>
      </c>
      <c r="F446" s="554" t="s">
        <v>355</v>
      </c>
      <c r="G446" s="524" t="s">
        <v>355</v>
      </c>
      <c r="H446" s="510" t="s">
        <v>355</v>
      </c>
      <c r="I446" s="510" t="s">
        <v>355</v>
      </c>
      <c r="J446" s="510" t="s">
        <v>355</v>
      </c>
      <c r="K446" s="509" t="s">
        <v>355</v>
      </c>
      <c r="L446" s="514" t="s">
        <v>355</v>
      </c>
    </row>
    <row r="447" spans="1:12" s="381" customFormat="1" ht="20.100000000000001" customHeight="1">
      <c r="A447" s="508">
        <v>16</v>
      </c>
      <c r="B447" s="509" t="s">
        <v>361</v>
      </c>
      <c r="C447" s="514">
        <v>1</v>
      </c>
      <c r="D447" s="551">
        <v>0</v>
      </c>
      <c r="E447" s="509">
        <v>12</v>
      </c>
      <c r="F447" s="554">
        <v>0</v>
      </c>
      <c r="G447" s="524">
        <v>1</v>
      </c>
      <c r="H447" s="510">
        <v>1</v>
      </c>
      <c r="I447" s="510">
        <v>1</v>
      </c>
      <c r="J447" s="510">
        <v>1</v>
      </c>
      <c r="K447" s="509">
        <v>3</v>
      </c>
      <c r="L447" s="514" t="s">
        <v>325</v>
      </c>
    </row>
    <row r="448" spans="1:12" s="381" customFormat="1" ht="20.100000000000001" customHeight="1">
      <c r="A448" s="508">
        <v>16</v>
      </c>
      <c r="B448" s="509" t="s">
        <v>361</v>
      </c>
      <c r="C448" s="514">
        <v>1</v>
      </c>
      <c r="D448" s="551">
        <v>15</v>
      </c>
      <c r="E448" s="509">
        <v>22</v>
      </c>
      <c r="F448" s="554">
        <v>0</v>
      </c>
      <c r="G448" s="524">
        <v>1</v>
      </c>
      <c r="H448" s="510">
        <v>1</v>
      </c>
      <c r="I448" s="510">
        <v>1</v>
      </c>
      <c r="J448" s="510">
        <v>1</v>
      </c>
      <c r="K448" s="509">
        <v>3</v>
      </c>
      <c r="L448" s="514" t="s">
        <v>325</v>
      </c>
    </row>
    <row r="449" spans="1:12" s="381" customFormat="1" ht="20.100000000000001" customHeight="1">
      <c r="A449" s="508">
        <v>16</v>
      </c>
      <c r="B449" s="509" t="s">
        <v>361</v>
      </c>
      <c r="C449" s="514">
        <v>1</v>
      </c>
      <c r="D449" s="551">
        <v>4</v>
      </c>
      <c r="E449" s="509">
        <v>22</v>
      </c>
      <c r="F449" s="554">
        <v>0</v>
      </c>
      <c r="G449" s="524">
        <v>1</v>
      </c>
      <c r="H449" s="510">
        <v>1</v>
      </c>
      <c r="I449" s="510">
        <v>1</v>
      </c>
      <c r="J449" s="510">
        <v>1</v>
      </c>
      <c r="K449" s="509">
        <v>3</v>
      </c>
      <c r="L449" s="514" t="s">
        <v>325</v>
      </c>
    </row>
    <row r="450" spans="1:12" s="381" customFormat="1" ht="20.100000000000001" customHeight="1">
      <c r="A450" s="508">
        <v>16</v>
      </c>
      <c r="B450" s="509" t="s">
        <v>361</v>
      </c>
      <c r="C450" s="514">
        <v>1</v>
      </c>
      <c r="D450" s="551">
        <v>4</v>
      </c>
      <c r="E450" s="509">
        <v>22</v>
      </c>
      <c r="F450" s="554">
        <v>0</v>
      </c>
      <c r="G450" s="524">
        <v>1</v>
      </c>
      <c r="H450" s="510">
        <v>1</v>
      </c>
      <c r="I450" s="510">
        <v>1</v>
      </c>
      <c r="J450" s="510">
        <v>1</v>
      </c>
      <c r="K450" s="509">
        <v>3</v>
      </c>
      <c r="L450" s="514" t="s">
        <v>325</v>
      </c>
    </row>
    <row r="451" spans="1:12" s="381" customFormat="1" ht="20.100000000000001" customHeight="1">
      <c r="A451" s="508">
        <v>16</v>
      </c>
      <c r="B451" s="509" t="s">
        <v>361</v>
      </c>
      <c r="C451" s="514">
        <v>1</v>
      </c>
      <c r="D451" s="551">
        <v>29</v>
      </c>
      <c r="E451" s="509">
        <v>22</v>
      </c>
      <c r="F451" s="554">
        <v>0</v>
      </c>
      <c r="G451" s="524">
        <v>1</v>
      </c>
      <c r="H451" s="510">
        <v>1</v>
      </c>
      <c r="I451" s="510">
        <v>1</v>
      </c>
      <c r="J451" s="510">
        <v>1</v>
      </c>
      <c r="K451" s="509">
        <v>3</v>
      </c>
      <c r="L451" s="514" t="s">
        <v>325</v>
      </c>
    </row>
    <row r="452" spans="1:12" s="381" customFormat="1" ht="20.100000000000001" customHeight="1">
      <c r="A452" s="508">
        <v>16</v>
      </c>
      <c r="B452" s="509" t="s">
        <v>361</v>
      </c>
      <c r="C452" s="514">
        <v>1</v>
      </c>
      <c r="D452" s="551">
        <v>4</v>
      </c>
      <c r="E452" s="509">
        <v>22</v>
      </c>
      <c r="F452" s="554">
        <v>0</v>
      </c>
      <c r="G452" s="524">
        <v>1</v>
      </c>
      <c r="H452" s="510">
        <v>1</v>
      </c>
      <c r="I452" s="510">
        <v>1</v>
      </c>
      <c r="J452" s="510">
        <v>1</v>
      </c>
      <c r="K452" s="509">
        <v>3</v>
      </c>
      <c r="L452" s="514" t="s">
        <v>325</v>
      </c>
    </row>
    <row r="453" spans="1:12" s="381" customFormat="1" ht="20.100000000000001" customHeight="1">
      <c r="A453" s="508">
        <v>16</v>
      </c>
      <c r="B453" s="509" t="s">
        <v>361</v>
      </c>
      <c r="C453" s="514">
        <v>1</v>
      </c>
      <c r="D453" s="551">
        <v>4</v>
      </c>
      <c r="E453" s="509">
        <v>22</v>
      </c>
      <c r="F453" s="554">
        <v>0</v>
      </c>
      <c r="G453" s="524">
        <v>1</v>
      </c>
      <c r="H453" s="510">
        <v>1</v>
      </c>
      <c r="I453" s="510">
        <v>1</v>
      </c>
      <c r="J453" s="510">
        <v>1</v>
      </c>
      <c r="K453" s="509">
        <v>3</v>
      </c>
      <c r="L453" s="514" t="s">
        <v>325</v>
      </c>
    </row>
    <row r="454" spans="1:12" s="381" customFormat="1" ht="20.100000000000001" customHeight="1">
      <c r="A454" s="508">
        <v>16</v>
      </c>
      <c r="B454" s="509" t="s">
        <v>361</v>
      </c>
      <c r="C454" s="514">
        <v>1</v>
      </c>
      <c r="D454" s="551">
        <v>15</v>
      </c>
      <c r="E454" s="509">
        <v>16</v>
      </c>
      <c r="F454" s="554">
        <v>0</v>
      </c>
      <c r="G454" s="524">
        <v>1</v>
      </c>
      <c r="H454" s="510">
        <v>1</v>
      </c>
      <c r="I454" s="510">
        <v>1</v>
      </c>
      <c r="J454" s="510">
        <v>1</v>
      </c>
      <c r="K454" s="509">
        <v>3</v>
      </c>
      <c r="L454" s="514" t="s">
        <v>325</v>
      </c>
    </row>
    <row r="455" spans="1:12" s="381" customFormat="1" ht="20.100000000000001" customHeight="1">
      <c r="A455" s="508" t="s">
        <v>355</v>
      </c>
      <c r="B455" s="509" t="s">
        <v>355</v>
      </c>
      <c r="C455" s="514" t="s">
        <v>355</v>
      </c>
      <c r="D455" s="551" t="s">
        <v>355</v>
      </c>
      <c r="E455" s="509" t="s">
        <v>355</v>
      </c>
      <c r="F455" s="554" t="s">
        <v>355</v>
      </c>
      <c r="G455" s="524" t="s">
        <v>355</v>
      </c>
      <c r="H455" s="510" t="s">
        <v>355</v>
      </c>
      <c r="I455" s="510" t="s">
        <v>355</v>
      </c>
      <c r="J455" s="510" t="s">
        <v>355</v>
      </c>
      <c r="K455" s="509" t="s">
        <v>355</v>
      </c>
      <c r="L455" s="514" t="s">
        <v>355</v>
      </c>
    </row>
    <row r="456" spans="1:12" s="381" customFormat="1" ht="20.100000000000001" customHeight="1">
      <c r="A456" s="508">
        <v>17</v>
      </c>
      <c r="B456" s="509" t="s">
        <v>362</v>
      </c>
      <c r="C456" s="514">
        <v>1</v>
      </c>
      <c r="D456" s="551">
        <v>0</v>
      </c>
      <c r="E456" s="509">
        <v>13</v>
      </c>
      <c r="F456" s="554">
        <v>0</v>
      </c>
      <c r="G456" s="524">
        <v>1</v>
      </c>
      <c r="H456" s="510">
        <v>1</v>
      </c>
      <c r="I456" s="510">
        <v>1</v>
      </c>
      <c r="J456" s="510">
        <v>1</v>
      </c>
      <c r="K456" s="509">
        <v>3</v>
      </c>
      <c r="L456" s="514" t="s">
        <v>325</v>
      </c>
    </row>
    <row r="457" spans="1:12" s="381" customFormat="1" ht="20.100000000000001" customHeight="1">
      <c r="A457" s="508">
        <v>17</v>
      </c>
      <c r="B457" s="509" t="s">
        <v>362</v>
      </c>
      <c r="C457" s="514">
        <v>1</v>
      </c>
      <c r="D457" s="551">
        <v>13</v>
      </c>
      <c r="E457" s="509">
        <v>18</v>
      </c>
      <c r="F457" s="554">
        <v>0</v>
      </c>
      <c r="G457" s="524">
        <v>1</v>
      </c>
      <c r="H457" s="510">
        <v>1</v>
      </c>
      <c r="I457" s="510">
        <v>1</v>
      </c>
      <c r="J457" s="510">
        <v>1</v>
      </c>
      <c r="K457" s="509">
        <v>3</v>
      </c>
      <c r="L457" s="514" t="s">
        <v>325</v>
      </c>
    </row>
    <row r="458" spans="1:12" s="381" customFormat="1" ht="20.100000000000001" customHeight="1">
      <c r="A458" s="508">
        <v>17</v>
      </c>
      <c r="B458" s="509" t="s">
        <v>362</v>
      </c>
      <c r="C458" s="514">
        <v>1</v>
      </c>
      <c r="D458" s="551">
        <v>4</v>
      </c>
      <c r="E458" s="509">
        <v>18</v>
      </c>
      <c r="F458" s="554">
        <v>0</v>
      </c>
      <c r="G458" s="524">
        <v>1</v>
      </c>
      <c r="H458" s="510">
        <v>1</v>
      </c>
      <c r="I458" s="510">
        <v>1</v>
      </c>
      <c r="J458" s="510">
        <v>1</v>
      </c>
      <c r="K458" s="509">
        <v>3</v>
      </c>
      <c r="L458" s="514" t="s">
        <v>325</v>
      </c>
    </row>
    <row r="459" spans="1:12" s="381" customFormat="1" ht="20.100000000000001" customHeight="1">
      <c r="A459" s="508">
        <v>17</v>
      </c>
      <c r="B459" s="509" t="s">
        <v>362</v>
      </c>
      <c r="C459" s="514">
        <v>1</v>
      </c>
      <c r="D459" s="551">
        <v>4</v>
      </c>
      <c r="E459" s="509">
        <v>18</v>
      </c>
      <c r="F459" s="554">
        <v>0</v>
      </c>
      <c r="G459" s="524">
        <v>1</v>
      </c>
      <c r="H459" s="510">
        <v>1</v>
      </c>
      <c r="I459" s="510">
        <v>1</v>
      </c>
      <c r="J459" s="510">
        <v>1</v>
      </c>
      <c r="K459" s="509">
        <v>3</v>
      </c>
      <c r="L459" s="514" t="s">
        <v>325</v>
      </c>
    </row>
    <row r="460" spans="1:12" s="381" customFormat="1" ht="20.100000000000001" customHeight="1">
      <c r="A460" s="508">
        <v>17</v>
      </c>
      <c r="B460" s="509" t="s">
        <v>362</v>
      </c>
      <c r="C460" s="514">
        <v>1</v>
      </c>
      <c r="D460" s="551">
        <v>13</v>
      </c>
      <c r="E460" s="509">
        <v>22</v>
      </c>
      <c r="F460" s="554">
        <v>0</v>
      </c>
      <c r="G460" s="524">
        <v>1</v>
      </c>
      <c r="H460" s="510">
        <v>1</v>
      </c>
      <c r="I460" s="510">
        <v>1</v>
      </c>
      <c r="J460" s="510">
        <v>1</v>
      </c>
      <c r="K460" s="509">
        <v>3</v>
      </c>
      <c r="L460" s="514" t="s">
        <v>325</v>
      </c>
    </row>
    <row r="461" spans="1:12" s="381" customFormat="1" ht="20.100000000000001" customHeight="1">
      <c r="A461" s="508">
        <v>17</v>
      </c>
      <c r="B461" s="509" t="s">
        <v>362</v>
      </c>
      <c r="C461" s="514">
        <v>1</v>
      </c>
      <c r="D461" s="551">
        <v>4</v>
      </c>
      <c r="E461" s="509">
        <v>22</v>
      </c>
      <c r="F461" s="554">
        <v>0</v>
      </c>
      <c r="G461" s="524">
        <v>1</v>
      </c>
      <c r="H461" s="510">
        <v>1</v>
      </c>
      <c r="I461" s="510">
        <v>1</v>
      </c>
      <c r="J461" s="510">
        <v>1</v>
      </c>
      <c r="K461" s="509">
        <v>3</v>
      </c>
      <c r="L461" s="514" t="s">
        <v>325</v>
      </c>
    </row>
    <row r="462" spans="1:12" s="381" customFormat="1" ht="20.100000000000001" customHeight="1">
      <c r="A462" s="508">
        <v>17</v>
      </c>
      <c r="B462" s="509" t="s">
        <v>362</v>
      </c>
      <c r="C462" s="514">
        <v>1</v>
      </c>
      <c r="D462" s="551">
        <v>36</v>
      </c>
      <c r="E462" s="509">
        <v>22</v>
      </c>
      <c r="F462" s="554">
        <v>0</v>
      </c>
      <c r="G462" s="524">
        <v>1</v>
      </c>
      <c r="H462" s="510">
        <v>1</v>
      </c>
      <c r="I462" s="510">
        <v>1</v>
      </c>
      <c r="J462" s="510">
        <v>1</v>
      </c>
      <c r="K462" s="509">
        <v>3</v>
      </c>
      <c r="L462" s="514" t="s">
        <v>325</v>
      </c>
    </row>
    <row r="463" spans="1:12" s="381" customFormat="1" ht="20.100000000000001" customHeight="1">
      <c r="A463" s="508">
        <v>17</v>
      </c>
      <c r="B463" s="509" t="s">
        <v>362</v>
      </c>
      <c r="C463" s="514">
        <v>1</v>
      </c>
      <c r="D463" s="551">
        <v>4</v>
      </c>
      <c r="E463" s="509">
        <v>22</v>
      </c>
      <c r="F463" s="554">
        <v>0</v>
      </c>
      <c r="G463" s="524">
        <v>1</v>
      </c>
      <c r="H463" s="510">
        <v>1</v>
      </c>
      <c r="I463" s="510">
        <v>1</v>
      </c>
      <c r="J463" s="510">
        <v>1</v>
      </c>
      <c r="K463" s="509">
        <v>3</v>
      </c>
      <c r="L463" s="514" t="s">
        <v>325</v>
      </c>
    </row>
    <row r="464" spans="1:12" s="381" customFormat="1" ht="20.100000000000001" customHeight="1">
      <c r="A464" s="508">
        <v>17</v>
      </c>
      <c r="B464" s="509" t="s">
        <v>362</v>
      </c>
      <c r="C464" s="514">
        <v>1</v>
      </c>
      <c r="D464" s="551">
        <v>13</v>
      </c>
      <c r="E464" s="509">
        <v>21</v>
      </c>
      <c r="F464" s="554">
        <v>0</v>
      </c>
      <c r="G464" s="524">
        <v>1</v>
      </c>
      <c r="H464" s="510">
        <v>1</v>
      </c>
      <c r="I464" s="510">
        <v>1</v>
      </c>
      <c r="J464" s="510">
        <v>1</v>
      </c>
      <c r="K464" s="509">
        <v>3</v>
      </c>
      <c r="L464" s="514" t="s">
        <v>325</v>
      </c>
    </row>
    <row r="465" spans="1:12" s="381" customFormat="1" ht="20.100000000000001" customHeight="1">
      <c r="A465" s="508">
        <v>17</v>
      </c>
      <c r="B465" s="509" t="s">
        <v>362</v>
      </c>
      <c r="C465" s="514">
        <v>1</v>
      </c>
      <c r="D465" s="551">
        <v>4</v>
      </c>
      <c r="E465" s="509">
        <v>21</v>
      </c>
      <c r="F465" s="554">
        <v>0</v>
      </c>
      <c r="G465" s="524">
        <v>1</v>
      </c>
      <c r="H465" s="510">
        <v>1</v>
      </c>
      <c r="I465" s="510">
        <v>1</v>
      </c>
      <c r="J465" s="510">
        <v>1</v>
      </c>
      <c r="K465" s="509">
        <v>3</v>
      </c>
      <c r="L465" s="514" t="s">
        <v>325</v>
      </c>
    </row>
    <row r="466" spans="1:12" s="381" customFormat="1" ht="20.100000000000001" customHeight="1">
      <c r="A466" s="508" t="s">
        <v>355</v>
      </c>
      <c r="B466" s="509" t="s">
        <v>355</v>
      </c>
      <c r="C466" s="514" t="s">
        <v>355</v>
      </c>
      <c r="D466" s="551" t="s">
        <v>355</v>
      </c>
      <c r="E466" s="509" t="s">
        <v>355</v>
      </c>
      <c r="F466" s="554" t="s">
        <v>355</v>
      </c>
      <c r="G466" s="524" t="s">
        <v>355</v>
      </c>
      <c r="H466" s="510" t="s">
        <v>355</v>
      </c>
      <c r="I466" s="510" t="s">
        <v>355</v>
      </c>
      <c r="J466" s="510" t="s">
        <v>355</v>
      </c>
      <c r="K466" s="509" t="s">
        <v>355</v>
      </c>
      <c r="L466" s="514" t="s">
        <v>355</v>
      </c>
    </row>
    <row r="467" spans="1:12" s="381" customFormat="1" ht="20.100000000000001" customHeight="1">
      <c r="A467" s="508">
        <v>18</v>
      </c>
      <c r="B467" s="509" t="s">
        <v>331</v>
      </c>
      <c r="C467" s="514">
        <v>1</v>
      </c>
      <c r="D467" s="551">
        <v>0</v>
      </c>
      <c r="E467" s="509">
        <v>11</v>
      </c>
      <c r="F467" s="554">
        <v>0</v>
      </c>
      <c r="G467" s="524">
        <v>1</v>
      </c>
      <c r="H467" s="510">
        <v>1</v>
      </c>
      <c r="I467" s="510">
        <v>1</v>
      </c>
      <c r="J467" s="510">
        <v>1</v>
      </c>
      <c r="K467" s="509">
        <v>4</v>
      </c>
      <c r="L467" s="514" t="s">
        <v>325</v>
      </c>
    </row>
    <row r="468" spans="1:12" s="381" customFormat="1" ht="20.100000000000001" customHeight="1">
      <c r="A468" s="508">
        <v>18</v>
      </c>
      <c r="B468" s="509" t="s">
        <v>331</v>
      </c>
      <c r="C468" s="514">
        <v>1</v>
      </c>
      <c r="D468" s="551">
        <v>16</v>
      </c>
      <c r="E468" s="509">
        <v>17</v>
      </c>
      <c r="F468" s="554">
        <v>0</v>
      </c>
      <c r="G468" s="524">
        <v>1</v>
      </c>
      <c r="H468" s="510">
        <v>1</v>
      </c>
      <c r="I468" s="510">
        <v>1</v>
      </c>
      <c r="J468" s="510">
        <v>1</v>
      </c>
      <c r="K468" s="509">
        <v>4</v>
      </c>
      <c r="L468" s="514" t="s">
        <v>325</v>
      </c>
    </row>
    <row r="469" spans="1:12" s="381" customFormat="1" ht="20.100000000000001" customHeight="1">
      <c r="A469" s="508">
        <v>18</v>
      </c>
      <c r="B469" s="509" t="s">
        <v>331</v>
      </c>
      <c r="C469" s="514">
        <v>1</v>
      </c>
      <c r="D469" s="551">
        <v>4</v>
      </c>
      <c r="E469" s="509">
        <v>17</v>
      </c>
      <c r="F469" s="554">
        <v>0</v>
      </c>
      <c r="G469" s="524">
        <v>1</v>
      </c>
      <c r="H469" s="510">
        <v>1</v>
      </c>
      <c r="I469" s="510">
        <v>1</v>
      </c>
      <c r="J469" s="510">
        <v>1</v>
      </c>
      <c r="K469" s="509">
        <v>4</v>
      </c>
      <c r="L469" s="514" t="s">
        <v>325</v>
      </c>
    </row>
    <row r="470" spans="1:12" s="381" customFormat="1" ht="20.100000000000001" customHeight="1">
      <c r="A470" s="508">
        <v>18</v>
      </c>
      <c r="B470" s="509" t="s">
        <v>331</v>
      </c>
      <c r="C470" s="514">
        <v>1</v>
      </c>
      <c r="D470" s="551">
        <v>25</v>
      </c>
      <c r="E470" s="509">
        <v>17</v>
      </c>
      <c r="F470" s="554">
        <v>0</v>
      </c>
      <c r="G470" s="524">
        <v>1</v>
      </c>
      <c r="H470" s="510">
        <v>1</v>
      </c>
      <c r="I470" s="510">
        <v>1</v>
      </c>
      <c r="J470" s="510">
        <v>1</v>
      </c>
      <c r="K470" s="509">
        <v>4</v>
      </c>
      <c r="L470" s="514" t="s">
        <v>325</v>
      </c>
    </row>
    <row r="471" spans="1:12" s="381" customFormat="1" ht="20.100000000000001" customHeight="1">
      <c r="A471" s="508">
        <v>18</v>
      </c>
      <c r="B471" s="509" t="s">
        <v>331</v>
      </c>
      <c r="C471" s="514">
        <v>1</v>
      </c>
      <c r="D471" s="551">
        <v>4</v>
      </c>
      <c r="E471" s="509">
        <v>17</v>
      </c>
      <c r="F471" s="554">
        <v>0</v>
      </c>
      <c r="G471" s="524">
        <v>1</v>
      </c>
      <c r="H471" s="510">
        <v>1</v>
      </c>
      <c r="I471" s="510">
        <v>1</v>
      </c>
      <c r="J471" s="510">
        <v>1</v>
      </c>
      <c r="K471" s="509">
        <v>4</v>
      </c>
      <c r="L471" s="514" t="s">
        <v>325</v>
      </c>
    </row>
    <row r="472" spans="1:12" s="381" customFormat="1" ht="20.100000000000001" customHeight="1">
      <c r="A472" s="508">
        <v>18</v>
      </c>
      <c r="B472" s="509" t="s">
        <v>331</v>
      </c>
      <c r="C472" s="514">
        <v>1</v>
      </c>
      <c r="D472" s="551">
        <v>10</v>
      </c>
      <c r="E472" s="509">
        <v>17</v>
      </c>
      <c r="F472" s="554">
        <v>0</v>
      </c>
      <c r="G472" s="524">
        <v>1</v>
      </c>
      <c r="H472" s="510">
        <v>1</v>
      </c>
      <c r="I472" s="510">
        <v>1</v>
      </c>
      <c r="J472" s="510">
        <v>1</v>
      </c>
      <c r="K472" s="509">
        <v>4</v>
      </c>
      <c r="L472" s="514" t="s">
        <v>325</v>
      </c>
    </row>
    <row r="473" spans="1:12" s="381" customFormat="1" ht="20.100000000000001" customHeight="1">
      <c r="A473" s="508">
        <v>18</v>
      </c>
      <c r="B473" s="509" t="s">
        <v>331</v>
      </c>
      <c r="C473" s="514">
        <v>1</v>
      </c>
      <c r="D473" s="551">
        <v>4</v>
      </c>
      <c r="E473" s="509">
        <v>17</v>
      </c>
      <c r="F473" s="554">
        <v>0</v>
      </c>
      <c r="G473" s="524">
        <v>1</v>
      </c>
      <c r="H473" s="510">
        <v>1</v>
      </c>
      <c r="I473" s="510">
        <v>1</v>
      </c>
      <c r="J473" s="510">
        <v>1</v>
      </c>
      <c r="K473" s="509">
        <v>4</v>
      </c>
      <c r="L473" s="514" t="s">
        <v>325</v>
      </c>
    </row>
    <row r="474" spans="1:12" s="381" customFormat="1" ht="20.100000000000001" customHeight="1">
      <c r="A474" s="508">
        <v>18</v>
      </c>
      <c r="B474" s="509" t="s">
        <v>331</v>
      </c>
      <c r="C474" s="514">
        <v>1</v>
      </c>
      <c r="D474" s="551">
        <v>25</v>
      </c>
      <c r="E474" s="509">
        <v>17</v>
      </c>
      <c r="F474" s="554">
        <v>0</v>
      </c>
      <c r="G474" s="524">
        <v>1</v>
      </c>
      <c r="H474" s="510">
        <v>1</v>
      </c>
      <c r="I474" s="510">
        <v>1</v>
      </c>
      <c r="J474" s="510">
        <v>1</v>
      </c>
      <c r="K474" s="509">
        <v>4</v>
      </c>
      <c r="L474" s="514" t="s">
        <v>325</v>
      </c>
    </row>
    <row r="475" spans="1:12" s="381" customFormat="1" ht="20.100000000000001" customHeight="1">
      <c r="A475" s="508">
        <v>18</v>
      </c>
      <c r="B475" s="509" t="s">
        <v>331</v>
      </c>
      <c r="C475" s="514">
        <v>1</v>
      </c>
      <c r="D475" s="551">
        <v>4</v>
      </c>
      <c r="E475" s="509">
        <v>17</v>
      </c>
      <c r="F475" s="554">
        <v>0</v>
      </c>
      <c r="G475" s="524">
        <v>1</v>
      </c>
      <c r="H475" s="510">
        <v>1</v>
      </c>
      <c r="I475" s="510">
        <v>1</v>
      </c>
      <c r="J475" s="510">
        <v>1</v>
      </c>
      <c r="K475" s="509">
        <v>4</v>
      </c>
      <c r="L475" s="514" t="s">
        <v>325</v>
      </c>
    </row>
    <row r="476" spans="1:12" s="381" customFormat="1" ht="20.100000000000001" customHeight="1">
      <c r="A476" s="508" t="s">
        <v>355</v>
      </c>
      <c r="B476" s="509" t="s">
        <v>355</v>
      </c>
      <c r="C476" s="514" t="s">
        <v>355</v>
      </c>
      <c r="D476" s="551" t="s">
        <v>355</v>
      </c>
      <c r="E476" s="509" t="s">
        <v>355</v>
      </c>
      <c r="F476" s="554" t="s">
        <v>355</v>
      </c>
      <c r="G476" s="524" t="s">
        <v>355</v>
      </c>
      <c r="H476" s="510" t="s">
        <v>355</v>
      </c>
      <c r="I476" s="510" t="s">
        <v>355</v>
      </c>
      <c r="J476" s="510" t="s">
        <v>355</v>
      </c>
      <c r="K476" s="509" t="s">
        <v>355</v>
      </c>
      <c r="L476" s="514" t="s">
        <v>355</v>
      </c>
    </row>
    <row r="477" spans="1:12" s="381" customFormat="1" ht="20.100000000000001" customHeight="1">
      <c r="A477" s="508">
        <v>19</v>
      </c>
      <c r="B477" s="509" t="s">
        <v>322</v>
      </c>
      <c r="C477" s="514">
        <v>1</v>
      </c>
      <c r="D477" s="551">
        <v>0</v>
      </c>
      <c r="E477" s="509">
        <v>11</v>
      </c>
      <c r="F477" s="554">
        <v>0</v>
      </c>
      <c r="G477" s="524">
        <v>1</v>
      </c>
      <c r="H477" s="510">
        <v>1</v>
      </c>
      <c r="I477" s="510">
        <v>1</v>
      </c>
      <c r="J477" s="510">
        <v>1</v>
      </c>
      <c r="K477" s="509">
        <v>4</v>
      </c>
      <c r="L477" s="514" t="s">
        <v>325</v>
      </c>
    </row>
    <row r="478" spans="1:12" s="381" customFormat="1" ht="20.100000000000001" customHeight="1">
      <c r="A478" s="508">
        <v>19</v>
      </c>
      <c r="B478" s="509" t="s">
        <v>322</v>
      </c>
      <c r="C478" s="514">
        <v>1</v>
      </c>
      <c r="D478" s="551">
        <v>16</v>
      </c>
      <c r="E478" s="509">
        <v>12</v>
      </c>
      <c r="F478" s="554">
        <v>0</v>
      </c>
      <c r="G478" s="524">
        <v>1</v>
      </c>
      <c r="H478" s="510">
        <v>1</v>
      </c>
      <c r="I478" s="510">
        <v>1</v>
      </c>
      <c r="J478" s="510">
        <v>1</v>
      </c>
      <c r="K478" s="509">
        <v>4</v>
      </c>
      <c r="L478" s="514" t="s">
        <v>325</v>
      </c>
    </row>
    <row r="479" spans="1:12" s="381" customFormat="1" ht="20.100000000000001" customHeight="1">
      <c r="A479" s="508">
        <v>19</v>
      </c>
      <c r="B479" s="509" t="s">
        <v>322</v>
      </c>
      <c r="C479" s="514">
        <v>1</v>
      </c>
      <c r="D479" s="551">
        <v>4</v>
      </c>
      <c r="E479" s="509">
        <v>12</v>
      </c>
      <c r="F479" s="554">
        <v>0</v>
      </c>
      <c r="G479" s="524">
        <v>1</v>
      </c>
      <c r="H479" s="510">
        <v>1</v>
      </c>
      <c r="I479" s="510">
        <v>1</v>
      </c>
      <c r="J479" s="510">
        <v>1</v>
      </c>
      <c r="K479" s="509">
        <v>4</v>
      </c>
      <c r="L479" s="514" t="s">
        <v>325</v>
      </c>
    </row>
    <row r="480" spans="1:12" s="381" customFormat="1" ht="20.100000000000001" customHeight="1">
      <c r="A480" s="508">
        <v>19</v>
      </c>
      <c r="B480" s="509" t="s">
        <v>322</v>
      </c>
      <c r="C480" s="514">
        <v>1</v>
      </c>
      <c r="D480" s="551">
        <v>25</v>
      </c>
      <c r="E480" s="509">
        <v>22</v>
      </c>
      <c r="F480" s="554">
        <v>0</v>
      </c>
      <c r="G480" s="524">
        <v>1</v>
      </c>
      <c r="H480" s="510">
        <v>1</v>
      </c>
      <c r="I480" s="510">
        <v>1</v>
      </c>
      <c r="J480" s="510">
        <v>1</v>
      </c>
      <c r="K480" s="509">
        <v>4</v>
      </c>
      <c r="L480" s="514" t="s">
        <v>325</v>
      </c>
    </row>
    <row r="481" spans="1:12" s="381" customFormat="1" ht="20.100000000000001" customHeight="1">
      <c r="A481" s="508">
        <v>19</v>
      </c>
      <c r="B481" s="509" t="s">
        <v>322</v>
      </c>
      <c r="C481" s="514">
        <v>1</v>
      </c>
      <c r="D481" s="551">
        <v>4</v>
      </c>
      <c r="E481" s="509">
        <v>22</v>
      </c>
      <c r="F481" s="554">
        <v>0</v>
      </c>
      <c r="G481" s="524">
        <v>1</v>
      </c>
      <c r="H481" s="510">
        <v>1</v>
      </c>
      <c r="I481" s="510">
        <v>1</v>
      </c>
      <c r="J481" s="510">
        <v>1</v>
      </c>
      <c r="K481" s="509">
        <v>4</v>
      </c>
      <c r="L481" s="514" t="s">
        <v>325</v>
      </c>
    </row>
    <row r="482" spans="1:12" s="381" customFormat="1" ht="20.100000000000001" customHeight="1">
      <c r="A482" s="508">
        <v>19</v>
      </c>
      <c r="B482" s="509" t="s">
        <v>322</v>
      </c>
      <c r="C482" s="514">
        <v>1</v>
      </c>
      <c r="D482" s="551">
        <v>10</v>
      </c>
      <c r="E482" s="509">
        <v>22</v>
      </c>
      <c r="F482" s="554">
        <v>0</v>
      </c>
      <c r="G482" s="524">
        <v>1</v>
      </c>
      <c r="H482" s="510">
        <v>1</v>
      </c>
      <c r="I482" s="510">
        <v>1</v>
      </c>
      <c r="J482" s="510">
        <v>1</v>
      </c>
      <c r="K482" s="509">
        <v>4</v>
      </c>
      <c r="L482" s="514" t="s">
        <v>325</v>
      </c>
    </row>
    <row r="483" spans="1:12" s="381" customFormat="1" ht="20.100000000000001" customHeight="1">
      <c r="A483" s="508">
        <v>19</v>
      </c>
      <c r="B483" s="509" t="s">
        <v>322</v>
      </c>
      <c r="C483" s="514">
        <v>1</v>
      </c>
      <c r="D483" s="551">
        <v>4</v>
      </c>
      <c r="E483" s="509">
        <v>22</v>
      </c>
      <c r="F483" s="554">
        <v>0</v>
      </c>
      <c r="G483" s="524">
        <v>1</v>
      </c>
      <c r="H483" s="510">
        <v>1</v>
      </c>
      <c r="I483" s="510">
        <v>1</v>
      </c>
      <c r="J483" s="510">
        <v>1</v>
      </c>
      <c r="K483" s="509">
        <v>4</v>
      </c>
      <c r="L483" s="514" t="s">
        <v>325</v>
      </c>
    </row>
    <row r="484" spans="1:12" s="381" customFormat="1" ht="20.100000000000001" customHeight="1">
      <c r="A484" s="508">
        <v>19</v>
      </c>
      <c r="B484" s="509" t="s">
        <v>322</v>
      </c>
      <c r="C484" s="514">
        <v>1</v>
      </c>
      <c r="D484" s="551">
        <v>25</v>
      </c>
      <c r="E484" s="509">
        <v>12</v>
      </c>
      <c r="F484" s="554">
        <v>0</v>
      </c>
      <c r="G484" s="524">
        <v>1</v>
      </c>
      <c r="H484" s="510">
        <v>1</v>
      </c>
      <c r="I484" s="510">
        <v>1</v>
      </c>
      <c r="J484" s="510">
        <v>1</v>
      </c>
      <c r="K484" s="509">
        <v>4</v>
      </c>
      <c r="L484" s="514" t="s">
        <v>325</v>
      </c>
    </row>
    <row r="485" spans="1:12" s="381" customFormat="1" ht="20.100000000000001" customHeight="1">
      <c r="A485" s="508">
        <v>19</v>
      </c>
      <c r="B485" s="509" t="s">
        <v>322</v>
      </c>
      <c r="C485" s="514">
        <v>1</v>
      </c>
      <c r="D485" s="551">
        <v>4</v>
      </c>
      <c r="E485" s="509">
        <v>12</v>
      </c>
      <c r="F485" s="554">
        <v>0</v>
      </c>
      <c r="G485" s="524">
        <v>1</v>
      </c>
      <c r="H485" s="510">
        <v>1</v>
      </c>
      <c r="I485" s="510">
        <v>1</v>
      </c>
      <c r="J485" s="510">
        <v>1</v>
      </c>
      <c r="K485" s="509">
        <v>4</v>
      </c>
      <c r="L485" s="514" t="s">
        <v>325</v>
      </c>
    </row>
    <row r="486" spans="1:12" s="381" customFormat="1" ht="20.100000000000001" customHeight="1">
      <c r="A486" s="508" t="s">
        <v>355</v>
      </c>
      <c r="B486" s="509" t="s">
        <v>355</v>
      </c>
      <c r="C486" s="514" t="s">
        <v>355</v>
      </c>
      <c r="D486" s="551" t="s">
        <v>355</v>
      </c>
      <c r="E486" s="509" t="s">
        <v>355</v>
      </c>
      <c r="F486" s="554" t="s">
        <v>355</v>
      </c>
      <c r="G486" s="524" t="s">
        <v>355</v>
      </c>
      <c r="H486" s="510" t="s">
        <v>355</v>
      </c>
      <c r="I486" s="510" t="s">
        <v>355</v>
      </c>
      <c r="J486" s="510" t="s">
        <v>355</v>
      </c>
      <c r="K486" s="509" t="s">
        <v>355</v>
      </c>
      <c r="L486" s="514" t="s">
        <v>355</v>
      </c>
    </row>
    <row r="487" spans="1:12" s="381" customFormat="1" ht="20.100000000000001" customHeight="1">
      <c r="A487" s="508">
        <v>20</v>
      </c>
      <c r="B487" s="509" t="s">
        <v>323</v>
      </c>
      <c r="C487" s="514">
        <v>1</v>
      </c>
      <c r="D487" s="551">
        <v>0</v>
      </c>
      <c r="E487" s="509">
        <v>6</v>
      </c>
      <c r="F487" s="554">
        <v>0</v>
      </c>
      <c r="G487" s="524">
        <v>1</v>
      </c>
      <c r="H487" s="510">
        <v>1</v>
      </c>
      <c r="I487" s="510">
        <v>1</v>
      </c>
      <c r="J487" s="510">
        <v>1</v>
      </c>
      <c r="K487" s="509">
        <v>4</v>
      </c>
      <c r="L487" s="514" t="s">
        <v>325</v>
      </c>
    </row>
    <row r="488" spans="1:12" s="381" customFormat="1" ht="20.100000000000001" customHeight="1">
      <c r="A488" s="508">
        <v>20</v>
      </c>
      <c r="B488" s="509" t="s">
        <v>323</v>
      </c>
      <c r="C488" s="514">
        <v>1</v>
      </c>
      <c r="D488" s="551">
        <v>22</v>
      </c>
      <c r="E488" s="509">
        <v>13.2</v>
      </c>
      <c r="F488" s="554">
        <v>0</v>
      </c>
      <c r="G488" s="524">
        <v>1</v>
      </c>
      <c r="H488" s="510">
        <v>1</v>
      </c>
      <c r="I488" s="510">
        <v>1</v>
      </c>
      <c r="J488" s="510">
        <v>1</v>
      </c>
      <c r="K488" s="509">
        <v>4</v>
      </c>
      <c r="L488" s="514" t="s">
        <v>325</v>
      </c>
    </row>
    <row r="489" spans="1:12" s="381" customFormat="1" ht="20.100000000000001" customHeight="1">
      <c r="A489" s="508">
        <v>20</v>
      </c>
      <c r="B489" s="509" t="s">
        <v>323</v>
      </c>
      <c r="C489" s="514">
        <v>1</v>
      </c>
      <c r="D489" s="551">
        <v>4.5</v>
      </c>
      <c r="E489" s="509">
        <v>13.2</v>
      </c>
      <c r="F489" s="554">
        <v>0</v>
      </c>
      <c r="G489" s="524">
        <v>1</v>
      </c>
      <c r="H489" s="510">
        <v>1</v>
      </c>
      <c r="I489" s="510">
        <v>1</v>
      </c>
      <c r="J489" s="510">
        <v>1</v>
      </c>
      <c r="K489" s="509">
        <v>4</v>
      </c>
      <c r="L489" s="514" t="s">
        <v>325</v>
      </c>
    </row>
    <row r="490" spans="1:12" s="381" customFormat="1" ht="20.100000000000001" customHeight="1">
      <c r="A490" s="508">
        <v>20</v>
      </c>
      <c r="B490" s="509" t="s">
        <v>323</v>
      </c>
      <c r="C490" s="514">
        <v>1</v>
      </c>
      <c r="D490" s="551">
        <v>4.5</v>
      </c>
      <c r="E490" s="509">
        <v>13.2</v>
      </c>
      <c r="F490" s="554">
        <v>0</v>
      </c>
      <c r="G490" s="524">
        <v>1</v>
      </c>
      <c r="H490" s="510">
        <v>1</v>
      </c>
      <c r="I490" s="510">
        <v>1</v>
      </c>
      <c r="J490" s="510">
        <v>1</v>
      </c>
      <c r="K490" s="509">
        <v>4</v>
      </c>
      <c r="L490" s="514" t="s">
        <v>325</v>
      </c>
    </row>
    <row r="491" spans="1:12" s="381" customFormat="1" ht="20.100000000000001" customHeight="1">
      <c r="A491" s="508">
        <v>20</v>
      </c>
      <c r="B491" s="509" t="s">
        <v>323</v>
      </c>
      <c r="C491" s="514">
        <v>1</v>
      </c>
      <c r="D491" s="551">
        <v>25</v>
      </c>
      <c r="E491" s="509">
        <v>13.2</v>
      </c>
      <c r="F491" s="554">
        <v>0</v>
      </c>
      <c r="G491" s="524">
        <v>1</v>
      </c>
      <c r="H491" s="510">
        <v>1</v>
      </c>
      <c r="I491" s="510">
        <v>1</v>
      </c>
      <c r="J491" s="510">
        <v>1</v>
      </c>
      <c r="K491" s="509">
        <v>4</v>
      </c>
      <c r="L491" s="514" t="s">
        <v>325</v>
      </c>
    </row>
    <row r="492" spans="1:12" s="381" customFormat="1" ht="20.100000000000001" customHeight="1">
      <c r="A492" s="508">
        <v>20</v>
      </c>
      <c r="B492" s="509" t="s">
        <v>323</v>
      </c>
      <c r="C492" s="514">
        <v>1</v>
      </c>
      <c r="D492" s="551">
        <v>4.5</v>
      </c>
      <c r="E492" s="509">
        <v>12.6</v>
      </c>
      <c r="F492" s="554">
        <v>0</v>
      </c>
      <c r="G492" s="524">
        <v>1</v>
      </c>
      <c r="H492" s="510">
        <v>1</v>
      </c>
      <c r="I492" s="510">
        <v>1</v>
      </c>
      <c r="J492" s="510">
        <v>1</v>
      </c>
      <c r="K492" s="509">
        <v>4</v>
      </c>
      <c r="L492" s="514" t="s">
        <v>325</v>
      </c>
    </row>
    <row r="493" spans="1:12" s="381" customFormat="1" ht="20.100000000000001" customHeight="1">
      <c r="A493" s="508">
        <v>20</v>
      </c>
      <c r="B493" s="509" t="s">
        <v>323</v>
      </c>
      <c r="C493" s="514">
        <v>1</v>
      </c>
      <c r="D493" s="551">
        <v>4.5</v>
      </c>
      <c r="E493" s="509">
        <v>12.6</v>
      </c>
      <c r="F493" s="554">
        <v>0</v>
      </c>
      <c r="G493" s="524">
        <v>1</v>
      </c>
      <c r="H493" s="510">
        <v>1</v>
      </c>
      <c r="I493" s="510">
        <v>1</v>
      </c>
      <c r="J493" s="510">
        <v>1</v>
      </c>
      <c r="K493" s="509">
        <v>4</v>
      </c>
      <c r="L493" s="514" t="s">
        <v>325</v>
      </c>
    </row>
    <row r="494" spans="1:12" s="381" customFormat="1" ht="20.100000000000001" customHeight="1">
      <c r="A494" s="508" t="s">
        <v>355</v>
      </c>
      <c r="B494" s="509" t="s">
        <v>355</v>
      </c>
      <c r="C494" s="514" t="s">
        <v>355</v>
      </c>
      <c r="D494" s="551" t="s">
        <v>355</v>
      </c>
      <c r="E494" s="509" t="s">
        <v>355</v>
      </c>
      <c r="F494" s="554" t="s">
        <v>355</v>
      </c>
      <c r="G494" s="524" t="s">
        <v>355</v>
      </c>
      <c r="H494" s="510" t="s">
        <v>355</v>
      </c>
      <c r="I494" s="510" t="s">
        <v>355</v>
      </c>
      <c r="J494" s="510" t="s">
        <v>355</v>
      </c>
      <c r="K494" s="509" t="s">
        <v>355</v>
      </c>
      <c r="L494" s="514" t="s">
        <v>355</v>
      </c>
    </row>
    <row r="495" spans="1:12" s="381" customFormat="1" ht="20.100000000000001" customHeight="1">
      <c r="A495" s="508">
        <v>21</v>
      </c>
      <c r="B495" s="509" t="s">
        <v>324</v>
      </c>
      <c r="C495" s="514">
        <v>1</v>
      </c>
      <c r="D495" s="551">
        <v>0</v>
      </c>
      <c r="E495" s="509">
        <v>6.9</v>
      </c>
      <c r="F495" s="554">
        <v>0</v>
      </c>
      <c r="G495" s="524">
        <v>1</v>
      </c>
      <c r="H495" s="510">
        <v>1</v>
      </c>
      <c r="I495" s="510">
        <v>1</v>
      </c>
      <c r="J495" s="510">
        <v>1</v>
      </c>
      <c r="K495" s="509">
        <v>4</v>
      </c>
      <c r="L495" s="514" t="s">
        <v>325</v>
      </c>
    </row>
    <row r="496" spans="1:12" s="381" customFormat="1" ht="20.100000000000001" customHeight="1">
      <c r="A496" s="508">
        <v>21</v>
      </c>
      <c r="B496" s="509" t="s">
        <v>324</v>
      </c>
      <c r="C496" s="514">
        <v>1</v>
      </c>
      <c r="D496" s="551">
        <v>22</v>
      </c>
      <c r="E496" s="509">
        <v>27.24</v>
      </c>
      <c r="F496" s="554">
        <v>0</v>
      </c>
      <c r="G496" s="524">
        <v>1</v>
      </c>
      <c r="H496" s="510">
        <v>1</v>
      </c>
      <c r="I496" s="510">
        <v>1</v>
      </c>
      <c r="J496" s="510">
        <v>1</v>
      </c>
      <c r="K496" s="509">
        <v>4</v>
      </c>
      <c r="L496" s="514" t="s">
        <v>325</v>
      </c>
    </row>
    <row r="497" spans="1:12" s="381" customFormat="1" ht="20.100000000000001" customHeight="1">
      <c r="A497" s="508">
        <v>21</v>
      </c>
      <c r="B497" s="509" t="s">
        <v>324</v>
      </c>
      <c r="C497" s="514">
        <v>1</v>
      </c>
      <c r="D497" s="551">
        <v>4.5</v>
      </c>
      <c r="E497" s="509">
        <v>27.24</v>
      </c>
      <c r="F497" s="554">
        <v>0</v>
      </c>
      <c r="G497" s="524">
        <v>1</v>
      </c>
      <c r="H497" s="510">
        <v>1</v>
      </c>
      <c r="I497" s="510">
        <v>1</v>
      </c>
      <c r="J497" s="510">
        <v>1</v>
      </c>
      <c r="K497" s="509">
        <v>4</v>
      </c>
      <c r="L497" s="514" t="s">
        <v>325</v>
      </c>
    </row>
    <row r="498" spans="1:12" ht="20.100000000000001" customHeight="1">
      <c r="A498" s="508">
        <v>21</v>
      </c>
      <c r="B498" s="509" t="s">
        <v>324</v>
      </c>
      <c r="C498" s="514">
        <v>1</v>
      </c>
      <c r="D498" s="551">
        <v>30.33</v>
      </c>
      <c r="E498" s="509">
        <v>16.68</v>
      </c>
      <c r="F498" s="554">
        <v>0</v>
      </c>
      <c r="G498" s="524">
        <v>1</v>
      </c>
      <c r="H498" s="510">
        <v>1</v>
      </c>
      <c r="I498" s="510">
        <v>1</v>
      </c>
      <c r="J498" s="510">
        <v>1</v>
      </c>
      <c r="K498" s="509">
        <v>4</v>
      </c>
      <c r="L498" s="514" t="s">
        <v>325</v>
      </c>
    </row>
    <row r="499" spans="1:12" ht="20.100000000000001" customHeight="1" thickBot="1">
      <c r="A499" s="512" t="s">
        <v>355</v>
      </c>
      <c r="B499" s="513" t="s">
        <v>355</v>
      </c>
      <c r="C499" s="518" t="s">
        <v>355</v>
      </c>
      <c r="D499" s="555" t="s">
        <v>355</v>
      </c>
      <c r="E499" s="513" t="s">
        <v>355</v>
      </c>
      <c r="F499" s="556" t="s">
        <v>355</v>
      </c>
      <c r="G499" s="526" t="s">
        <v>355</v>
      </c>
      <c r="H499" s="517" t="s">
        <v>355</v>
      </c>
      <c r="I499" s="517" t="s">
        <v>355</v>
      </c>
      <c r="J499" s="517" t="s">
        <v>355</v>
      </c>
      <c r="K499" s="513" t="s">
        <v>355</v>
      </c>
      <c r="L499" s="518" t="s">
        <v>355</v>
      </c>
    </row>
  </sheetData>
  <autoFilter ref="A159:L499"/>
  <mergeCells count="2">
    <mergeCell ref="A1:L1"/>
    <mergeCell ref="A157:L157"/>
  </mergeCells>
  <conditionalFormatting sqref="G4:J154">
    <cfRule type="cellIs" dxfId="3" priority="4" operator="equal">
      <formula>0</formula>
    </cfRule>
  </conditionalFormatting>
  <conditionalFormatting sqref="F2:F154">
    <cfRule type="cellIs" dxfId="2" priority="3" operator="equal">
      <formula>0</formula>
    </cfRule>
  </conditionalFormatting>
  <conditionalFormatting sqref="G158:J499">
    <cfRule type="cellIs" dxfId="1" priority="2" operator="equal">
      <formula>0</formula>
    </cfRule>
  </conditionalFormatting>
  <conditionalFormatting sqref="F158:F499">
    <cfRule type="cellIs" dxfId="0" priority="1" operator="equal">
      <formula>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0F54ABC687D643BE17807EC3030F1A" ma:contentTypeVersion="0" ma:contentTypeDescription="Create a new document." ma:contentTypeScope="" ma:versionID="7e74aa7117bfca6b2db6fdbcafd774d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562117-C925-415D-AE30-55E63861CED7}">
  <ds:schemaRefs>
    <ds:schemaRef ds:uri="http://schemas.microsoft.com/sharepoint/v3/contenttype/forms"/>
  </ds:schemaRefs>
</ds:datastoreItem>
</file>

<file path=customXml/itemProps2.xml><?xml version="1.0" encoding="utf-8"?>
<ds:datastoreItem xmlns:ds="http://schemas.openxmlformats.org/officeDocument/2006/customXml" ds:itemID="{579630AA-89F9-4748-A6D3-1EC802B20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51A8512-0C20-49F9-BF4E-9C22A02D825A}">
  <ds:schemaRefs>
    <ds:schemaRef ds:uri="http://purl.org/dc/dcmitype/"/>
    <ds:schemaRef ds:uri="http://www.w3.org/XML/1998/namespace"/>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vt:lpstr>
      <vt:lpstr>MANUAL</vt:lpstr>
      <vt:lpstr>LL</vt:lpstr>
      <vt:lpstr>VEH</vt:lpstr>
      <vt:lpstr>SUMMARY!Print_Area</vt:lpstr>
    </vt:vector>
  </TitlesOfParts>
  <Company>FDOT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District Five</dc:creator>
  <cp:lastModifiedBy>DeVault, Andrew</cp:lastModifiedBy>
  <cp:lastPrinted>2016-09-26T20:09:17Z</cp:lastPrinted>
  <dcterms:created xsi:type="dcterms:W3CDTF">2011-12-28T12:55:59Z</dcterms:created>
  <dcterms:modified xsi:type="dcterms:W3CDTF">2016-09-26T21:26:29Z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0x010100980F54ABC687D643BE17807EC3030F1A</vt:lpwstr>
  </property>
</Properties>
</file>