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codata\Shares\CO\OOM\Contracts\Asset Maintenance\Asset Maintenance Lists\Active\"/>
    </mc:Choice>
  </mc:AlternateContent>
  <xr:revisionPtr revIDLastSave="0" documentId="8_{94CF9DEB-BDAB-42E7-A40D-F0F1C5024A93}" xr6:coauthVersionLast="47" xr6:coauthVersionMax="47" xr10:uidLastSave="{00000000-0000-0000-0000-000000000000}"/>
  <bookViews>
    <workbookView xWindow="-28920" yWindow="-120" windowWidth="29040" windowHeight="15720" xr2:uid="{9F0A0575-1D03-496B-AD1D-7F6F73529352}"/>
  </bookViews>
  <sheets>
    <sheet name="Active Sheet" sheetId="1" r:id="rId1"/>
  </sheets>
  <definedNames>
    <definedName name="_xlnm._FilterDatabase" localSheetId="0" hidden="1">'Active Sheet'!$C$1:$C$200</definedName>
    <definedName name="_xlnm.Print_Area" localSheetId="0">'Active Sheet'!$B$1:$J$185</definedName>
    <definedName name="_xlnm.Print_Titles" localSheetId="0">'Active Sheet'!$1:$8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78" i="1" l="1"/>
  <c r="I200" i="1" l="1"/>
  <c r="I197" i="1"/>
  <c r="I193" i="1" l="1"/>
  <c r="G144" i="1" l="1"/>
  <c r="G147" i="1"/>
  <c r="G150" i="1"/>
  <c r="G155" i="1"/>
  <c r="G158" i="1"/>
  <c r="G161" i="1"/>
  <c r="G164" i="1"/>
  <c r="G167" i="1"/>
  <c r="G170" i="1"/>
  <c r="G175" i="1"/>
  <c r="G178" i="1"/>
  <c r="G181" i="1"/>
  <c r="G184" i="1"/>
  <c r="G106" i="1"/>
  <c r="G109" i="1"/>
  <c r="G112" i="1"/>
  <c r="G115" i="1"/>
  <c r="G118" i="1"/>
  <c r="G121" i="1"/>
  <c r="G124" i="1"/>
  <c r="G127" i="1"/>
  <c r="G130" i="1"/>
  <c r="G133" i="1"/>
  <c r="G136" i="1"/>
  <c r="G139" i="1"/>
  <c r="G83" i="1"/>
  <c r="G86" i="1"/>
  <c r="G89" i="1"/>
  <c r="G92" i="1"/>
  <c r="G95" i="1"/>
  <c r="G98" i="1"/>
  <c r="G101" i="1"/>
  <c r="G64" i="1"/>
  <c r="G67" i="1"/>
  <c r="G70" i="1"/>
  <c r="G73" i="1"/>
  <c r="G76" i="1"/>
  <c r="G47" i="1"/>
  <c r="G50" i="1"/>
  <c r="G53" i="1"/>
  <c r="G56" i="1"/>
  <c r="G35" i="1"/>
  <c r="G38" i="1"/>
  <c r="G41" i="1"/>
  <c r="G59" i="1"/>
  <c r="G44" i="1"/>
  <c r="G12" i="1"/>
  <c r="G15" i="1"/>
  <c r="G18" i="1"/>
  <c r="G21" i="1"/>
  <c r="G24" i="1"/>
  <c r="G27" i="1"/>
  <c r="G30" i="1"/>
</calcChain>
</file>

<file path=xl/sharedStrings.xml><?xml version="1.0" encoding="utf-8"?>
<sst xmlns="http://schemas.openxmlformats.org/spreadsheetml/2006/main" count="572" uniqueCount="440">
  <si>
    <t>Contract #</t>
  </si>
  <si>
    <t xml:space="preserve">Contractor </t>
  </si>
  <si>
    <t>Contract Term (Yrs)</t>
  </si>
  <si>
    <t>Contract Begin</t>
  </si>
  <si>
    <t>Contract End</t>
  </si>
  <si>
    <t>Jorgensen Contract Services, LLC</t>
  </si>
  <si>
    <t>State Primary Roads</t>
  </si>
  <si>
    <t>District 1</t>
  </si>
  <si>
    <t>E1S36-R0</t>
  </si>
  <si>
    <t>E1T20-R0</t>
  </si>
  <si>
    <t>E1T80-R0</t>
  </si>
  <si>
    <t>E1U59-R0</t>
  </si>
  <si>
    <t>E1U67-R0</t>
  </si>
  <si>
    <t>E1U99</t>
  </si>
  <si>
    <t>E2R44-R1</t>
  </si>
  <si>
    <t>E2V97-R0</t>
  </si>
  <si>
    <t>E2X03-R0</t>
  </si>
  <si>
    <t>E2Y74-R0</t>
  </si>
  <si>
    <t>E2Y86-R0</t>
  </si>
  <si>
    <t>E20V8</t>
  </si>
  <si>
    <t>E20V9</t>
  </si>
  <si>
    <t>E20W0</t>
  </si>
  <si>
    <t>E2Z80-R0</t>
  </si>
  <si>
    <t>E3O40-R1</t>
  </si>
  <si>
    <t>E3R56-R0</t>
  </si>
  <si>
    <t>E3V71</t>
  </si>
  <si>
    <t>E3V79</t>
  </si>
  <si>
    <t>E3W02</t>
  </si>
  <si>
    <t>E4R18-R0</t>
  </si>
  <si>
    <t>E4T63-R0</t>
  </si>
  <si>
    <t>E4T64-R0</t>
  </si>
  <si>
    <t>E4U23-R0</t>
  </si>
  <si>
    <t>E4V24-R0</t>
  </si>
  <si>
    <t>E4V94</t>
  </si>
  <si>
    <t>E4V95</t>
  </si>
  <si>
    <t>E5U63-R0</t>
  </si>
  <si>
    <t>E5V46-R0</t>
  </si>
  <si>
    <t>E5V71-R0</t>
  </si>
  <si>
    <t>E5X11-R0</t>
  </si>
  <si>
    <t>E5X12-R0</t>
  </si>
  <si>
    <t>E5X37-R0</t>
  </si>
  <si>
    <t>E5X47-R0</t>
  </si>
  <si>
    <t>E5X59</t>
  </si>
  <si>
    <t>E5X88-R0</t>
  </si>
  <si>
    <t>E5X89</t>
  </si>
  <si>
    <t>E5X90-R0</t>
  </si>
  <si>
    <t>E6M77-R0</t>
  </si>
  <si>
    <t>E6N26-R0</t>
  </si>
  <si>
    <t>E6N37-R0</t>
  </si>
  <si>
    <t>E7I95-R1</t>
  </si>
  <si>
    <t>E7M59-R0</t>
  </si>
  <si>
    <t>E7M98-R0</t>
  </si>
  <si>
    <t>E7N65-R0</t>
  </si>
  <si>
    <t>E7P33</t>
  </si>
  <si>
    <t>E7P34</t>
  </si>
  <si>
    <t>E8R87-R0</t>
  </si>
  <si>
    <t>E8S48-R0</t>
  </si>
  <si>
    <t>E8T73-R0</t>
  </si>
  <si>
    <t>Contractor Project Manager</t>
  </si>
  <si>
    <t>District 2</t>
  </si>
  <si>
    <t>District 3</t>
  </si>
  <si>
    <t>District 4</t>
  </si>
  <si>
    <t>District 5</t>
  </si>
  <si>
    <t>District 6</t>
  </si>
  <si>
    <t>District 7</t>
  </si>
  <si>
    <t>Turnpike</t>
  </si>
  <si>
    <t>Webber Infrastructure, Inc.</t>
  </si>
  <si>
    <t>Deangelo Contracting Services</t>
  </si>
  <si>
    <t>Florida Drawbridges, Inc.</t>
  </si>
  <si>
    <t>Walsh Infrastructure Management, LLC</t>
  </si>
  <si>
    <t>Oasis Landscaping Services, Inc</t>
  </si>
  <si>
    <t>Creative Management Technology</t>
  </si>
  <si>
    <t>TPC Corporation</t>
  </si>
  <si>
    <t>ACS Infrastructure Development</t>
  </si>
  <si>
    <t xml:space="preserve">Martin Smith   </t>
  </si>
  <si>
    <t xml:space="preserve">Ray DeGiovine </t>
  </si>
  <si>
    <t xml:space="preserve">Jeana Ritter </t>
  </si>
  <si>
    <t>(813) 299-2440</t>
  </si>
  <si>
    <t xml:space="preserve">Martin Smith </t>
  </si>
  <si>
    <t>Thomas Egan</t>
  </si>
  <si>
    <t>(941) 209-1481</t>
  </si>
  <si>
    <t>Districtwide</t>
  </si>
  <si>
    <t>Structures (Bridge and Non-Bridge)</t>
  </si>
  <si>
    <t>Carlos Cabrera</t>
  </si>
  <si>
    <t>Samantha Manning</t>
  </si>
  <si>
    <t>(941) 456-8377</t>
  </si>
  <si>
    <t>Cynthia Nelson</t>
  </si>
  <si>
    <t>Russ Flowers</t>
  </si>
  <si>
    <t>(850) 838-5802</t>
  </si>
  <si>
    <t>(850) 973-7078</t>
  </si>
  <si>
    <t>Justin Savage</t>
  </si>
  <si>
    <t>I-95, SR 202, SR 9B</t>
  </si>
  <si>
    <t>Preston Franklin</t>
  </si>
  <si>
    <t>Steve Fezza</t>
  </si>
  <si>
    <t>(352) 681-6319</t>
  </si>
  <si>
    <t>Okeechobee County</t>
  </si>
  <si>
    <t>Collier County</t>
  </si>
  <si>
    <t>Charlottee County</t>
  </si>
  <si>
    <t>Sarasota County</t>
  </si>
  <si>
    <t>Madison County</t>
  </si>
  <si>
    <t>Duval County</t>
  </si>
  <si>
    <t>Duval, Nassau &amp; St. Johns Counties</t>
  </si>
  <si>
    <t>Nassau County</t>
  </si>
  <si>
    <t>Clay County</t>
  </si>
  <si>
    <t>Welcome Centers, Rest Areas, WIMs</t>
  </si>
  <si>
    <t>Rodney Milligan</t>
  </si>
  <si>
    <t>I-75</t>
  </si>
  <si>
    <t>I-75, Rest Areas</t>
  </si>
  <si>
    <t>Alachua County</t>
  </si>
  <si>
    <t>Timothy Whitley</t>
  </si>
  <si>
    <t>(352) 381-4329</t>
  </si>
  <si>
    <t>I-10, I-75</t>
  </si>
  <si>
    <t>Baker, Columbia, Hamilton, Madison &amp; Suwannee Counties</t>
  </si>
  <si>
    <t>Kevin Couey</t>
  </si>
  <si>
    <t>Jeff Loar</t>
  </si>
  <si>
    <t>(386) 961-7059</t>
  </si>
  <si>
    <t>Putnam County</t>
  </si>
  <si>
    <t>Casey Pacetti</t>
  </si>
  <si>
    <t>Basil Saghorchi</t>
  </si>
  <si>
    <t>(904) 825-5019</t>
  </si>
  <si>
    <t>Franklin, Gulf, Jefferson, Liberty &amp; Wakulla Counties</t>
  </si>
  <si>
    <t>Benny Jacobs</t>
  </si>
  <si>
    <t>(850) 544-4023</t>
  </si>
  <si>
    <t>Gadsden, Holms, Jackson, Leon, Santa Rosa, Walton &amp; Washington Counties</t>
  </si>
  <si>
    <t>Okaloosa &amp; Walton Counties</t>
  </si>
  <si>
    <t>(850) 981-2726</t>
  </si>
  <si>
    <t>(850) 585-5332</t>
  </si>
  <si>
    <t>Bay &amp; Calhoun Counties</t>
  </si>
  <si>
    <t>Rest Areas, Welcome Centers &amp; WIMs</t>
  </si>
  <si>
    <t>Travis Hinson</t>
  </si>
  <si>
    <t>Alex Mercer</t>
  </si>
  <si>
    <t>(850) 330-1254</t>
  </si>
  <si>
    <t>Escambia County</t>
  </si>
  <si>
    <t>I-95</t>
  </si>
  <si>
    <t>Indian River, Martin, St. Lucie Counties</t>
  </si>
  <si>
    <t>I-95, Rest Areas, WIMs</t>
  </si>
  <si>
    <t>Richard Edwards</t>
  </si>
  <si>
    <t>(777) 429-4940</t>
  </si>
  <si>
    <t>US 1 &amp; A1A</t>
  </si>
  <si>
    <t>Raquel Salvato</t>
  </si>
  <si>
    <t>(954) 829-5084</t>
  </si>
  <si>
    <t>Structures US 1 &amp; AIA</t>
  </si>
  <si>
    <t>Broward, Martin, St. Lucie &amp; Palm Beach Counties</t>
  </si>
  <si>
    <t>John Matthews</t>
  </si>
  <si>
    <t>(954) 788-0969</t>
  </si>
  <si>
    <t>Palm Beach County</t>
  </si>
  <si>
    <t>I-95, I-595 &amp; I75</t>
  </si>
  <si>
    <t>Broward County</t>
  </si>
  <si>
    <t>Flavia Magalhaes</t>
  </si>
  <si>
    <t>Maritza Tardi</t>
  </si>
  <si>
    <t>US 27, Wayside Parks</t>
  </si>
  <si>
    <t>Broward &amp; Palm Beach Couties</t>
  </si>
  <si>
    <t>Jeremy Henderson</t>
  </si>
  <si>
    <t>(786) 314-6006</t>
  </si>
  <si>
    <t>Martin County</t>
  </si>
  <si>
    <t>Gilbert Soles</t>
  </si>
  <si>
    <t>772-429-4940</t>
  </si>
  <si>
    <t>346-201-2953</t>
  </si>
  <si>
    <t>Movable Bridge</t>
  </si>
  <si>
    <t>Brevard, Flagler, Lake, Seminole, Volusia Counties</t>
  </si>
  <si>
    <t>Doug Shockley</t>
  </si>
  <si>
    <t>(386) 740-3463</t>
  </si>
  <si>
    <t>Flagler &amp; Volusia Counties</t>
  </si>
  <si>
    <t>(386) 846-8388</t>
  </si>
  <si>
    <t>Sumter County</t>
  </si>
  <si>
    <t>Kevin Cox</t>
  </si>
  <si>
    <t>(352) 451-8486</t>
  </si>
  <si>
    <t>All State Roads</t>
  </si>
  <si>
    <t>Jeff Purdy</t>
  </si>
  <si>
    <t>(352) 620 3017</t>
  </si>
  <si>
    <t>Brevard County</t>
  </si>
  <si>
    <t>Alexander Gonzalez - Tubens</t>
  </si>
  <si>
    <t>Flagler &amp; Voluisa Counties</t>
  </si>
  <si>
    <t>Orange &amp; Osceola Counties</t>
  </si>
  <si>
    <t>Misty Mahan</t>
  </si>
  <si>
    <t>(321) 319-8118</t>
  </si>
  <si>
    <t>Active Asset Maintenance Contracts</t>
  </si>
  <si>
    <t>Rest Areas, WIMs</t>
  </si>
  <si>
    <t>Charles Grandy</t>
  </si>
  <si>
    <t>(813) 440-1895</t>
  </si>
  <si>
    <t>I-4</t>
  </si>
  <si>
    <t>Wekiva Parkway</t>
  </si>
  <si>
    <t>Lake, Seminole &amp; Orange Counties</t>
  </si>
  <si>
    <t>Patricia Gray</t>
  </si>
  <si>
    <t>Seminole &amp; Volusia Counties</t>
  </si>
  <si>
    <t>Monroe County</t>
  </si>
  <si>
    <t>Simon Gutierrez</t>
  </si>
  <si>
    <t>Bert Serrano</t>
  </si>
  <si>
    <t>(786) 843-1532</t>
  </si>
  <si>
    <t>Movable Bridges</t>
  </si>
  <si>
    <t>Sophie Dimitrova</t>
  </si>
  <si>
    <t>(305) 470-5390</t>
  </si>
  <si>
    <t>State Roads</t>
  </si>
  <si>
    <t>Miami-Dade County</t>
  </si>
  <si>
    <t>Pinellas County</t>
  </si>
  <si>
    <t>Citrus County</t>
  </si>
  <si>
    <t>Phillip Houston</t>
  </si>
  <si>
    <t>(813) 520-9140</t>
  </si>
  <si>
    <t>I-275, I-4, I-4 Connector, I-375 &amp; I-174</t>
  </si>
  <si>
    <t>Hillsborough &amp; Pinellas Counties</t>
  </si>
  <si>
    <t>State Primary Roads, Structures (Non-Bridge)</t>
  </si>
  <si>
    <t>Andrew J Leipski</t>
  </si>
  <si>
    <t>(813)-612-3300</t>
  </si>
  <si>
    <t>Hillsborough, Hernando, Pasco Counties</t>
  </si>
  <si>
    <t>Tara Rodrigues</t>
  </si>
  <si>
    <t>(813) 612-3381</t>
  </si>
  <si>
    <t>Skyway Bridge</t>
  </si>
  <si>
    <t>Hillsborough County</t>
  </si>
  <si>
    <t>Toll Roads &amp; Toll Facilities</t>
  </si>
  <si>
    <t>Clay &amp; Duval Counties</t>
  </si>
  <si>
    <t>Robert Wierz</t>
  </si>
  <si>
    <t>Julius V. Rinosa</t>
  </si>
  <si>
    <t>(407) 470-6983</t>
  </si>
  <si>
    <t>(904) 563-5294</t>
  </si>
  <si>
    <t>Lake, Seminole, Sumter, Orange &amp; Osceola Counties</t>
  </si>
  <si>
    <t>Javier Miranda</t>
  </si>
  <si>
    <t>Amilcar Giron</t>
  </si>
  <si>
    <t>(772) 873-6535</t>
  </si>
  <si>
    <t>(954) 541-1257</t>
  </si>
  <si>
    <t>Indian River, Martin, Palm Beach, St. Lucie, Okeechobee, Osceola Counties</t>
  </si>
  <si>
    <t>Citrus, Hernando, Hillsborough, Pasco, Polk Counties</t>
  </si>
  <si>
    <t>Christopher Grossenbacher</t>
  </si>
  <si>
    <t>(407) 750-1431</t>
  </si>
  <si>
    <t xml:space="preserve">FDOT Project Manager </t>
  </si>
  <si>
    <t xml:space="preserve">Contract Description </t>
  </si>
  <si>
    <t>American Infrastructure Maintenance Management</t>
  </si>
  <si>
    <t>Seth Collie</t>
  </si>
  <si>
    <t>Jose F. Toledo</t>
  </si>
  <si>
    <t>(813) 897-0272</t>
  </si>
  <si>
    <t>Jessica Jean-Baptiste</t>
  </si>
  <si>
    <t>(904) 603-3415</t>
  </si>
  <si>
    <t>(727) 946-4892</t>
  </si>
  <si>
    <t>Matt Frantz</t>
  </si>
  <si>
    <t>(813) 860-7298</t>
  </si>
  <si>
    <t>(813) 612-3382</t>
  </si>
  <si>
    <t>martin.smith@dot.state.fl.us</t>
  </si>
  <si>
    <t>FDOT PM Email</t>
  </si>
  <si>
    <t>Contractor PM Email</t>
  </si>
  <si>
    <t>ray.degiovine@dot.state.fl.us</t>
  </si>
  <si>
    <t>carlos.cabrera@dot.state.fl.us</t>
  </si>
  <si>
    <t>cynthia.nelson@dot.state.fl.us</t>
  </si>
  <si>
    <t>justin.savage@dot.state.fl.us</t>
  </si>
  <si>
    <t>preston.franklin@dot.state.fl.us</t>
  </si>
  <si>
    <t>rodney.milligan@dot.state.fl.us</t>
  </si>
  <si>
    <t>timothy.whitley1@dot.state.fl.us</t>
  </si>
  <si>
    <t>john.couey@dot.state.fl.us</t>
  </si>
  <si>
    <t>casey.pacetti@dot.state.fl.us</t>
  </si>
  <si>
    <t>travis.hinson@dot.state.fl.us</t>
  </si>
  <si>
    <t>richard.edwards@dot.state.fl.us</t>
  </si>
  <si>
    <t>raquel.salvato@dot.state.fl.us</t>
  </si>
  <si>
    <t>flavia.magalhaes@dot.state.fl.us</t>
  </si>
  <si>
    <t>douglas.shockley@dot.state.fl.us</t>
  </si>
  <si>
    <t>jeffery.purdy@dot.state.fl.us</t>
  </si>
  <si>
    <t>misty.mahan@dot.state.fl.us</t>
  </si>
  <si>
    <t>patricia.gray@dot.state.fl.us</t>
  </si>
  <si>
    <t>simon.gutierrez@dot.state.fl.us</t>
  </si>
  <si>
    <t>sophie.dimitrova@dot.state.fl.us</t>
  </si>
  <si>
    <t>andrew.leipski@dot.state.fl.us</t>
  </si>
  <si>
    <t>tara.rodrigues@dot.state.fl.us</t>
  </si>
  <si>
    <t>vincent.collie@dot.state.fl.us</t>
  </si>
  <si>
    <t>robert.wierz@dot.state.fl.us</t>
  </si>
  <si>
    <t>javier.miranda@dot.state.fl.us</t>
  </si>
  <si>
    <t>christopher.grossenbacher@dot.state.fl.us</t>
  </si>
  <si>
    <t>(863) 221-5126</t>
  </si>
  <si>
    <t>(239) 872-8279</t>
  </si>
  <si>
    <t>Jeana.Ritter@wwebber.com  </t>
  </si>
  <si>
    <t xml:space="preserve">thomas.bodell@wwebber.com </t>
  </si>
  <si>
    <t>thomas.egan@wwebber.com</t>
  </si>
  <si>
    <t>(941) 465-0778</t>
  </si>
  <si>
    <t>smanning@deangelocs.com</t>
  </si>
  <si>
    <t>E3W29</t>
  </si>
  <si>
    <t>Structures (Bridge and Non-Bridge) &amp; Incident Response on I-10</t>
  </si>
  <si>
    <t>benny.jacobs@wwebber.com</t>
  </si>
  <si>
    <t>joseph.ledlow@wwebber.com</t>
  </si>
  <si>
    <t>alex.mercer@wwebber.com</t>
  </si>
  <si>
    <t>Jason Gentry</t>
  </si>
  <si>
    <t>(850) 330-1608</t>
  </si>
  <si>
    <t>jason.gentry@dot.state.fl.us</t>
  </si>
  <si>
    <t>amilcar_giron@royjorgensen.com</t>
  </si>
  <si>
    <t>(305) 640-7219</t>
  </si>
  <si>
    <t>Jose (Tony) Rodriguez</t>
  </si>
  <si>
    <t>(786) 393-1690</t>
  </si>
  <si>
    <t>Doel Garcia</t>
  </si>
  <si>
    <t>(561) 504-4935</t>
  </si>
  <si>
    <t>humberto.serrano@wwebber.com</t>
  </si>
  <si>
    <t>jrodriguez@floridadrawbridges.com</t>
  </si>
  <si>
    <t>dgarciacoll@louisberger.com</t>
  </si>
  <si>
    <t xml:space="preserve"> steve.fezza@wwebber.com</t>
  </si>
  <si>
    <t>jloar@DeangeloContractingServices.com</t>
  </si>
  <si>
    <t>russ.flowers@wwebber.com</t>
  </si>
  <si>
    <t>Chad Kalins</t>
  </si>
  <si>
    <t>(352)326-7771</t>
  </si>
  <si>
    <t>Andrew (Drew) Springstead</t>
  </si>
  <si>
    <t>(321) 634-6097</t>
  </si>
  <si>
    <t xml:space="preserve">Chad.Kalins@dot.state.fl.us </t>
  </si>
  <si>
    <t>basil.saghorchi@wsp.com</t>
  </si>
  <si>
    <t>kevin@oasislandscapeservices.com</t>
  </si>
  <si>
    <t>atubens@cmtfl.com</t>
  </si>
  <si>
    <t xml:space="preserve"> </t>
  </si>
  <si>
    <t xml:space="preserve">atubens@cmtfl.com </t>
  </si>
  <si>
    <t>(321 ) 750-3989</t>
  </si>
  <si>
    <t>(321) 750-3989</t>
  </si>
  <si>
    <t>gilbert.soles@aimmus.com</t>
  </si>
  <si>
    <t>maritza_tardi@royjorgensen.com</t>
  </si>
  <si>
    <t>jmatthews@floridadrawbridges.com</t>
  </si>
  <si>
    <t>tracy.rosenberg@dot.state.fl.us</t>
  </si>
  <si>
    <t>cgrandy@walshgroup.com</t>
  </si>
  <si>
    <t>Saul Marentes</t>
  </si>
  <si>
    <t>saul_marentes@royjorgensen.com</t>
  </si>
  <si>
    <t>steve.fezza@wwebber.com</t>
  </si>
  <si>
    <t>Jessica_Jean-baptiste@royjorgensen.com</t>
  </si>
  <si>
    <t>Phillip.houston@wwebber.com</t>
  </si>
  <si>
    <t>jtoledo@walshgroup.com</t>
  </si>
  <si>
    <t>mfrantz@deangelocs.com</t>
  </si>
  <si>
    <t>bloeser@wweber.com</t>
  </si>
  <si>
    <t>jhenderson@versar.com</t>
  </si>
  <si>
    <t>Frank Lipford</t>
  </si>
  <si>
    <t>(850) 544-4026</t>
  </si>
  <si>
    <t>frank.lipford@wwebber.com</t>
  </si>
  <si>
    <t>Mike Lee</t>
  </si>
  <si>
    <t>(850) 245-7948</t>
  </si>
  <si>
    <t>michael.lee1@dot.state.fl.us</t>
  </si>
  <si>
    <t>(904) 801-9300</t>
  </si>
  <si>
    <t>Julius Rinosa</t>
  </si>
  <si>
    <t>(904) 607-8623</t>
  </si>
  <si>
    <t>julius.rinosa@wwebber.com</t>
  </si>
  <si>
    <t>JGay@versar.com</t>
  </si>
  <si>
    <t>Jeffery Gay</t>
  </si>
  <si>
    <t>Nick Sparks</t>
  </si>
  <si>
    <t>nick.sparks@oasislandscapeservices.com</t>
  </si>
  <si>
    <t>(352) 672-7422</t>
  </si>
  <si>
    <t>(904) 510-3445</t>
  </si>
  <si>
    <t>Ben Loseky</t>
  </si>
  <si>
    <t>VGS Infrastructure Services, Inc.</t>
  </si>
  <si>
    <t>Matt Santana</t>
  </si>
  <si>
    <t>(407) 970-6143</t>
  </si>
  <si>
    <t>msantana@walshgroup.com</t>
  </si>
  <si>
    <t>Nicholas Moffo</t>
  </si>
  <si>
    <t>(561) 370-1175</t>
  </si>
  <si>
    <t>nicholas.moffo@dot.state.fl.us</t>
  </si>
  <si>
    <t>Leonard Salazar</t>
  </si>
  <si>
    <t>(305) 470-5498</t>
  </si>
  <si>
    <t>Collier, Lee, Charlotte, Manatee, Desoto, Sarasota</t>
  </si>
  <si>
    <t>State Roads, Bridges and Non-Bridge Structures, SR 85 (Walton Co)</t>
  </si>
  <si>
    <t>All State Roads, Overlane Signs, &amp; Structures</t>
  </si>
  <si>
    <t>All State Roads, Overlane Signs &amp; Structures</t>
  </si>
  <si>
    <t>I-95, Bridges, Ramps, Structures, Road Ranger</t>
  </si>
  <si>
    <t>E8Q56-R1</t>
  </si>
  <si>
    <t>Brandon Biddle</t>
  </si>
  <si>
    <t>(850) 767-4922</t>
  </si>
  <si>
    <t>Benjamin Smith</t>
  </si>
  <si>
    <t>(727) 575-8322</t>
  </si>
  <si>
    <t>benjamind.smith@dot.state.fl.us</t>
  </si>
  <si>
    <t>Ray DeGiovine</t>
  </si>
  <si>
    <t>Daniel Buidens</t>
  </si>
  <si>
    <t>(813) 373-3249</t>
  </si>
  <si>
    <t>daniel.buidens@dot.state.fl.us</t>
  </si>
  <si>
    <t>Luis Martinez</t>
  </si>
  <si>
    <t>(321) 376-1098</t>
  </si>
  <si>
    <t>luis.martinez@tpc-corp.com</t>
  </si>
  <si>
    <t>Anthony Heard</t>
  </si>
  <si>
    <t>aheard@versar.com</t>
  </si>
  <si>
    <t>Jessi Allen</t>
  </si>
  <si>
    <t>(850) 585-2352</t>
  </si>
  <si>
    <t>Jessi.allen@wwebber.com</t>
  </si>
  <si>
    <t>Simon Castro</t>
  </si>
  <si>
    <t>(954) 914-0074</t>
  </si>
  <si>
    <t>simon_castro@royjorgensen.com</t>
  </si>
  <si>
    <t>Krystal Lyn-Marshall</t>
  </si>
  <si>
    <t>(407) 757-6188</t>
  </si>
  <si>
    <t>Joe Thrower</t>
  </si>
  <si>
    <t>(407) 488-5483</t>
  </si>
  <si>
    <t>klynmarshall@versar.com</t>
  </si>
  <si>
    <t>ernest.thrower@dot.state.fl.us</t>
  </si>
  <si>
    <t>Darren DeWitt</t>
  </si>
  <si>
    <t>(305) 799-1283</t>
  </si>
  <si>
    <t>ddewitt@acsinfra.com</t>
  </si>
  <si>
    <t>(904) 759-1509</t>
  </si>
  <si>
    <t>(386) 623-6650</t>
  </si>
  <si>
    <t>Jeremy Golloway</t>
  </si>
  <si>
    <t>(386-337-0357</t>
  </si>
  <si>
    <t>jeremy.golloway@tpc-corp.com</t>
  </si>
  <si>
    <t>Hunter Hambright</t>
  </si>
  <si>
    <t>(850) 766-8030</t>
  </si>
  <si>
    <t>Spencer Schreiber</t>
  </si>
  <si>
    <t>(954) 815-4803</t>
  </si>
  <si>
    <t>spencer.schreiber@versar.com</t>
  </si>
  <si>
    <t>(786) 459-2408</t>
  </si>
  <si>
    <t>Pattie Yakaboski</t>
  </si>
  <si>
    <t>(904) 825-5085</t>
  </si>
  <si>
    <t>pattie.yakaboski@dot.state.fl.us</t>
  </si>
  <si>
    <t>(813) 394-3317</t>
  </si>
  <si>
    <t>Wayne Grunert</t>
  </si>
  <si>
    <t>ronald.grunert@dot.state.fl.us</t>
  </si>
  <si>
    <t>(850) 461-4435</t>
  </si>
  <si>
    <t>E1W57</t>
  </si>
  <si>
    <t>Robert Kingery</t>
  </si>
  <si>
    <t>(786) 593-3085</t>
  </si>
  <si>
    <t>robert.kingery@aimmus.com</t>
  </si>
  <si>
    <t>(386) 965-4979</t>
  </si>
  <si>
    <t>E54C3</t>
  </si>
  <si>
    <t>Cheryl Johnson</t>
  </si>
  <si>
    <t>cheryl.johnson@dot.state.fl.us</t>
  </si>
  <si>
    <t>leonard.salazar@dot.state.fl.us</t>
  </si>
  <si>
    <t>Bryan Ledlow</t>
  </si>
  <si>
    <t>I-75, I-275 (Manatee Co), Rest Areas &amp; WIMS. (Collier, Lee, Charlotte, Manatee, Pinellas, Polk)</t>
  </si>
  <si>
    <t>I-4 and State Primary Roads</t>
  </si>
  <si>
    <t>NE Polk County</t>
  </si>
  <si>
    <t>Ritchie Tucker</t>
  </si>
  <si>
    <t>(863) 529-0323</t>
  </si>
  <si>
    <t>brandon.biddle@dot.state.fl.us</t>
  </si>
  <si>
    <t>Lorien Scarlett</t>
  </si>
  <si>
    <t>(386) 740-3492</t>
  </si>
  <si>
    <t>lorien.scarlett@dot.state.fl.us</t>
  </si>
  <si>
    <t>Angelo Capriglione</t>
  </si>
  <si>
    <t>(813)-520-9144</t>
  </si>
  <si>
    <t>acapriglione@wwebber.com</t>
  </si>
  <si>
    <t>Cameron Cooley</t>
  </si>
  <si>
    <t>(346) 672-5024</t>
  </si>
  <si>
    <t>cameron.cooley@wwebber.com</t>
  </si>
  <si>
    <t>Nikki Canty</t>
  </si>
  <si>
    <t>(407) 495-8236</t>
  </si>
  <si>
    <t>Ncanty@versar.com</t>
  </si>
  <si>
    <t>(954) 816-0172</t>
  </si>
  <si>
    <t>(954) 732-1939</t>
  </si>
  <si>
    <t>Original Contract $ Amount</t>
  </si>
  <si>
    <t>I-95, SR 528 &amp; A1A/SR 401</t>
  </si>
  <si>
    <t>andrew.springstead@dot.state.fl.us</t>
  </si>
  <si>
    <t>Brevard, Orange, Osceola, and Volusia Counties</t>
  </si>
  <si>
    <t>(386) 740-3425</t>
  </si>
  <si>
    <t>Carlos Tavenner</t>
  </si>
  <si>
    <t>(352) 848-2600</t>
  </si>
  <si>
    <t>carlos.tavenner@dot.state.fl.us</t>
  </si>
  <si>
    <t>Patricia (Trish) Grey</t>
  </si>
  <si>
    <t>Luiz Martinez</t>
  </si>
  <si>
    <t>Marion County</t>
  </si>
  <si>
    <t>hhambright@wwebber.com</t>
  </si>
  <si>
    <t>Paul Wabi</t>
  </si>
  <si>
    <t>(386) 279-5504</t>
  </si>
  <si>
    <t>paul.wabi@dot.state.fl.us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</si>
</sst>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0.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2"/>
      <color theme="1"/>
      <name val="Arial"/>
      <family val="2"/>
    </font>
    <font>
      <b/>
      <sz val="14"/>
      <color theme="1"/>
      <name val="Arial"/>
      <family val="2"/>
    </font>
    <font>
      <b/>
      <sz val="16"/>
      <color theme="1"/>
      <name val="Arial"/>
      <family val="2"/>
    </font>
    <font>
      <sz val="12"/>
      <color rgb="FF000000"/>
      <name val="Arial"/>
      <family val="2"/>
    </font>
    <font>
      <sz val="12"/>
      <name val="Arial"/>
      <family val="2"/>
    </font>
    <font>
      <sz val="18"/>
      <color theme="1"/>
      <name val="Arial"/>
      <family val="2"/>
    </font>
    <font>
      <sz val="24"/>
      <color theme="1"/>
      <name val="Arial"/>
      <family val="2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154">
    <xf numFmtId="0" fontId="0" fillId="0" borderId="0" xfId="0"/>
    <xf numFmtId="14" fontId="0" fillId="0" borderId="0" xfId="0" applyNumberFormat="1"/>
    <xf numFmtId="0" fontId="3" fillId="0" borderId="0" xfId="0" applyFont="1"/>
    <xf numFmtId="14" fontId="6" fillId="0" borderId="6" xfId="0" applyNumberFormat="1" applyFont="1" applyBorder="1" applyAlignment="1">
      <alignment horizontal="center" vertical="center" wrapText="1"/>
    </xf>
    <xf numFmtId="164" fontId="3" fillId="0" borderId="6" xfId="0" applyNumberFormat="1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5" xfId="0" applyFont="1" applyBorder="1"/>
    <xf numFmtId="0" fontId="0" fillId="0" borderId="5" xfId="0" applyBorder="1"/>
    <xf numFmtId="0" fontId="3" fillId="0" borderId="9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14" fontId="3" fillId="0" borderId="3" xfId="0" applyNumberFormat="1" applyFont="1" applyBorder="1" applyAlignment="1">
      <alignment horizontal="center"/>
    </xf>
    <xf numFmtId="164" fontId="3" fillId="0" borderId="3" xfId="0" applyNumberFormat="1" applyFont="1" applyBorder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wrapText="1"/>
    </xf>
    <xf numFmtId="0" fontId="3" fillId="0" borderId="9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2" xfId="0" applyFont="1" applyBorder="1" applyAlignment="1">
      <alignment horizontal="center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3" xfId="0" applyFont="1" applyBorder="1"/>
    <xf numFmtId="0" fontId="3" fillId="0" borderId="3" xfId="0" applyFont="1" applyBorder="1" applyAlignment="1">
      <alignment horizontal="left" wrapText="1"/>
    </xf>
    <xf numFmtId="14" fontId="6" fillId="0" borderId="3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/>
    </xf>
    <xf numFmtId="14" fontId="3" fillId="0" borderId="5" xfId="0" applyNumberFormat="1" applyFont="1" applyBorder="1"/>
    <xf numFmtId="0" fontId="3" fillId="0" borderId="5" xfId="0" applyFont="1" applyBorder="1" applyAlignment="1">
      <alignment horizontal="center"/>
    </xf>
    <xf numFmtId="14" fontId="7" fillId="0" borderId="6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14" fontId="7" fillId="0" borderId="3" xfId="0" applyNumberFormat="1" applyFont="1" applyBorder="1" applyAlignment="1">
      <alignment horizontal="center" vertical="center" wrapText="1"/>
    </xf>
    <xf numFmtId="164" fontId="6" fillId="0" borderId="3" xfId="0" applyNumberFormat="1" applyFont="1" applyBorder="1" applyAlignment="1">
      <alignment horizontal="center" vertical="center" wrapText="1"/>
    </xf>
    <xf numFmtId="164" fontId="6" fillId="0" borderId="2" xfId="0" applyNumberFormat="1" applyFont="1" applyBorder="1" applyAlignment="1">
      <alignment horizontal="center" vertical="center" wrapText="1"/>
    </xf>
    <xf numFmtId="164" fontId="6" fillId="0" borderId="13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/>
    </xf>
    <xf numFmtId="0" fontId="3" fillId="0" borderId="22" xfId="0" applyFont="1" applyBorder="1" applyAlignment="1">
      <alignment horizontal="center" wrapText="1"/>
    </xf>
    <xf numFmtId="0" fontId="5" fillId="0" borderId="22" xfId="0" applyFont="1" applyBorder="1" applyAlignment="1">
      <alignment horizontal="left"/>
    </xf>
    <xf numFmtId="164" fontId="6" fillId="0" borderId="28" xfId="0" applyNumberFormat="1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/>
    </xf>
    <xf numFmtId="164" fontId="6" fillId="0" borderId="31" xfId="0" applyNumberFormat="1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/>
    </xf>
    <xf numFmtId="0" fontId="2" fillId="0" borderId="12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/>
    </xf>
    <xf numFmtId="0" fontId="3" fillId="0" borderId="22" xfId="0" applyFont="1" applyBorder="1"/>
    <xf numFmtId="164" fontId="6" fillId="0" borderId="5" xfId="0" applyNumberFormat="1" applyFont="1" applyBorder="1" applyAlignment="1">
      <alignment horizontal="center" vertical="center" wrapText="1"/>
    </xf>
    <xf numFmtId="44" fontId="6" fillId="0" borderId="6" xfId="1" applyFont="1" applyFill="1" applyBorder="1" applyAlignment="1">
      <alignment horizontal="center" vertical="center" wrapText="1"/>
    </xf>
    <xf numFmtId="44" fontId="6" fillId="0" borderId="3" xfId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44" fontId="7" fillId="0" borderId="6" xfId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2" fontId="6" fillId="0" borderId="6" xfId="0" applyNumberFormat="1" applyFont="1" applyBorder="1" applyAlignment="1">
      <alignment horizontal="center" vertical="center" wrapText="1"/>
    </xf>
    <xf numFmtId="2" fontId="6" fillId="0" borderId="2" xfId="0" applyNumberFormat="1" applyFont="1" applyBorder="1" applyAlignment="1">
      <alignment horizontal="center" vertical="center" wrapText="1"/>
    </xf>
    <xf numFmtId="2" fontId="6" fillId="0" borderId="13" xfId="0" applyNumberFormat="1" applyFont="1" applyBorder="1" applyAlignment="1">
      <alignment horizontal="center" vertical="center" wrapText="1"/>
    </xf>
    <xf numFmtId="44" fontId="7" fillId="0" borderId="3" xfId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3" fillId="0" borderId="32" xfId="0" applyFont="1" applyBorder="1"/>
    <xf numFmtId="0" fontId="3" fillId="2" borderId="6" xfId="0" applyFont="1" applyFill="1" applyBorder="1"/>
    <xf numFmtId="0" fontId="0" fillId="2" borderId="6" xfId="0" applyFill="1" applyBorder="1"/>
    <xf numFmtId="14" fontId="3" fillId="2" borderId="1" xfId="0" applyNumberFormat="1" applyFont="1" applyFill="1" applyBorder="1"/>
    <xf numFmtId="0" fontId="3" fillId="2" borderId="1" xfId="0" applyFont="1" applyFill="1" applyBorder="1"/>
    <xf numFmtId="0" fontId="3" fillId="2" borderId="1" xfId="0" applyFont="1" applyFill="1" applyBorder="1" applyAlignment="1">
      <alignment horizontal="center"/>
    </xf>
    <xf numFmtId="164" fontId="6" fillId="2" borderId="1" xfId="0" applyNumberFormat="1" applyFont="1" applyFill="1" applyBorder="1" applyAlignment="1">
      <alignment horizontal="center" vertical="center" wrapText="1"/>
    </xf>
    <xf numFmtId="164" fontId="6" fillId="0" borderId="30" xfId="0" applyNumberFormat="1" applyFont="1" applyBorder="1" applyAlignment="1">
      <alignment horizontal="center" vertical="center" wrapText="1"/>
    </xf>
    <xf numFmtId="0" fontId="11" fillId="0" borderId="0" xfId="2" applyFill="1" applyBorder="1" applyAlignment="1">
      <alignment horizontal="left"/>
    </xf>
    <xf numFmtId="0" fontId="0" fillId="0" borderId="0" xfId="0" applyAlignment="1">
      <alignment horizontal="left"/>
    </xf>
    <xf numFmtId="0" fontId="11" fillId="0" borderId="0" xfId="2" applyAlignment="1">
      <alignment horizontal="left"/>
    </xf>
    <xf numFmtId="0" fontId="10" fillId="0" borderId="0" xfId="0" applyFont="1" applyAlignment="1">
      <alignment horizontal="left"/>
    </xf>
    <xf numFmtId="0" fontId="11" fillId="0" borderId="0" xfId="2"/>
    <xf numFmtId="0" fontId="11" fillId="0" borderId="0" xfId="2" applyAlignment="1">
      <alignment vertical="center"/>
    </xf>
    <xf numFmtId="0" fontId="11" fillId="0" borderId="0" xfId="2" applyFill="1" applyAlignment="1">
      <alignment horizontal="left"/>
    </xf>
    <xf numFmtId="44" fontId="3" fillId="0" borderId="3" xfId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44" fontId="3" fillId="0" borderId="6" xfId="1" applyFont="1" applyBorder="1" applyAlignment="1">
      <alignment horizontal="center" vertical="center"/>
    </xf>
    <xf numFmtId="44" fontId="3" fillId="2" borderId="4" xfId="1" applyFont="1" applyFill="1" applyBorder="1" applyAlignment="1">
      <alignment horizontal="center" vertical="center"/>
    </xf>
    <xf numFmtId="44" fontId="3" fillId="0" borderId="5" xfId="1" applyFont="1" applyBorder="1" applyAlignment="1">
      <alignment horizontal="center" vertical="center"/>
    </xf>
    <xf numFmtId="44" fontId="3" fillId="0" borderId="3" xfId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left"/>
    </xf>
    <xf numFmtId="0" fontId="5" fillId="0" borderId="23" xfId="0" applyFont="1" applyBorder="1" applyAlignment="1">
      <alignment horizontal="left"/>
    </xf>
    <xf numFmtId="0" fontId="3" fillId="0" borderId="23" xfId="0" applyFont="1" applyBorder="1"/>
    <xf numFmtId="0" fontId="3" fillId="0" borderId="23" xfId="0" applyFont="1" applyBorder="1" applyAlignment="1">
      <alignment horizontal="center"/>
    </xf>
    <xf numFmtId="14" fontId="3" fillId="0" borderId="3" xfId="0" applyNumberFormat="1" applyFont="1" applyBorder="1" applyAlignment="1">
      <alignment horizontal="center" vertical="center"/>
    </xf>
    <xf numFmtId="0" fontId="3" fillId="0" borderId="8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44" fontId="7" fillId="0" borderId="9" xfId="1" applyFont="1" applyFill="1" applyBorder="1" applyAlignment="1">
      <alignment horizontal="center" vertical="center" wrapText="1"/>
    </xf>
    <xf numFmtId="44" fontId="7" fillId="0" borderId="12" xfId="1" applyFont="1" applyFill="1" applyBorder="1" applyAlignment="1">
      <alignment horizontal="center" vertical="center" wrapText="1"/>
    </xf>
    <xf numFmtId="14" fontId="7" fillId="0" borderId="9" xfId="0" applyNumberFormat="1" applyFont="1" applyBorder="1" applyAlignment="1">
      <alignment horizontal="center" vertical="center" wrapText="1"/>
    </xf>
    <xf numFmtId="14" fontId="7" fillId="0" borderId="12" xfId="0" applyNumberFormat="1" applyFont="1" applyBorder="1" applyAlignment="1">
      <alignment horizontal="center" vertical="center" wrapText="1"/>
    </xf>
    <xf numFmtId="44" fontId="3" fillId="0" borderId="9" xfId="1" applyFont="1" applyFill="1" applyBorder="1" applyAlignment="1">
      <alignment horizontal="center" vertical="center"/>
    </xf>
    <xf numFmtId="44" fontId="3" fillId="0" borderId="12" xfId="1" applyFont="1" applyFill="1" applyBorder="1" applyAlignment="1">
      <alignment horizontal="center" vertical="center"/>
    </xf>
    <xf numFmtId="14" fontId="3" fillId="0" borderId="9" xfId="0" applyNumberFormat="1" applyFont="1" applyBorder="1" applyAlignment="1">
      <alignment horizontal="center" vertical="center"/>
    </xf>
    <xf numFmtId="14" fontId="3" fillId="0" borderId="12" xfId="0" applyNumberFormat="1" applyFont="1" applyBorder="1" applyAlignment="1">
      <alignment horizontal="center" vertical="center"/>
    </xf>
    <xf numFmtId="0" fontId="3" fillId="0" borderId="16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44" fontId="6" fillId="0" borderId="9" xfId="1" applyFont="1" applyFill="1" applyBorder="1" applyAlignment="1">
      <alignment horizontal="center" vertical="center" wrapText="1"/>
    </xf>
    <xf numFmtId="44" fontId="6" fillId="0" borderId="12" xfId="1" applyFont="1" applyFill="1" applyBorder="1" applyAlignment="1">
      <alignment horizontal="center" vertical="center" wrapText="1"/>
    </xf>
    <xf numFmtId="14" fontId="6" fillId="0" borderId="9" xfId="0" applyNumberFormat="1" applyFont="1" applyBorder="1" applyAlignment="1">
      <alignment horizontal="center" vertical="center" wrapText="1"/>
    </xf>
    <xf numFmtId="14" fontId="6" fillId="0" borderId="12" xfId="0" applyNumberFormat="1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/>
    </xf>
    <xf numFmtId="0" fontId="9" fillId="0" borderId="29" xfId="0" applyFont="1" applyBorder="1" applyAlignment="1">
      <alignment horizontal="center"/>
    </xf>
    <xf numFmtId="0" fontId="9" fillId="0" borderId="33" xfId="0" applyFont="1" applyBorder="1" applyAlignment="1">
      <alignment horizontal="center"/>
    </xf>
    <xf numFmtId="0" fontId="9" fillId="0" borderId="34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9" fillId="0" borderId="35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32" xfId="0" applyFont="1" applyBorder="1" applyAlignment="1">
      <alignment horizontal="center"/>
    </xf>
    <xf numFmtId="0" fontId="9" fillId="0" borderId="36" xfId="0" applyFont="1" applyBorder="1" applyAlignment="1">
      <alignment horizontal="center"/>
    </xf>
    <xf numFmtId="44" fontId="3" fillId="0" borderId="9" xfId="1" applyFont="1" applyBorder="1" applyAlignment="1">
      <alignment horizontal="center" vertical="center"/>
    </xf>
    <xf numFmtId="44" fontId="3" fillId="0" borderId="12" xfId="1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164" fontId="6" fillId="0" borderId="9" xfId="0" applyNumberFormat="1" applyFont="1" applyBorder="1" applyAlignment="1">
      <alignment horizontal="center" vertical="center" wrapText="1"/>
    </xf>
    <xf numFmtId="164" fontId="6" fillId="0" borderId="12" xfId="0" applyNumberFormat="1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wrapText="1"/>
    </xf>
    <xf numFmtId="0" fontId="3" fillId="0" borderId="18" xfId="0" applyFont="1" applyBorder="1" applyAlignment="1">
      <alignment horizontal="center" wrapText="1"/>
    </xf>
    <xf numFmtId="164" fontId="3" fillId="0" borderId="9" xfId="0" applyNumberFormat="1" applyFont="1" applyBorder="1" applyAlignment="1">
      <alignment horizontal="center"/>
    </xf>
    <xf numFmtId="164" fontId="3" fillId="0" borderId="12" xfId="0" applyNumberFormat="1" applyFont="1" applyBorder="1" applyAlignment="1">
      <alignment horizontal="center"/>
    </xf>
    <xf numFmtId="0" fontId="3" fillId="0" borderId="9" xfId="0" applyFont="1" applyBorder="1" applyAlignment="1">
      <alignment horizontal="center" wrapText="1"/>
    </xf>
    <xf numFmtId="0" fontId="3" fillId="0" borderId="12" xfId="0" applyFont="1" applyBorder="1" applyAlignment="1">
      <alignment horizontal="center" wrapText="1"/>
    </xf>
    <xf numFmtId="0" fontId="5" fillId="2" borderId="24" xfId="0" applyFont="1" applyFill="1" applyBorder="1" applyAlignment="1">
      <alignment horizontal="left"/>
    </xf>
    <xf numFmtId="0" fontId="5" fillId="2" borderId="25" xfId="0" applyFont="1" applyFill="1" applyBorder="1" applyAlignment="1">
      <alignment horizontal="left"/>
    </xf>
    <xf numFmtId="0" fontId="5" fillId="2" borderId="26" xfId="0" applyFont="1" applyFill="1" applyBorder="1" applyAlignment="1">
      <alignment horizontal="left"/>
    </xf>
    <xf numFmtId="0" fontId="5" fillId="2" borderId="27" xfId="0" applyFont="1" applyFill="1" applyBorder="1" applyAlignment="1">
      <alignment horizontal="left"/>
    </xf>
    <xf numFmtId="14" fontId="3" fillId="0" borderId="16" xfId="0" applyNumberFormat="1" applyFont="1" applyBorder="1" applyAlignment="1">
      <alignment horizontal="center" vertical="center"/>
    </xf>
    <xf numFmtId="14" fontId="3" fillId="0" borderId="18" xfId="0" applyNumberFormat="1" applyFont="1" applyBorder="1" applyAlignment="1">
      <alignment horizontal="center" vertical="center"/>
    </xf>
  </cellXfs>
  <cellStyles count="3">
    <cellStyle name="Currency" xfId="1" builtinId="4"/>
    <cellStyle name="Hyperlink" xfId="2" builtinId="8"/>
    <cellStyle name="Normal" xfId="0" builtinId="0"/>
  </cellStyles>
  <dxfs count="78">
    <dxf>
      <fill>
        <patternFill>
          <bgColor rgb="FFFFFFCC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rgb="FFFFFFCC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rgb="FFFFFFCC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rgb="FFFFFFCC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rgb="FFFFFFCC"/>
        </patternFill>
      </fill>
    </dxf>
    <dxf>
      <fill>
        <patternFill>
          <bgColor theme="5" tint="0.59996337778862885"/>
        </patternFill>
      </fill>
    </dxf>
    <dxf>
      <fill>
        <patternFill>
          <bgColor rgb="FFFFFFCC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rgb="FFFFFFCC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rgb="FFFFFFCC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rgb="FFFFFFCC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rgb="FFFFFFCC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rgb="FFFFFFCC"/>
        </patternFill>
      </fill>
    </dxf>
    <dxf>
      <fill>
        <patternFill>
          <bgColor theme="6" tint="0.59996337778862885"/>
        </patternFill>
      </fill>
    </dxf>
    <dxf>
      <fill>
        <patternFill>
          <bgColor rgb="FFFFFFCC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rgb="FFFFFFCC"/>
        </patternFill>
      </fill>
    </dxf>
    <dxf>
      <fill>
        <patternFill>
          <bgColor theme="5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rgb="FFFFFFCC"/>
        </patternFill>
      </fill>
    </dxf>
    <dxf>
      <fill>
        <patternFill>
          <bgColor theme="6" tint="0.59996337778862885"/>
        </patternFill>
      </fill>
    </dxf>
    <dxf>
      <fill>
        <patternFill>
          <bgColor rgb="FFFFFFCC"/>
        </patternFill>
      </fill>
    </dxf>
    <dxf>
      <fill>
        <patternFill>
          <bgColor theme="5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rgb="FFFFFFCC"/>
        </patternFill>
      </fill>
    </dxf>
    <dxf>
      <fill>
        <patternFill>
          <bgColor theme="5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rgb="FFFFFFCC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rgb="FFFFFFCC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rgb="FFFFFFCC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rgb="FFFFFFCC"/>
        </patternFill>
      </fill>
    </dxf>
    <dxf>
      <fill>
        <patternFill>
          <bgColor theme="5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rgb="FFFFFFCC"/>
        </patternFill>
      </fill>
    </dxf>
    <dxf>
      <fill>
        <patternFill>
          <bgColor theme="5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rgb="FFFFFFCC"/>
        </patternFill>
      </fill>
    </dxf>
    <dxf>
      <fill>
        <patternFill>
          <bgColor theme="5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rgb="FFFFFFCC"/>
        </patternFill>
      </fill>
    </dxf>
    <dxf>
      <fill>
        <patternFill>
          <bgColor theme="5" tint="0.59996337778862885"/>
        </patternFill>
      </fill>
    </dxf>
    <dxf>
      <fill>
        <patternFill>
          <bgColor rgb="FFFFFFCC"/>
        </patternFill>
      </fill>
    </dxf>
    <dxf>
      <fill>
        <patternFill>
          <bgColor theme="6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timothy.whitley1@dot.state.fl.us" TargetMode="External"/><Relationship Id="rId18" Type="http://schemas.openxmlformats.org/officeDocument/2006/relationships/hyperlink" Target="mailto:brandon.biddle@dot.state.fl.us" TargetMode="External"/><Relationship Id="rId26" Type="http://schemas.openxmlformats.org/officeDocument/2006/relationships/hyperlink" Target="mailto:simon.gutierrez@dot.state.fl.us" TargetMode="External"/><Relationship Id="rId39" Type="http://schemas.openxmlformats.org/officeDocument/2006/relationships/hyperlink" Target="mailto:klynmarshall@versar.com" TargetMode="External"/><Relationship Id="rId21" Type="http://schemas.openxmlformats.org/officeDocument/2006/relationships/hyperlink" Target="mailto:richard.edwards@dot.state.fl.us" TargetMode="External"/><Relationship Id="rId34" Type="http://schemas.openxmlformats.org/officeDocument/2006/relationships/hyperlink" Target="mailto:robert.wierz@dot.state.fl.us" TargetMode="External"/><Relationship Id="rId42" Type="http://schemas.openxmlformats.org/officeDocument/2006/relationships/hyperlink" Target="mailto:steve.fezza@wwebber.com" TargetMode="External"/><Relationship Id="rId47" Type="http://schemas.openxmlformats.org/officeDocument/2006/relationships/hyperlink" Target="mailto:russ.flowers@wwebber.com" TargetMode="External"/><Relationship Id="rId50" Type="http://schemas.openxmlformats.org/officeDocument/2006/relationships/hyperlink" Target="mailto:jeffery.purdy@dot.state.fl.us" TargetMode="External"/><Relationship Id="rId55" Type="http://schemas.openxmlformats.org/officeDocument/2006/relationships/hyperlink" Target="mailto:paul.wabi@dot.state.fl.us" TargetMode="External"/><Relationship Id="rId63" Type="http://schemas.openxmlformats.org/officeDocument/2006/relationships/hyperlink" Target="mailto:atubens@cmtfl.com" TargetMode="External"/><Relationship Id="rId68" Type="http://schemas.openxmlformats.org/officeDocument/2006/relationships/hyperlink" Target="mailto:atubens@cmtfl.com" TargetMode="External"/><Relationship Id="rId76" Type="http://schemas.openxmlformats.org/officeDocument/2006/relationships/hyperlink" Target="mailto:cameron.cooley@wwebber.com" TargetMode="External"/><Relationship Id="rId84" Type="http://schemas.openxmlformats.org/officeDocument/2006/relationships/hyperlink" Target="mailto:thomas.egan@wwebber.com" TargetMode="External"/><Relationship Id="rId89" Type="http://schemas.openxmlformats.org/officeDocument/2006/relationships/hyperlink" Target="mailto:ronald.grunert@dot.state.fl.us" TargetMode="External"/><Relationship Id="rId7" Type="http://schemas.openxmlformats.org/officeDocument/2006/relationships/hyperlink" Target="mailto:cynthia.nelson@dot.state.fl.us" TargetMode="External"/><Relationship Id="rId71" Type="http://schemas.openxmlformats.org/officeDocument/2006/relationships/hyperlink" Target="mailto:gilbert.soles@aimmus.com" TargetMode="External"/><Relationship Id="rId92" Type="http://schemas.openxmlformats.org/officeDocument/2006/relationships/hyperlink" Target="mailto:luis.martinez@tpc-corp.com" TargetMode="External"/><Relationship Id="rId2" Type="http://schemas.openxmlformats.org/officeDocument/2006/relationships/hyperlink" Target="mailto:ray.degiovine@dot.state.fl.us" TargetMode="External"/><Relationship Id="rId16" Type="http://schemas.openxmlformats.org/officeDocument/2006/relationships/hyperlink" Target="mailto:michael.lee1@dot.state.fl.us" TargetMode="External"/><Relationship Id="rId29" Type="http://schemas.openxmlformats.org/officeDocument/2006/relationships/hyperlink" Target="mailto:benjamind.smith@dot.state.fl.us" TargetMode="External"/><Relationship Id="rId11" Type="http://schemas.openxmlformats.org/officeDocument/2006/relationships/hyperlink" Target="mailto:pattie.yakaboski@dot.state.fl.us" TargetMode="External"/><Relationship Id="rId24" Type="http://schemas.openxmlformats.org/officeDocument/2006/relationships/hyperlink" Target="mailto:flavia.magalhaes@dot.state.fl.us" TargetMode="External"/><Relationship Id="rId32" Type="http://schemas.openxmlformats.org/officeDocument/2006/relationships/hyperlink" Target="mailto:tara.rodrigues@dot.state.fl.us" TargetMode="External"/><Relationship Id="rId37" Type="http://schemas.openxmlformats.org/officeDocument/2006/relationships/hyperlink" Target="mailto:christopher.grossenbacher@dot.state.fl.us" TargetMode="External"/><Relationship Id="rId40" Type="http://schemas.openxmlformats.org/officeDocument/2006/relationships/hyperlink" Target="mailto:amilcar_giron@royjorgensen.com" TargetMode="External"/><Relationship Id="rId45" Type="http://schemas.openxmlformats.org/officeDocument/2006/relationships/hyperlink" Target="mailto:msantana@walshgroup.com" TargetMode="External"/><Relationship Id="rId53" Type="http://schemas.openxmlformats.org/officeDocument/2006/relationships/hyperlink" Target="mailto:tracy.rosenberg@dot.state.fl.us" TargetMode="External"/><Relationship Id="rId58" Type="http://schemas.openxmlformats.org/officeDocument/2006/relationships/hyperlink" Target="mailto:Chad.Kalins@dot.state.fl.us" TargetMode="External"/><Relationship Id="rId66" Type="http://schemas.openxmlformats.org/officeDocument/2006/relationships/hyperlink" Target="mailto:basil.saghorchi@wsp.com" TargetMode="External"/><Relationship Id="rId74" Type="http://schemas.openxmlformats.org/officeDocument/2006/relationships/hyperlink" Target="mailto:maritza_tardi@royjorgensen.com" TargetMode="External"/><Relationship Id="rId79" Type="http://schemas.openxmlformats.org/officeDocument/2006/relationships/hyperlink" Target="mailto:julius.rinosa@wwebber.com" TargetMode="External"/><Relationship Id="rId87" Type="http://schemas.openxmlformats.org/officeDocument/2006/relationships/hyperlink" Target="mailto:Jessi.allen@wwebber.com" TargetMode="External"/><Relationship Id="rId5" Type="http://schemas.openxmlformats.org/officeDocument/2006/relationships/hyperlink" Target="mailto:carlos.cabrera@dot.state.fl.us" TargetMode="External"/><Relationship Id="rId61" Type="http://schemas.openxmlformats.org/officeDocument/2006/relationships/hyperlink" Target="mailto:Ncanty@versar.com" TargetMode="External"/><Relationship Id="rId82" Type="http://schemas.openxmlformats.org/officeDocument/2006/relationships/hyperlink" Target="mailto:nicholas.moffo@dot.state.fl.us" TargetMode="External"/><Relationship Id="rId90" Type="http://schemas.openxmlformats.org/officeDocument/2006/relationships/hyperlink" Target="mailto:robert.kingery@aimmus.com" TargetMode="External"/><Relationship Id="rId19" Type="http://schemas.openxmlformats.org/officeDocument/2006/relationships/hyperlink" Target="mailto:travis.hinson@dot.state.fl.us" TargetMode="External"/><Relationship Id="rId14" Type="http://schemas.openxmlformats.org/officeDocument/2006/relationships/hyperlink" Target="mailto:john.couey@dot.state.fl.us" TargetMode="External"/><Relationship Id="rId22" Type="http://schemas.openxmlformats.org/officeDocument/2006/relationships/hyperlink" Target="mailto:raquel.salvato@dot.state.fl.us" TargetMode="External"/><Relationship Id="rId27" Type="http://schemas.openxmlformats.org/officeDocument/2006/relationships/hyperlink" Target="mailto:sophie.dimitrova@dot.state.fl.us" TargetMode="External"/><Relationship Id="rId30" Type="http://schemas.openxmlformats.org/officeDocument/2006/relationships/hyperlink" Target="mailto:carlos.tavenner@dot.state.fl.us" TargetMode="External"/><Relationship Id="rId35" Type="http://schemas.openxmlformats.org/officeDocument/2006/relationships/hyperlink" Target="mailto:ernest.thrower@dot.state.fl.us" TargetMode="External"/><Relationship Id="rId43" Type="http://schemas.openxmlformats.org/officeDocument/2006/relationships/hyperlink" Target="mailto:saul_marentes@royjorgensen.com" TargetMode="External"/><Relationship Id="rId48" Type="http://schemas.openxmlformats.org/officeDocument/2006/relationships/hyperlink" Target="mailto:douglas.shockley@dot.state.fl.us" TargetMode="External"/><Relationship Id="rId56" Type="http://schemas.openxmlformats.org/officeDocument/2006/relationships/hyperlink" Target="mailto:patricia.gray@dot.state.fl.us" TargetMode="External"/><Relationship Id="rId64" Type="http://schemas.openxmlformats.org/officeDocument/2006/relationships/hyperlink" Target="mailto:kevin@oasislandscapeservices.com" TargetMode="External"/><Relationship Id="rId69" Type="http://schemas.openxmlformats.org/officeDocument/2006/relationships/hyperlink" Target="mailto:atubens@cmtfl.com" TargetMode="External"/><Relationship Id="rId77" Type="http://schemas.openxmlformats.org/officeDocument/2006/relationships/hyperlink" Target="mailto:spencer.schreiber@versar.com" TargetMode="External"/><Relationship Id="rId8" Type="http://schemas.openxmlformats.org/officeDocument/2006/relationships/hyperlink" Target="mailto:justin.savage@dot.state.fl.us" TargetMode="External"/><Relationship Id="rId51" Type="http://schemas.openxmlformats.org/officeDocument/2006/relationships/hyperlink" Target="mailto:andrew.springstead@dot.state.fl.us" TargetMode="External"/><Relationship Id="rId72" Type="http://schemas.openxmlformats.org/officeDocument/2006/relationships/hyperlink" Target="mailto:aheard@versar.com" TargetMode="External"/><Relationship Id="rId80" Type="http://schemas.openxmlformats.org/officeDocument/2006/relationships/hyperlink" Target="mailto:JGay@versar.com" TargetMode="External"/><Relationship Id="rId85" Type="http://schemas.openxmlformats.org/officeDocument/2006/relationships/hyperlink" Target="mailto:daniel.buidens@dot.state.fl.us" TargetMode="External"/><Relationship Id="rId93" Type="http://schemas.openxmlformats.org/officeDocument/2006/relationships/hyperlink" Target="mailto:acapriglione@wwebber.com" TargetMode="External"/><Relationship Id="rId3" Type="http://schemas.openxmlformats.org/officeDocument/2006/relationships/hyperlink" Target="mailto:martin.smith@dot.state.fl.us" TargetMode="External"/><Relationship Id="rId12" Type="http://schemas.openxmlformats.org/officeDocument/2006/relationships/hyperlink" Target="mailto:rodney.milligan@dot.state.fl.us" TargetMode="External"/><Relationship Id="rId17" Type="http://schemas.openxmlformats.org/officeDocument/2006/relationships/hyperlink" Target="mailto:cheryl.johnson@dot.state.fl.us" TargetMode="External"/><Relationship Id="rId25" Type="http://schemas.openxmlformats.org/officeDocument/2006/relationships/hyperlink" Target="mailto:richard.edwards@dot.state.fl.us" TargetMode="External"/><Relationship Id="rId33" Type="http://schemas.openxmlformats.org/officeDocument/2006/relationships/hyperlink" Target="mailto:vincent.collie@dot.state.fl.us" TargetMode="External"/><Relationship Id="rId38" Type="http://schemas.openxmlformats.org/officeDocument/2006/relationships/hyperlink" Target="mailto:julius.rinosa@wwebber.com" TargetMode="External"/><Relationship Id="rId46" Type="http://schemas.openxmlformats.org/officeDocument/2006/relationships/hyperlink" Target="mailto:jloar@DeangeloContractingServices.com" TargetMode="External"/><Relationship Id="rId59" Type="http://schemas.openxmlformats.org/officeDocument/2006/relationships/hyperlink" Target="mailto:misty.mahan@dot.state.fl.us" TargetMode="External"/><Relationship Id="rId67" Type="http://schemas.openxmlformats.org/officeDocument/2006/relationships/hyperlink" Target="mailto:Ncanty@versar.com" TargetMode="External"/><Relationship Id="rId20" Type="http://schemas.openxmlformats.org/officeDocument/2006/relationships/hyperlink" Target="mailto:cheryl.johnson@dot.state.fl.us" TargetMode="External"/><Relationship Id="rId41" Type="http://schemas.openxmlformats.org/officeDocument/2006/relationships/hyperlink" Target="mailto:ddewitt@acsinfra.com" TargetMode="External"/><Relationship Id="rId54" Type="http://schemas.openxmlformats.org/officeDocument/2006/relationships/hyperlink" Target="mailto:misty.mahan@dot.state.fl.us" TargetMode="External"/><Relationship Id="rId62" Type="http://schemas.openxmlformats.org/officeDocument/2006/relationships/hyperlink" Target="mailto:cgrandy@walshgroup.com" TargetMode="External"/><Relationship Id="rId70" Type="http://schemas.openxmlformats.org/officeDocument/2006/relationships/hyperlink" Target="mailto:simon_castro@royjorgensen.com" TargetMode="External"/><Relationship Id="rId75" Type="http://schemas.openxmlformats.org/officeDocument/2006/relationships/hyperlink" Target="mailto:jmatthews@floridadrawbridges.com" TargetMode="External"/><Relationship Id="rId83" Type="http://schemas.openxmlformats.org/officeDocument/2006/relationships/hyperlink" Target="mailto:nicholas.moffo@dot.state.fl.us" TargetMode="External"/><Relationship Id="rId88" Type="http://schemas.openxmlformats.org/officeDocument/2006/relationships/hyperlink" Target="mailto:hhambright@wwebber.com" TargetMode="External"/><Relationship Id="rId91" Type="http://schemas.openxmlformats.org/officeDocument/2006/relationships/hyperlink" Target="mailto:thomas.bodell@wwebber.com" TargetMode="External"/><Relationship Id="rId1" Type="http://schemas.openxmlformats.org/officeDocument/2006/relationships/hyperlink" Target="mailto:martin.smith@dot.state.fl.us" TargetMode="External"/><Relationship Id="rId6" Type="http://schemas.openxmlformats.org/officeDocument/2006/relationships/hyperlink" Target="mailto:ray.degiovine@dot.state.fl.us" TargetMode="External"/><Relationship Id="rId15" Type="http://schemas.openxmlformats.org/officeDocument/2006/relationships/hyperlink" Target="mailto:casey.pacetti@dot.state.fl.us" TargetMode="External"/><Relationship Id="rId23" Type="http://schemas.openxmlformats.org/officeDocument/2006/relationships/hyperlink" Target="mailto:raquel.salvato@dot.state.fl.us" TargetMode="External"/><Relationship Id="rId28" Type="http://schemas.openxmlformats.org/officeDocument/2006/relationships/hyperlink" Target="mailto:leonard.salazar@dot.state.fl.us" TargetMode="External"/><Relationship Id="rId36" Type="http://schemas.openxmlformats.org/officeDocument/2006/relationships/hyperlink" Target="mailto:javier.miranda@dot.state.fl.us" TargetMode="External"/><Relationship Id="rId49" Type="http://schemas.openxmlformats.org/officeDocument/2006/relationships/hyperlink" Target="mailto:lorien.scarlett@dot.state.fl.us" TargetMode="External"/><Relationship Id="rId57" Type="http://schemas.openxmlformats.org/officeDocument/2006/relationships/hyperlink" Target="mailto:lorien.scarlett@dot.state.fl.us" TargetMode="External"/><Relationship Id="rId10" Type="http://schemas.openxmlformats.org/officeDocument/2006/relationships/hyperlink" Target="mailto:preston.franklin@dot.state.fl.us" TargetMode="External"/><Relationship Id="rId31" Type="http://schemas.openxmlformats.org/officeDocument/2006/relationships/hyperlink" Target="mailto:andrew.leipski@dot.state.fl.us" TargetMode="External"/><Relationship Id="rId44" Type="http://schemas.openxmlformats.org/officeDocument/2006/relationships/hyperlink" Target="mailto:steve.fezza@wwebber.com" TargetMode="External"/><Relationship Id="rId52" Type="http://schemas.openxmlformats.org/officeDocument/2006/relationships/hyperlink" Target="mailto:andrew.springstead@dot.state.fl.us" TargetMode="External"/><Relationship Id="rId60" Type="http://schemas.openxmlformats.org/officeDocument/2006/relationships/hyperlink" Target="mailto:jeremy.golloway@tpc-corp.com" TargetMode="External"/><Relationship Id="rId65" Type="http://schemas.openxmlformats.org/officeDocument/2006/relationships/hyperlink" Target="mailto:kevin@oasislandscapeservices.com" TargetMode="External"/><Relationship Id="rId73" Type="http://schemas.openxmlformats.org/officeDocument/2006/relationships/hyperlink" Target="mailto:jhenderson@versar.com" TargetMode="External"/><Relationship Id="rId78" Type="http://schemas.openxmlformats.org/officeDocument/2006/relationships/hyperlink" Target="mailto:frank.lipford@wwebber.com" TargetMode="External"/><Relationship Id="rId81" Type="http://schemas.openxmlformats.org/officeDocument/2006/relationships/hyperlink" Target="mailto:nick.sparks@oasislandscapeservices.com" TargetMode="External"/><Relationship Id="rId86" Type="http://schemas.openxmlformats.org/officeDocument/2006/relationships/hyperlink" Target="mailto:luis.martinez@tpc-corp.com" TargetMode="External"/><Relationship Id="rId94" Type="http://schemas.openxmlformats.org/officeDocument/2006/relationships/printerSettings" Target="../printerSettings/printerSettings1.bin"/><Relationship Id="rId4" Type="http://schemas.openxmlformats.org/officeDocument/2006/relationships/hyperlink" Target="mailto:carlos.cabrera@dot.state.fl.us" TargetMode="External"/><Relationship Id="rId9" Type="http://schemas.openxmlformats.org/officeDocument/2006/relationships/hyperlink" Target="mailto:preston.franklin@dot.state.fl.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6FB0B7-1F89-4AFF-95DE-2653DD9324EE}">
  <sheetPr>
    <pageSetUpPr fitToPage="1"/>
  </sheetPr>
  <dimension ref="B1:R200"/>
  <sheetViews>
    <sheetView tabSelected="1" topLeftCell="H1" zoomScaleNormal="100" zoomScaleSheetLayoutView="96" workbookViewId="0">
      <selection activeCell="L4" sqref="L4"/>
    </sheetView>
  </sheetViews>
  <sheetFormatPr defaultRowHeight="14.5" x14ac:dyDescent="0.35"/>
  <cols>
    <col min="1" max="1" width="6.453125" customWidth="1"/>
    <col min="2" max="2" width="19.54296875" customWidth="1"/>
    <col min="3" max="3" width="51.36328125" bestFit="1" customWidth="1"/>
    <col min="4" max="4" width="21.36328125" style="91" customWidth="1"/>
    <col min="5" max="5" width="18.90625" customWidth="1"/>
    <col min="6" max="6" width="16.6328125" customWidth="1"/>
    <col min="7" max="7" width="19.453125" hidden="1" customWidth="1"/>
    <col min="8" max="8" width="95" bestFit="1" customWidth="1"/>
    <col min="9" max="9" width="34.08984375" customWidth="1"/>
    <col min="10" max="10" width="36.36328125" bestFit="1" customWidth="1"/>
    <col min="12" max="12" width="39.36328125" style="84" bestFit="1" customWidth="1"/>
    <col min="13" max="13" width="40.90625" style="84" customWidth="1"/>
    <col min="18" max="18" width="8.90625" hidden="1" customWidth="1"/>
  </cols>
  <sheetData>
    <row r="1" spans="2:18" x14ac:dyDescent="0.35">
      <c r="B1" s="122" t="s">
        <v>176</v>
      </c>
      <c r="C1" s="123"/>
      <c r="D1" s="123"/>
      <c r="E1" s="123"/>
      <c r="F1" s="123"/>
      <c r="G1" s="123"/>
      <c r="H1" s="123"/>
      <c r="I1" s="123"/>
      <c r="J1" s="124"/>
    </row>
    <row r="2" spans="2:18" x14ac:dyDescent="0.35">
      <c r="B2" s="125"/>
      <c r="C2" s="126"/>
      <c r="D2" s="126"/>
      <c r="E2" s="126"/>
      <c r="F2" s="126"/>
      <c r="G2" s="126"/>
      <c r="H2" s="126"/>
      <c r="I2" s="126"/>
      <c r="J2" s="127"/>
    </row>
    <row r="3" spans="2:18" ht="15" thickBot="1" x14ac:dyDescent="0.4">
      <c r="B3" s="125"/>
      <c r="C3" s="126"/>
      <c r="D3" s="126"/>
      <c r="E3" s="126"/>
      <c r="F3" s="126"/>
      <c r="G3" s="126"/>
      <c r="H3" s="126"/>
      <c r="I3" s="126"/>
      <c r="J3" s="127"/>
    </row>
    <row r="4" spans="2:18" ht="15" thickBot="1" x14ac:dyDescent="0.4">
      <c r="B4" s="128"/>
      <c r="C4" s="129"/>
      <c r="D4" s="129"/>
      <c r="E4" s="129"/>
      <c r="F4" s="129"/>
      <c r="G4" s="129"/>
      <c r="H4" s="129"/>
      <c r="I4" s="129"/>
      <c r="J4" s="130"/>
    </row>
    <row r="5" spans="2:18" ht="15" thickBot="1" x14ac:dyDescent="0.4">
      <c r="J5" s="1">
        <v>45775</v>
      </c>
    </row>
    <row r="6" spans="2:18" x14ac:dyDescent="0.35">
      <c r="B6" s="140" t="s">
        <v>0</v>
      </c>
      <c r="C6" s="133" t="s">
        <v>1</v>
      </c>
      <c r="D6" s="133" t="s">
        <v>425</v>
      </c>
      <c r="E6" s="133" t="s">
        <v>3</v>
      </c>
      <c r="F6" s="133" t="s">
        <v>4</v>
      </c>
      <c r="G6" s="133" t="s">
        <v>2</v>
      </c>
      <c r="H6" s="133" t="s">
        <v>224</v>
      </c>
      <c r="I6" s="133" t="s">
        <v>223</v>
      </c>
      <c r="J6" s="135" t="s">
        <v>58</v>
      </c>
    </row>
    <row r="7" spans="2:18" ht="17.399999999999999" customHeight="1" x14ac:dyDescent="0.35">
      <c r="B7" s="141"/>
      <c r="C7" s="134"/>
      <c r="D7" s="134"/>
      <c r="E7" s="134"/>
      <c r="F7" s="134"/>
      <c r="G7" s="134"/>
      <c r="H7" s="134"/>
      <c r="I7" s="134"/>
      <c r="J7" s="136"/>
    </row>
    <row r="8" spans="2:18" x14ac:dyDescent="0.35">
      <c r="B8" s="141"/>
      <c r="C8" s="139"/>
      <c r="D8" s="134"/>
      <c r="E8" s="134"/>
      <c r="F8" s="134"/>
      <c r="G8" s="134"/>
      <c r="H8" s="134"/>
      <c r="I8" s="134"/>
      <c r="J8" s="136"/>
    </row>
    <row r="9" spans="2:18" ht="3.5" customHeight="1" thickBot="1" x14ac:dyDescent="0.4">
      <c r="B9" s="41"/>
      <c r="C9" s="41"/>
      <c r="D9" s="36"/>
      <c r="E9" s="36"/>
      <c r="F9" s="36"/>
      <c r="G9" s="36"/>
      <c r="H9" s="36"/>
      <c r="I9" s="36"/>
      <c r="J9" s="36"/>
    </row>
    <row r="10" spans="2:18" ht="20.5" thickBot="1" x14ac:dyDescent="0.45">
      <c r="B10" s="148" t="s">
        <v>7</v>
      </c>
      <c r="C10" s="149"/>
      <c r="D10" s="92"/>
      <c r="E10" s="76"/>
      <c r="F10" s="76"/>
      <c r="G10" s="76"/>
      <c r="H10" s="76"/>
      <c r="I10" s="77"/>
      <c r="J10" s="77"/>
      <c r="L10" s="86" t="s">
        <v>236</v>
      </c>
      <c r="M10" s="86" t="s">
        <v>237</v>
      </c>
    </row>
    <row r="11" spans="2:18" ht="3.5" customHeight="1" thickBot="1" x14ac:dyDescent="0.45">
      <c r="B11" s="42"/>
      <c r="C11" s="42"/>
      <c r="D11" s="93"/>
      <c r="E11" s="6"/>
      <c r="F11" s="6"/>
      <c r="G11" s="6"/>
      <c r="H11" s="6"/>
      <c r="I11" s="7"/>
      <c r="J11" s="7"/>
    </row>
    <row r="12" spans="2:18" ht="15.5" x14ac:dyDescent="0.35">
      <c r="B12" s="104" t="s">
        <v>8</v>
      </c>
      <c r="C12" s="146" t="s">
        <v>66</v>
      </c>
      <c r="D12" s="131">
        <v>14817284</v>
      </c>
      <c r="E12" s="120">
        <v>43739</v>
      </c>
      <c r="F12" s="120">
        <v>46293</v>
      </c>
      <c r="G12" s="144">
        <f t="shared" ref="G12:G27" si="0">(F12-E12)/365</f>
        <v>6.9972602739726026</v>
      </c>
      <c r="H12" s="34" t="s">
        <v>6</v>
      </c>
      <c r="I12" s="20" t="s">
        <v>75</v>
      </c>
      <c r="J12" s="21" t="s">
        <v>76</v>
      </c>
      <c r="L12" s="85" t="s">
        <v>238</v>
      </c>
      <c r="M12" s="84" t="s">
        <v>265</v>
      </c>
      <c r="R12" t="s">
        <v>5</v>
      </c>
    </row>
    <row r="13" spans="2:18" ht="16" thickBot="1" x14ac:dyDescent="0.4">
      <c r="B13" s="105"/>
      <c r="C13" s="147"/>
      <c r="D13" s="132"/>
      <c r="E13" s="121"/>
      <c r="F13" s="121"/>
      <c r="G13" s="145"/>
      <c r="H13" s="35" t="s">
        <v>96</v>
      </c>
      <c r="I13" s="24" t="s">
        <v>264</v>
      </c>
      <c r="J13" s="25" t="s">
        <v>77</v>
      </c>
    </row>
    <row r="14" spans="2:18" ht="3.5" customHeight="1" thickBot="1" x14ac:dyDescent="0.4">
      <c r="B14" s="26"/>
      <c r="C14" s="27"/>
      <c r="D14" s="90"/>
      <c r="E14" s="28"/>
      <c r="F14" s="28"/>
      <c r="G14" s="16"/>
      <c r="H14" s="17"/>
      <c r="I14" s="29"/>
      <c r="J14" s="29"/>
    </row>
    <row r="15" spans="2:18" ht="15.5" x14ac:dyDescent="0.35">
      <c r="B15" s="104" t="s">
        <v>9</v>
      </c>
      <c r="C15" s="146" t="s">
        <v>66</v>
      </c>
      <c r="D15" s="131">
        <v>34952441</v>
      </c>
      <c r="E15" s="120">
        <v>44013</v>
      </c>
      <c r="F15" s="120">
        <v>46567</v>
      </c>
      <c r="G15" s="144">
        <f t="shared" si="0"/>
        <v>6.9972602739726026</v>
      </c>
      <c r="H15" s="34" t="s">
        <v>406</v>
      </c>
      <c r="I15" s="20" t="s">
        <v>78</v>
      </c>
      <c r="J15" s="21" t="s">
        <v>408</v>
      </c>
      <c r="L15" s="85" t="s">
        <v>235</v>
      </c>
      <c r="M15" s="85" t="s">
        <v>266</v>
      </c>
      <c r="R15" t="s">
        <v>66</v>
      </c>
    </row>
    <row r="16" spans="2:18" ht="16" thickBot="1" x14ac:dyDescent="0.4">
      <c r="B16" s="105"/>
      <c r="C16" s="147"/>
      <c r="D16" s="132"/>
      <c r="E16" s="121"/>
      <c r="F16" s="121"/>
      <c r="G16" s="145"/>
      <c r="H16" s="35" t="s">
        <v>407</v>
      </c>
      <c r="I16" s="12" t="s">
        <v>263</v>
      </c>
      <c r="J16" s="25" t="s">
        <v>409</v>
      </c>
    </row>
    <row r="17" spans="2:18" ht="3.5" customHeight="1" thickBot="1" x14ac:dyDescent="0.4">
      <c r="B17" s="26"/>
      <c r="C17" s="27"/>
      <c r="D17" s="90"/>
      <c r="E17" s="28"/>
      <c r="F17" s="28"/>
      <c r="G17" s="16"/>
      <c r="H17" s="17"/>
      <c r="I17" s="29"/>
      <c r="J17" s="29"/>
    </row>
    <row r="18" spans="2:18" ht="15.5" x14ac:dyDescent="0.35">
      <c r="B18" s="104" t="s">
        <v>10</v>
      </c>
      <c r="C18" s="146" t="s">
        <v>66</v>
      </c>
      <c r="D18" s="131">
        <v>13784479.68</v>
      </c>
      <c r="E18" s="120">
        <v>44197</v>
      </c>
      <c r="F18" s="120">
        <v>46751</v>
      </c>
      <c r="G18" s="144">
        <f t="shared" si="0"/>
        <v>6.9972602739726026</v>
      </c>
      <c r="H18" s="34" t="s">
        <v>6</v>
      </c>
      <c r="I18" s="20" t="s">
        <v>83</v>
      </c>
      <c r="J18" s="21" t="s">
        <v>79</v>
      </c>
      <c r="L18" s="85" t="s">
        <v>239</v>
      </c>
      <c r="M18" s="84" t="s">
        <v>267</v>
      </c>
      <c r="R18" t="s">
        <v>67</v>
      </c>
    </row>
    <row r="19" spans="2:18" ht="16" thickBot="1" x14ac:dyDescent="0.4">
      <c r="B19" s="105"/>
      <c r="C19" s="147"/>
      <c r="D19" s="132"/>
      <c r="E19" s="121"/>
      <c r="F19" s="121"/>
      <c r="G19" s="145"/>
      <c r="H19" s="35" t="s">
        <v>97</v>
      </c>
      <c r="I19" s="24" t="s">
        <v>268</v>
      </c>
      <c r="J19" s="25" t="s">
        <v>80</v>
      </c>
    </row>
    <row r="20" spans="2:18" ht="3.5" customHeight="1" thickBot="1" x14ac:dyDescent="0.4">
      <c r="B20" s="26"/>
      <c r="C20" s="27"/>
      <c r="D20" s="90"/>
      <c r="E20" s="28"/>
      <c r="F20" s="28"/>
      <c r="G20" s="16"/>
      <c r="H20" s="17"/>
      <c r="I20" s="29"/>
      <c r="J20" s="29"/>
    </row>
    <row r="21" spans="2:18" ht="15.5" x14ac:dyDescent="0.35">
      <c r="B21" s="104" t="s">
        <v>11</v>
      </c>
      <c r="C21" s="146" t="s">
        <v>66</v>
      </c>
      <c r="D21" s="131">
        <v>18892811.93</v>
      </c>
      <c r="E21" s="120">
        <v>44562</v>
      </c>
      <c r="F21" s="120">
        <v>47116</v>
      </c>
      <c r="G21" s="144">
        <f t="shared" si="0"/>
        <v>6.9972602739726026</v>
      </c>
      <c r="H21" s="34" t="s">
        <v>6</v>
      </c>
      <c r="I21" s="20" t="s">
        <v>83</v>
      </c>
      <c r="J21" s="21" t="s">
        <v>79</v>
      </c>
      <c r="L21" s="85" t="s">
        <v>239</v>
      </c>
      <c r="M21" s="85" t="s">
        <v>267</v>
      </c>
      <c r="R21" t="s">
        <v>69</v>
      </c>
    </row>
    <row r="22" spans="2:18" ht="16" thickBot="1" x14ac:dyDescent="0.4">
      <c r="B22" s="105"/>
      <c r="C22" s="147"/>
      <c r="D22" s="132"/>
      <c r="E22" s="121"/>
      <c r="F22" s="121"/>
      <c r="G22" s="145"/>
      <c r="H22" s="35" t="s">
        <v>98</v>
      </c>
      <c r="I22" s="24" t="s">
        <v>268</v>
      </c>
      <c r="J22" s="25" t="s">
        <v>80</v>
      </c>
    </row>
    <row r="23" spans="2:18" ht="3.5" customHeight="1" thickBot="1" x14ac:dyDescent="0.4">
      <c r="B23" s="26"/>
      <c r="C23" s="27"/>
      <c r="D23" s="90"/>
      <c r="E23" s="28"/>
      <c r="F23" s="28"/>
      <c r="G23" s="16"/>
      <c r="H23" s="17"/>
      <c r="I23" s="29"/>
      <c r="J23" s="29"/>
    </row>
    <row r="24" spans="2:18" ht="15.5" x14ac:dyDescent="0.35">
      <c r="B24" s="104" t="s">
        <v>12</v>
      </c>
      <c r="C24" s="146" t="s">
        <v>67</v>
      </c>
      <c r="D24" s="131">
        <v>96963730</v>
      </c>
      <c r="E24" s="120">
        <v>44652</v>
      </c>
      <c r="F24" s="120">
        <v>47572</v>
      </c>
      <c r="G24" s="144">
        <f t="shared" si="0"/>
        <v>8</v>
      </c>
      <c r="H24" s="34" t="s">
        <v>405</v>
      </c>
      <c r="I24" s="20" t="s">
        <v>353</v>
      </c>
      <c r="J24" s="21" t="s">
        <v>84</v>
      </c>
      <c r="L24" s="85" t="s">
        <v>238</v>
      </c>
      <c r="M24" s="84" t="s">
        <v>269</v>
      </c>
      <c r="R24" t="s">
        <v>70</v>
      </c>
    </row>
    <row r="25" spans="2:18" ht="16" thickBot="1" x14ac:dyDescent="0.4">
      <c r="B25" s="105"/>
      <c r="C25" s="147"/>
      <c r="D25" s="132"/>
      <c r="E25" s="121"/>
      <c r="F25" s="121"/>
      <c r="G25" s="145"/>
      <c r="H25" s="35" t="s">
        <v>342</v>
      </c>
      <c r="I25" s="24" t="s">
        <v>264</v>
      </c>
      <c r="J25" s="25" t="s">
        <v>85</v>
      </c>
    </row>
    <row r="26" spans="2:18" ht="3.5" customHeight="1" thickBot="1" x14ac:dyDescent="0.4">
      <c r="B26" s="26"/>
      <c r="C26" s="27"/>
      <c r="D26" s="90"/>
      <c r="E26" s="28"/>
      <c r="F26" s="28"/>
      <c r="G26" s="16"/>
      <c r="H26" s="17"/>
      <c r="I26" s="29"/>
      <c r="J26" s="29"/>
    </row>
    <row r="27" spans="2:18" ht="15.5" x14ac:dyDescent="0.35">
      <c r="B27" s="104" t="s">
        <v>13</v>
      </c>
      <c r="C27" s="142" t="s">
        <v>66</v>
      </c>
      <c r="D27" s="131">
        <v>64013831</v>
      </c>
      <c r="E27" s="120">
        <v>44866</v>
      </c>
      <c r="F27" s="120">
        <v>46690</v>
      </c>
      <c r="G27" s="144">
        <f t="shared" si="0"/>
        <v>4.9972602739726026</v>
      </c>
      <c r="H27" s="34" t="s">
        <v>82</v>
      </c>
      <c r="I27" s="20" t="s">
        <v>354</v>
      </c>
      <c r="J27" s="21" t="s">
        <v>417</v>
      </c>
      <c r="L27" s="85" t="s">
        <v>356</v>
      </c>
      <c r="M27" s="87" t="s">
        <v>419</v>
      </c>
      <c r="R27" t="s">
        <v>333</v>
      </c>
    </row>
    <row r="28" spans="2:18" ht="16" thickBot="1" x14ac:dyDescent="0.4">
      <c r="B28" s="105"/>
      <c r="C28" s="143"/>
      <c r="D28" s="132"/>
      <c r="E28" s="121"/>
      <c r="F28" s="121"/>
      <c r="G28" s="145"/>
      <c r="H28" s="35" t="s">
        <v>81</v>
      </c>
      <c r="I28" s="24" t="s">
        <v>355</v>
      </c>
      <c r="J28" s="25" t="s">
        <v>418</v>
      </c>
    </row>
    <row r="29" spans="2:18" ht="3.5" customHeight="1" thickBot="1" x14ac:dyDescent="0.4">
      <c r="B29" s="102"/>
      <c r="C29" s="43"/>
      <c r="D29" s="94"/>
      <c r="E29" s="3"/>
      <c r="F29" s="3"/>
      <c r="G29" s="4"/>
      <c r="H29" s="5"/>
      <c r="I29" s="5"/>
      <c r="J29" s="5"/>
    </row>
    <row r="30" spans="2:18" ht="15.65" customHeight="1" x14ac:dyDescent="0.35">
      <c r="B30" s="104" t="s">
        <v>395</v>
      </c>
      <c r="C30" s="146" t="s">
        <v>225</v>
      </c>
      <c r="D30" s="131">
        <v>12600000</v>
      </c>
      <c r="E30" s="114">
        <v>45474</v>
      </c>
      <c r="F30" s="152">
        <v>48029</v>
      </c>
      <c r="G30" s="144">
        <f>(F30-E30)/365</f>
        <v>7</v>
      </c>
      <c r="H30" s="8" t="s">
        <v>6</v>
      </c>
      <c r="I30" s="9" t="s">
        <v>74</v>
      </c>
      <c r="J30" s="10" t="s">
        <v>396</v>
      </c>
      <c r="L30" s="85" t="s">
        <v>235</v>
      </c>
      <c r="M30" s="85" t="s">
        <v>398</v>
      </c>
    </row>
    <row r="31" spans="2:18" ht="15.65" customHeight="1" thickBot="1" x14ac:dyDescent="0.4">
      <c r="B31" s="105"/>
      <c r="C31" s="147"/>
      <c r="D31" s="132"/>
      <c r="E31" s="115"/>
      <c r="F31" s="153"/>
      <c r="G31" s="145"/>
      <c r="H31" s="11" t="s">
        <v>95</v>
      </c>
      <c r="I31" s="12" t="s">
        <v>263</v>
      </c>
      <c r="J31" s="13" t="s">
        <v>397</v>
      </c>
    </row>
    <row r="32" spans="2:18" ht="3.5" customHeight="1" thickBot="1" x14ac:dyDescent="0.4">
      <c r="B32" s="99"/>
      <c r="C32" s="14"/>
      <c r="D32" s="90"/>
      <c r="E32" s="15"/>
      <c r="F32" s="15"/>
      <c r="G32" s="16"/>
      <c r="H32" s="14"/>
      <c r="I32" s="14"/>
      <c r="J32" s="17"/>
    </row>
    <row r="33" spans="2:18" ht="20.5" thickBot="1" x14ac:dyDescent="0.45">
      <c r="B33" s="150" t="s">
        <v>59</v>
      </c>
      <c r="C33" s="151"/>
      <c r="D33" s="95"/>
      <c r="E33" s="78"/>
      <c r="F33" s="78"/>
      <c r="G33" s="79"/>
      <c r="H33" s="80"/>
      <c r="I33" s="80"/>
      <c r="J33" s="80"/>
      <c r="R33" t="s">
        <v>68</v>
      </c>
    </row>
    <row r="34" spans="2:18" ht="3.5" customHeight="1" thickBot="1" x14ac:dyDescent="0.45">
      <c r="B34" s="100"/>
      <c r="C34" s="44"/>
      <c r="D34" s="96"/>
      <c r="E34" s="30"/>
      <c r="F34" s="30"/>
      <c r="G34" s="6"/>
      <c r="H34" s="31"/>
      <c r="I34" s="31"/>
      <c r="J34" s="31"/>
    </row>
    <row r="35" spans="2:18" ht="15.5" x14ac:dyDescent="0.35">
      <c r="B35" s="104" t="s">
        <v>19</v>
      </c>
      <c r="C35" s="106" t="s">
        <v>69</v>
      </c>
      <c r="D35" s="131">
        <v>113847919.56</v>
      </c>
      <c r="E35" s="120">
        <v>44784</v>
      </c>
      <c r="F35" s="120">
        <v>47340</v>
      </c>
      <c r="G35" s="39">
        <f>(F35-E35)/365</f>
        <v>7.0027397260273974</v>
      </c>
      <c r="H35" s="19" t="s">
        <v>104</v>
      </c>
      <c r="I35" s="20" t="s">
        <v>105</v>
      </c>
      <c r="J35" s="21" t="s">
        <v>334</v>
      </c>
      <c r="L35" s="83" t="s">
        <v>243</v>
      </c>
      <c r="M35" s="85" t="s">
        <v>336</v>
      </c>
    </row>
    <row r="36" spans="2:18" ht="16" thickBot="1" x14ac:dyDescent="0.4">
      <c r="B36" s="105"/>
      <c r="C36" s="107"/>
      <c r="D36" s="132"/>
      <c r="E36" s="121"/>
      <c r="F36" s="121"/>
      <c r="G36" s="40"/>
      <c r="H36" s="23" t="s">
        <v>81</v>
      </c>
      <c r="I36" s="24" t="s">
        <v>378</v>
      </c>
      <c r="J36" s="25" t="s">
        <v>335</v>
      </c>
    </row>
    <row r="37" spans="2:18" ht="3.5" customHeight="1" thickBot="1" x14ac:dyDescent="0.4">
      <c r="B37" s="26"/>
      <c r="C37" s="26"/>
      <c r="D37" s="90"/>
      <c r="E37" s="28"/>
      <c r="F37" s="28"/>
      <c r="G37" s="38"/>
      <c r="H37" s="29"/>
      <c r="I37" s="29"/>
      <c r="J37" s="29"/>
    </row>
    <row r="38" spans="2:18" ht="15.5" x14ac:dyDescent="0.35">
      <c r="B38" s="104" t="s">
        <v>20</v>
      </c>
      <c r="C38" s="106" t="s">
        <v>70</v>
      </c>
      <c r="D38" s="131">
        <v>22647256.199999999</v>
      </c>
      <c r="E38" s="120">
        <v>44743</v>
      </c>
      <c r="F38" s="120">
        <v>46568</v>
      </c>
      <c r="G38" s="39">
        <f>(F38-E38)/365</f>
        <v>5</v>
      </c>
      <c r="H38" s="19" t="s">
        <v>107</v>
      </c>
      <c r="I38" s="20" t="s">
        <v>109</v>
      </c>
      <c r="J38" s="21" t="s">
        <v>328</v>
      </c>
      <c r="L38" s="83" t="s">
        <v>244</v>
      </c>
      <c r="M38" s="88" t="s">
        <v>329</v>
      </c>
    </row>
    <row r="39" spans="2:18" ht="16" thickBot="1" x14ac:dyDescent="0.4">
      <c r="B39" s="105"/>
      <c r="C39" s="107"/>
      <c r="D39" s="132"/>
      <c r="E39" s="121"/>
      <c r="F39" s="121"/>
      <c r="G39" s="40"/>
      <c r="H39" s="23" t="s">
        <v>108</v>
      </c>
      <c r="I39" s="24" t="s">
        <v>110</v>
      </c>
      <c r="J39" s="25" t="s">
        <v>330</v>
      </c>
    </row>
    <row r="40" spans="2:18" ht="3.5" customHeight="1" thickBot="1" x14ac:dyDescent="0.4">
      <c r="B40" s="26"/>
      <c r="C40" s="26"/>
      <c r="D40" s="90"/>
      <c r="E40" s="28"/>
      <c r="F40" s="28"/>
      <c r="G40" s="38"/>
      <c r="H40" s="29"/>
      <c r="I40" s="29"/>
      <c r="J40" s="29"/>
    </row>
    <row r="41" spans="2:18" ht="16" thickBot="1" x14ac:dyDescent="0.4">
      <c r="B41" s="104" t="s">
        <v>21</v>
      </c>
      <c r="C41" s="106" t="s">
        <v>67</v>
      </c>
      <c r="D41" s="131">
        <v>55341828</v>
      </c>
      <c r="E41" s="120">
        <v>44866</v>
      </c>
      <c r="F41" s="120">
        <v>47422</v>
      </c>
      <c r="G41" s="39">
        <f>(F41-E41)/365</f>
        <v>7.0027397260273974</v>
      </c>
      <c r="H41" s="19" t="s">
        <v>111</v>
      </c>
      <c r="I41" s="20" t="s">
        <v>113</v>
      </c>
      <c r="J41" s="21" t="s">
        <v>114</v>
      </c>
      <c r="L41" s="83" t="s">
        <v>245</v>
      </c>
      <c r="M41" s="87" t="s">
        <v>288</v>
      </c>
    </row>
    <row r="42" spans="2:18" ht="16" thickBot="1" x14ac:dyDescent="0.4">
      <c r="B42" s="105"/>
      <c r="C42" s="107"/>
      <c r="D42" s="132"/>
      <c r="E42" s="121"/>
      <c r="F42" s="121"/>
      <c r="G42" s="40"/>
      <c r="H42" s="11" t="s">
        <v>112</v>
      </c>
      <c r="I42" s="24" t="s">
        <v>115</v>
      </c>
      <c r="J42" s="25" t="s">
        <v>399</v>
      </c>
    </row>
    <row r="43" spans="2:18" ht="3.5" customHeight="1" thickBot="1" x14ac:dyDescent="0.4">
      <c r="B43" s="26"/>
      <c r="C43" s="26"/>
      <c r="D43" s="90"/>
      <c r="E43" s="28"/>
      <c r="F43" s="28"/>
      <c r="G43" s="38"/>
      <c r="H43" s="29"/>
      <c r="I43" s="29"/>
      <c r="J43" s="29"/>
    </row>
    <row r="44" spans="2:18" ht="15.5" x14ac:dyDescent="0.35">
      <c r="B44" s="104" t="s">
        <v>14</v>
      </c>
      <c r="C44" s="106" t="s">
        <v>66</v>
      </c>
      <c r="D44" s="131">
        <v>6514932</v>
      </c>
      <c r="E44" s="110">
        <v>44104</v>
      </c>
      <c r="F44" s="110">
        <v>46660</v>
      </c>
      <c r="G44" s="137">
        <f>(F44-E44)/365</f>
        <v>7.0027397260273974</v>
      </c>
      <c r="H44" s="19" t="s">
        <v>6</v>
      </c>
      <c r="I44" s="20" t="s">
        <v>86</v>
      </c>
      <c r="J44" s="21" t="s">
        <v>87</v>
      </c>
      <c r="L44" s="83" t="s">
        <v>240</v>
      </c>
      <c r="M44" s="87" t="s">
        <v>289</v>
      </c>
      <c r="R44" t="s">
        <v>225</v>
      </c>
    </row>
    <row r="45" spans="2:18" ht="16" thickBot="1" x14ac:dyDescent="0.4">
      <c r="B45" s="105"/>
      <c r="C45" s="107"/>
      <c r="D45" s="132"/>
      <c r="E45" s="111"/>
      <c r="F45" s="111"/>
      <c r="G45" s="138"/>
      <c r="H45" s="23" t="s">
        <v>99</v>
      </c>
      <c r="I45" s="24" t="s">
        <v>88</v>
      </c>
      <c r="J45" s="25" t="s">
        <v>89</v>
      </c>
    </row>
    <row r="46" spans="2:18" ht="3.5" customHeight="1" thickBot="1" x14ac:dyDescent="0.4">
      <c r="B46" s="26"/>
      <c r="C46" s="26"/>
      <c r="D46" s="90"/>
      <c r="E46" s="37"/>
      <c r="F46" s="37"/>
      <c r="G46" s="38"/>
      <c r="H46" s="29"/>
      <c r="I46" s="29"/>
      <c r="J46" s="29"/>
    </row>
    <row r="47" spans="2:18" ht="15.5" x14ac:dyDescent="0.35">
      <c r="B47" s="104" t="s">
        <v>15</v>
      </c>
      <c r="C47" s="106" t="s">
        <v>66</v>
      </c>
      <c r="D47" s="131">
        <v>88902029.930000007</v>
      </c>
      <c r="E47" s="120">
        <v>43252</v>
      </c>
      <c r="F47" s="120">
        <v>46903</v>
      </c>
      <c r="G47" s="39">
        <f t="shared" ref="G47:G184" si="1">(F47-E47)/365</f>
        <v>10.002739726027396</v>
      </c>
      <c r="H47" s="19" t="s">
        <v>6</v>
      </c>
      <c r="I47" s="20" t="s">
        <v>90</v>
      </c>
      <c r="J47" s="21" t="s">
        <v>93</v>
      </c>
      <c r="L47" s="83" t="s">
        <v>241</v>
      </c>
      <c r="M47" s="87" t="s">
        <v>309</v>
      </c>
      <c r="R47" t="s">
        <v>71</v>
      </c>
    </row>
    <row r="48" spans="2:18" ht="16" thickBot="1" x14ac:dyDescent="0.4">
      <c r="B48" s="105"/>
      <c r="C48" s="107"/>
      <c r="D48" s="132"/>
      <c r="E48" s="121"/>
      <c r="F48" s="121"/>
      <c r="G48" s="40"/>
      <c r="H48" s="23" t="s">
        <v>100</v>
      </c>
      <c r="I48" s="24" t="s">
        <v>377</v>
      </c>
      <c r="J48" s="25" t="s">
        <v>94</v>
      </c>
    </row>
    <row r="49" spans="2:18" ht="3.5" customHeight="1" thickBot="1" x14ac:dyDescent="0.4">
      <c r="B49" s="26"/>
      <c r="C49" s="26"/>
      <c r="D49" s="90"/>
      <c r="E49" s="28"/>
      <c r="F49" s="28"/>
      <c r="G49" s="38"/>
      <c r="H49" s="29"/>
      <c r="I49" s="29"/>
      <c r="J49" s="29"/>
    </row>
    <row r="50" spans="2:18" ht="16" thickBot="1" x14ac:dyDescent="0.4">
      <c r="B50" s="104" t="s">
        <v>16</v>
      </c>
      <c r="C50" s="106" t="s">
        <v>5</v>
      </c>
      <c r="D50" s="131">
        <v>86002000</v>
      </c>
      <c r="E50" s="120">
        <v>43278</v>
      </c>
      <c r="F50" s="120">
        <v>46929</v>
      </c>
      <c r="G50" s="39">
        <f t="shared" si="1"/>
        <v>10.002739726027396</v>
      </c>
      <c r="H50" s="19" t="s">
        <v>91</v>
      </c>
      <c r="I50" s="20" t="s">
        <v>92</v>
      </c>
      <c r="J50" s="21" t="s">
        <v>307</v>
      </c>
      <c r="L50" s="83" t="s">
        <v>242</v>
      </c>
      <c r="M50" s="87" t="s">
        <v>308</v>
      </c>
      <c r="R50" t="s">
        <v>72</v>
      </c>
    </row>
    <row r="51" spans="2:18" ht="16" thickBot="1" x14ac:dyDescent="0.4">
      <c r="B51" s="105"/>
      <c r="C51" s="107"/>
      <c r="D51" s="132"/>
      <c r="E51" s="121"/>
      <c r="F51" s="121"/>
      <c r="G51" s="40"/>
      <c r="H51" s="23" t="s">
        <v>101</v>
      </c>
      <c r="I51" s="24" t="s">
        <v>331</v>
      </c>
      <c r="J51" s="25" t="s">
        <v>322</v>
      </c>
    </row>
    <row r="52" spans="2:18" ht="3.5" customHeight="1" thickBot="1" x14ac:dyDescent="0.4">
      <c r="B52" s="26"/>
      <c r="C52" s="26"/>
      <c r="D52" s="90"/>
      <c r="E52" s="28"/>
      <c r="F52" s="28"/>
      <c r="G52" s="38"/>
      <c r="H52" s="29"/>
      <c r="I52" s="29"/>
      <c r="J52" s="29"/>
    </row>
    <row r="53" spans="2:18" ht="15.5" x14ac:dyDescent="0.35">
      <c r="B53" s="104" t="s">
        <v>17</v>
      </c>
      <c r="C53" s="106" t="s">
        <v>66</v>
      </c>
      <c r="D53" s="131">
        <v>10152375</v>
      </c>
      <c r="E53" s="120">
        <v>43646</v>
      </c>
      <c r="F53" s="120">
        <v>46202</v>
      </c>
      <c r="G53" s="39">
        <f t="shared" si="1"/>
        <v>7.0027397260273974</v>
      </c>
      <c r="H53" s="19" t="s">
        <v>6</v>
      </c>
      <c r="I53" s="20" t="s">
        <v>92</v>
      </c>
      <c r="J53" s="21" t="s">
        <v>93</v>
      </c>
      <c r="L53" s="83" t="s">
        <v>242</v>
      </c>
      <c r="M53" s="87" t="s">
        <v>287</v>
      </c>
      <c r="R53" t="s">
        <v>73</v>
      </c>
    </row>
    <row r="54" spans="2:18" ht="16" thickBot="1" x14ac:dyDescent="0.4">
      <c r="B54" s="105"/>
      <c r="C54" s="107"/>
      <c r="D54" s="132"/>
      <c r="E54" s="121"/>
      <c r="F54" s="121"/>
      <c r="G54" s="40"/>
      <c r="H54" s="23" t="s">
        <v>102</v>
      </c>
      <c r="I54" s="24" t="s">
        <v>331</v>
      </c>
      <c r="J54" s="25" t="s">
        <v>94</v>
      </c>
    </row>
    <row r="55" spans="2:18" ht="3.5" customHeight="1" thickBot="1" x14ac:dyDescent="0.4">
      <c r="B55" s="26"/>
      <c r="C55" s="26"/>
      <c r="D55" s="90"/>
      <c r="E55" s="28"/>
      <c r="F55" s="28"/>
      <c r="G55" s="38"/>
      <c r="H55" s="29"/>
      <c r="I55" s="29"/>
      <c r="J55" s="29"/>
    </row>
    <row r="56" spans="2:18" ht="15.5" x14ac:dyDescent="0.35">
      <c r="B56" s="104" t="s">
        <v>18</v>
      </c>
      <c r="C56" s="106" t="s">
        <v>66</v>
      </c>
      <c r="D56" s="131">
        <v>12551527</v>
      </c>
      <c r="E56" s="120">
        <v>43645</v>
      </c>
      <c r="F56" s="120">
        <v>46201</v>
      </c>
      <c r="G56" s="45">
        <f t="shared" si="1"/>
        <v>7.0027397260273974</v>
      </c>
      <c r="H56" s="46" t="s">
        <v>6</v>
      </c>
      <c r="I56" s="20" t="s">
        <v>388</v>
      </c>
      <c r="J56" s="21" t="s">
        <v>323</v>
      </c>
      <c r="L56" s="83" t="s">
        <v>390</v>
      </c>
      <c r="M56" s="87" t="s">
        <v>325</v>
      </c>
    </row>
    <row r="57" spans="2:18" ht="16" thickBot="1" x14ac:dyDescent="0.4">
      <c r="B57" s="105"/>
      <c r="C57" s="107"/>
      <c r="D57" s="132"/>
      <c r="E57" s="121"/>
      <c r="F57" s="121"/>
      <c r="G57" s="47"/>
      <c r="H57" s="48" t="s">
        <v>103</v>
      </c>
      <c r="I57" s="24" t="s">
        <v>389</v>
      </c>
      <c r="J57" s="25" t="s">
        <v>324</v>
      </c>
    </row>
    <row r="58" spans="2:18" ht="3.5" customHeight="1" thickBot="1" x14ac:dyDescent="0.4">
      <c r="B58" s="26"/>
      <c r="C58" s="26"/>
      <c r="D58" s="90"/>
      <c r="E58" s="28"/>
      <c r="F58" s="28"/>
      <c r="G58" s="38"/>
      <c r="H58" s="29"/>
      <c r="I58" s="29"/>
      <c r="J58" s="29"/>
    </row>
    <row r="59" spans="2:18" ht="15.5" x14ac:dyDescent="0.35">
      <c r="B59" s="104" t="s">
        <v>22</v>
      </c>
      <c r="C59" s="116" t="s">
        <v>333</v>
      </c>
      <c r="D59" s="131">
        <v>10775084</v>
      </c>
      <c r="E59" s="120">
        <v>44105</v>
      </c>
      <c r="F59" s="120">
        <v>46660</v>
      </c>
      <c r="G59" s="39">
        <f t="shared" si="1"/>
        <v>7</v>
      </c>
      <c r="H59" s="19" t="s">
        <v>6</v>
      </c>
      <c r="I59" s="20" t="s">
        <v>117</v>
      </c>
      <c r="J59" s="21" t="s">
        <v>327</v>
      </c>
      <c r="L59" s="83" t="s">
        <v>246</v>
      </c>
      <c r="M59" s="87" t="s">
        <v>326</v>
      </c>
    </row>
    <row r="60" spans="2:18" ht="16" thickBot="1" x14ac:dyDescent="0.4">
      <c r="B60" s="105"/>
      <c r="C60" s="117"/>
      <c r="D60" s="132"/>
      <c r="E60" s="121"/>
      <c r="F60" s="121"/>
      <c r="G60" s="40"/>
      <c r="H60" s="23" t="s">
        <v>116</v>
      </c>
      <c r="I60" s="24" t="s">
        <v>119</v>
      </c>
      <c r="J60" s="25" t="s">
        <v>163</v>
      </c>
    </row>
    <row r="61" spans="2:18" ht="3.5" customHeight="1" thickBot="1" x14ac:dyDescent="0.4">
      <c r="B61" s="101"/>
      <c r="C61" s="51"/>
      <c r="D61" s="94"/>
      <c r="E61" s="3"/>
      <c r="F61" s="3"/>
      <c r="G61" s="33"/>
      <c r="H61" s="5"/>
      <c r="I61" s="5"/>
      <c r="J61" s="5"/>
    </row>
    <row r="62" spans="2:18" ht="20.5" thickBot="1" x14ac:dyDescent="0.45">
      <c r="B62" s="150" t="s">
        <v>60</v>
      </c>
      <c r="C62" s="151"/>
      <c r="D62" s="95"/>
      <c r="E62" s="78"/>
      <c r="F62" s="78"/>
      <c r="G62" s="81"/>
      <c r="H62" s="80"/>
      <c r="I62" s="80"/>
      <c r="J62" s="80"/>
    </row>
    <row r="63" spans="2:18" ht="3.5" customHeight="1" thickBot="1" x14ac:dyDescent="0.45">
      <c r="B63" s="100"/>
      <c r="C63" s="44"/>
      <c r="D63" s="96"/>
      <c r="E63" s="30"/>
      <c r="F63" s="30"/>
      <c r="G63" s="52"/>
      <c r="H63" s="31"/>
      <c r="I63" s="31"/>
      <c r="J63" s="31"/>
    </row>
    <row r="64" spans="2:18" ht="15.5" x14ac:dyDescent="0.35">
      <c r="B64" s="104" t="s">
        <v>23</v>
      </c>
      <c r="C64" s="106" t="s">
        <v>66</v>
      </c>
      <c r="D64" s="131">
        <v>13279285.67</v>
      </c>
      <c r="E64" s="120">
        <v>44743</v>
      </c>
      <c r="F64" s="120">
        <v>45838</v>
      </c>
      <c r="G64" s="39">
        <f t="shared" si="1"/>
        <v>3</v>
      </c>
      <c r="H64" s="19" t="s">
        <v>6</v>
      </c>
      <c r="I64" s="20" t="s">
        <v>319</v>
      </c>
      <c r="J64" s="21" t="s">
        <v>121</v>
      </c>
      <c r="L64" s="85" t="s">
        <v>321</v>
      </c>
      <c r="M64" s="84" t="s">
        <v>272</v>
      </c>
    </row>
    <row r="65" spans="2:13" ht="16" thickBot="1" x14ac:dyDescent="0.4">
      <c r="B65" s="105"/>
      <c r="C65" s="107"/>
      <c r="D65" s="132"/>
      <c r="E65" s="121"/>
      <c r="F65" s="121"/>
      <c r="G65" s="40"/>
      <c r="H65" s="11" t="s">
        <v>120</v>
      </c>
      <c r="I65" s="24" t="s">
        <v>320</v>
      </c>
      <c r="J65" s="25" t="s">
        <v>122</v>
      </c>
    </row>
    <row r="66" spans="2:13" ht="3.5" customHeight="1" thickBot="1" x14ac:dyDescent="0.4">
      <c r="B66" s="26"/>
      <c r="C66" s="26"/>
      <c r="D66" s="90"/>
      <c r="E66" s="28"/>
      <c r="F66" s="28"/>
      <c r="G66" s="38"/>
      <c r="H66" s="29"/>
      <c r="I66" s="29"/>
      <c r="J66" s="29"/>
    </row>
    <row r="67" spans="2:13" ht="15.5" x14ac:dyDescent="0.35">
      <c r="B67" s="104" t="s">
        <v>24</v>
      </c>
      <c r="C67" s="106" t="s">
        <v>66</v>
      </c>
      <c r="D67" s="131">
        <v>21313001.5</v>
      </c>
      <c r="E67" s="120">
        <v>43313</v>
      </c>
      <c r="F67" s="120">
        <v>45869</v>
      </c>
      <c r="G67" s="39">
        <f t="shared" si="1"/>
        <v>7.0027397260273974</v>
      </c>
      <c r="H67" s="18" t="s">
        <v>343</v>
      </c>
      <c r="I67" s="20" t="s">
        <v>401</v>
      </c>
      <c r="J67" s="21" t="s">
        <v>404</v>
      </c>
      <c r="L67" s="85" t="s">
        <v>402</v>
      </c>
      <c r="M67" s="84" t="s">
        <v>273</v>
      </c>
    </row>
    <row r="68" spans="2:13" ht="16" thickBot="1" x14ac:dyDescent="0.4">
      <c r="B68" s="105"/>
      <c r="C68" s="107"/>
      <c r="D68" s="132"/>
      <c r="E68" s="121"/>
      <c r="F68" s="121"/>
      <c r="G68" s="40"/>
      <c r="H68" s="23" t="s">
        <v>124</v>
      </c>
      <c r="I68" s="24" t="s">
        <v>125</v>
      </c>
      <c r="J68" s="25" t="s">
        <v>126</v>
      </c>
    </row>
    <row r="69" spans="2:13" ht="3.5" customHeight="1" thickBot="1" x14ac:dyDescent="0.4">
      <c r="B69" s="26"/>
      <c r="C69" s="26"/>
      <c r="D69" s="90"/>
      <c r="E69" s="28"/>
      <c r="F69" s="28"/>
      <c r="G69" s="38"/>
      <c r="H69" s="29"/>
      <c r="I69" s="29"/>
      <c r="J69" s="29"/>
    </row>
    <row r="70" spans="2:13" ht="15.5" x14ac:dyDescent="0.35">
      <c r="B70" s="104" t="s">
        <v>25</v>
      </c>
      <c r="C70" s="106" t="s">
        <v>66</v>
      </c>
      <c r="D70" s="131">
        <v>21587380.059999999</v>
      </c>
      <c r="E70" s="120">
        <v>44743</v>
      </c>
      <c r="F70" s="120">
        <v>46568</v>
      </c>
      <c r="G70" s="39">
        <f t="shared" si="1"/>
        <v>5</v>
      </c>
      <c r="H70" s="19" t="s">
        <v>344</v>
      </c>
      <c r="I70" s="20" t="s">
        <v>348</v>
      </c>
      <c r="J70" s="21" t="s">
        <v>316</v>
      </c>
      <c r="L70" s="85" t="s">
        <v>410</v>
      </c>
      <c r="M70" s="85" t="s">
        <v>318</v>
      </c>
    </row>
    <row r="71" spans="2:13" ht="16" thickBot="1" x14ac:dyDescent="0.4">
      <c r="B71" s="105"/>
      <c r="C71" s="107"/>
      <c r="D71" s="132"/>
      <c r="E71" s="121"/>
      <c r="F71" s="121"/>
      <c r="G71" s="40"/>
      <c r="H71" s="23" t="s">
        <v>127</v>
      </c>
      <c r="I71" s="24" t="s">
        <v>349</v>
      </c>
      <c r="J71" s="25" t="s">
        <v>317</v>
      </c>
    </row>
    <row r="72" spans="2:13" ht="3.5" customHeight="1" thickBot="1" x14ac:dyDescent="0.4">
      <c r="B72" s="26"/>
      <c r="C72" s="26"/>
      <c r="D72" s="90"/>
      <c r="E72" s="28"/>
      <c r="F72" s="28"/>
      <c r="G72" s="38"/>
      <c r="H72" s="29"/>
      <c r="I72" s="29"/>
      <c r="J72" s="29"/>
    </row>
    <row r="73" spans="2:13" ht="15.5" x14ac:dyDescent="0.35">
      <c r="B73" s="104" t="s">
        <v>26</v>
      </c>
      <c r="C73" s="106" t="s">
        <v>66</v>
      </c>
      <c r="D73" s="131">
        <v>68816151.799999997</v>
      </c>
      <c r="E73" s="120">
        <v>44927</v>
      </c>
      <c r="F73" s="120">
        <v>46752</v>
      </c>
      <c r="G73" s="39">
        <f t="shared" si="1"/>
        <v>5</v>
      </c>
      <c r="H73" s="19" t="s">
        <v>128</v>
      </c>
      <c r="I73" s="20" t="s">
        <v>129</v>
      </c>
      <c r="J73" s="21" t="s">
        <v>130</v>
      </c>
      <c r="L73" s="83" t="s">
        <v>247</v>
      </c>
      <c r="M73" s="84" t="s">
        <v>274</v>
      </c>
    </row>
    <row r="74" spans="2:13" ht="16" thickBot="1" x14ac:dyDescent="0.4">
      <c r="B74" s="105"/>
      <c r="C74" s="107"/>
      <c r="D74" s="132"/>
      <c r="E74" s="121"/>
      <c r="F74" s="121"/>
      <c r="G74" s="40"/>
      <c r="H74" s="23" t="s">
        <v>81</v>
      </c>
      <c r="I74" s="24" t="s">
        <v>131</v>
      </c>
      <c r="J74" s="25" t="s">
        <v>394</v>
      </c>
    </row>
    <row r="75" spans="2:13" ht="3.5" customHeight="1" thickBot="1" x14ac:dyDescent="0.4">
      <c r="B75" s="26"/>
      <c r="C75" s="26"/>
      <c r="D75" s="90"/>
      <c r="E75" s="28"/>
      <c r="F75" s="28"/>
      <c r="G75" s="38"/>
      <c r="H75" s="29"/>
      <c r="I75" s="29"/>
      <c r="J75" s="29"/>
    </row>
    <row r="76" spans="2:13" ht="15.5" x14ac:dyDescent="0.35">
      <c r="B76" s="104" t="s">
        <v>27</v>
      </c>
      <c r="C76" s="116" t="s">
        <v>66</v>
      </c>
      <c r="D76" s="131">
        <v>35209000</v>
      </c>
      <c r="E76" s="120">
        <v>44927</v>
      </c>
      <c r="F76" s="120">
        <v>46751</v>
      </c>
      <c r="G76" s="39">
        <f t="shared" si="1"/>
        <v>4.9972602739726026</v>
      </c>
      <c r="H76" s="19" t="s">
        <v>345</v>
      </c>
      <c r="I76" s="20" t="s">
        <v>401</v>
      </c>
      <c r="J76" s="21" t="s">
        <v>362</v>
      </c>
      <c r="L76" s="85" t="s">
        <v>402</v>
      </c>
      <c r="M76" s="85" t="s">
        <v>364</v>
      </c>
    </row>
    <row r="77" spans="2:13" ht="16" thickBot="1" x14ac:dyDescent="0.4">
      <c r="B77" s="105"/>
      <c r="C77" s="117"/>
      <c r="D77" s="132"/>
      <c r="E77" s="121"/>
      <c r="F77" s="121"/>
      <c r="G77" s="40"/>
      <c r="H77" s="23" t="s">
        <v>132</v>
      </c>
      <c r="I77" s="24" t="s">
        <v>125</v>
      </c>
      <c r="J77" s="25" t="s">
        <v>363</v>
      </c>
    </row>
    <row r="78" spans="2:13" ht="15.5" x14ac:dyDescent="0.35">
      <c r="B78" s="104" t="s">
        <v>270</v>
      </c>
      <c r="C78" s="106" t="s">
        <v>66</v>
      </c>
      <c r="D78" s="131">
        <v>24974683.620000001</v>
      </c>
      <c r="E78" s="120">
        <v>45108</v>
      </c>
      <c r="F78" s="120">
        <v>47664</v>
      </c>
      <c r="G78" s="39">
        <f t="shared" ref="G78" si="2">(F78-E78)/365</f>
        <v>7.0027397260273974</v>
      </c>
      <c r="H78" s="34" t="s">
        <v>271</v>
      </c>
      <c r="I78" s="20" t="s">
        <v>275</v>
      </c>
      <c r="J78" s="21" t="s">
        <v>382</v>
      </c>
      <c r="L78" s="85" t="s">
        <v>277</v>
      </c>
      <c r="M78" s="85" t="s">
        <v>436</v>
      </c>
    </row>
    <row r="79" spans="2:13" ht="16" thickBot="1" x14ac:dyDescent="0.4">
      <c r="B79" s="105"/>
      <c r="C79" s="107"/>
      <c r="D79" s="132"/>
      <c r="E79" s="121"/>
      <c r="F79" s="121"/>
      <c r="G79" s="40"/>
      <c r="H79" s="49" t="s">
        <v>123</v>
      </c>
      <c r="I79" s="24" t="s">
        <v>276</v>
      </c>
      <c r="J79" s="25" t="s">
        <v>383</v>
      </c>
    </row>
    <row r="80" spans="2:13" ht="3.5" customHeight="1" thickBot="1" x14ac:dyDescent="0.4">
      <c r="B80" s="101"/>
      <c r="C80" s="51"/>
      <c r="D80" s="94"/>
      <c r="E80" s="3"/>
      <c r="F80" s="3"/>
      <c r="G80" s="33"/>
      <c r="H80" s="5"/>
      <c r="I80" s="5"/>
      <c r="J80" s="5"/>
    </row>
    <row r="81" spans="2:13" ht="20.5" thickBot="1" x14ac:dyDescent="0.45">
      <c r="B81" s="150" t="s">
        <v>61</v>
      </c>
      <c r="C81" s="151"/>
      <c r="D81" s="95"/>
      <c r="E81" s="78"/>
      <c r="F81" s="78"/>
      <c r="G81" s="81"/>
      <c r="H81" s="80"/>
      <c r="I81" s="80"/>
      <c r="J81" s="80"/>
    </row>
    <row r="82" spans="2:13" ht="3.5" customHeight="1" thickBot="1" x14ac:dyDescent="0.45">
      <c r="B82" s="100"/>
      <c r="C82" s="44"/>
      <c r="D82" s="96"/>
      <c r="E82" s="30"/>
      <c r="F82" s="30"/>
      <c r="G82" s="52"/>
      <c r="H82" s="31"/>
      <c r="I82" s="31"/>
      <c r="J82" s="31"/>
    </row>
    <row r="83" spans="2:13" ht="16" thickBot="1" x14ac:dyDescent="0.4">
      <c r="B83" s="104" t="s">
        <v>28</v>
      </c>
      <c r="C83" s="106" t="s">
        <v>5</v>
      </c>
      <c r="D83" s="118">
        <v>61004848</v>
      </c>
      <c r="E83" s="120">
        <v>42370</v>
      </c>
      <c r="F83" s="120">
        <v>46022</v>
      </c>
      <c r="G83" s="39">
        <f t="shared" si="1"/>
        <v>10.005479452054795</v>
      </c>
      <c r="H83" s="19" t="s">
        <v>135</v>
      </c>
      <c r="I83" s="20" t="s">
        <v>136</v>
      </c>
      <c r="J83" s="21" t="s">
        <v>365</v>
      </c>
      <c r="L83" s="85" t="s">
        <v>248</v>
      </c>
      <c r="M83" s="85" t="s">
        <v>367</v>
      </c>
    </row>
    <row r="84" spans="2:13" ht="16" thickBot="1" x14ac:dyDescent="0.4">
      <c r="B84" s="105"/>
      <c r="C84" s="107"/>
      <c r="D84" s="119"/>
      <c r="E84" s="121"/>
      <c r="F84" s="121"/>
      <c r="G84" s="40"/>
      <c r="H84" s="23" t="s">
        <v>134</v>
      </c>
      <c r="I84" s="24" t="s">
        <v>137</v>
      </c>
      <c r="J84" s="25" t="s">
        <v>366</v>
      </c>
    </row>
    <row r="85" spans="2:13" ht="3.5" customHeight="1" thickBot="1" x14ac:dyDescent="0.4">
      <c r="B85" s="26"/>
      <c r="C85" s="26"/>
      <c r="D85" s="54"/>
      <c r="E85" s="28"/>
      <c r="F85" s="28"/>
      <c r="G85" s="38"/>
      <c r="H85" s="29"/>
      <c r="I85" s="29"/>
      <c r="J85" s="29"/>
    </row>
    <row r="86" spans="2:13" ht="16" thickBot="1" x14ac:dyDescent="0.4">
      <c r="B86" s="104" t="s">
        <v>29</v>
      </c>
      <c r="C86" s="106" t="s">
        <v>333</v>
      </c>
      <c r="D86" s="118">
        <v>27952946.489999998</v>
      </c>
      <c r="E86" s="120">
        <v>43770</v>
      </c>
      <c r="F86" s="120">
        <v>46326</v>
      </c>
      <c r="G86" s="39">
        <f t="shared" si="1"/>
        <v>7.0027397260273974</v>
      </c>
      <c r="H86" s="19" t="s">
        <v>138</v>
      </c>
      <c r="I86" s="20" t="s">
        <v>139</v>
      </c>
      <c r="J86" s="21" t="s">
        <v>384</v>
      </c>
      <c r="L86" s="85" t="s">
        <v>249</v>
      </c>
      <c r="M86" s="85" t="s">
        <v>386</v>
      </c>
    </row>
    <row r="87" spans="2:13" ht="16" thickBot="1" x14ac:dyDescent="0.4">
      <c r="B87" s="105"/>
      <c r="C87" s="107"/>
      <c r="D87" s="119"/>
      <c r="E87" s="121"/>
      <c r="F87" s="121"/>
      <c r="G87" s="40"/>
      <c r="H87" s="22" t="s">
        <v>142</v>
      </c>
      <c r="I87" s="64" t="s">
        <v>140</v>
      </c>
      <c r="J87" s="13" t="s">
        <v>385</v>
      </c>
    </row>
    <row r="88" spans="2:13" ht="3.5" customHeight="1" thickBot="1" x14ac:dyDescent="0.4">
      <c r="B88" s="26"/>
      <c r="C88" s="26"/>
      <c r="D88" s="54"/>
      <c r="E88" s="28"/>
      <c r="F88" s="28"/>
      <c r="G88" s="38"/>
      <c r="H88" s="29"/>
      <c r="I88" s="29"/>
      <c r="J88" s="29"/>
    </row>
    <row r="89" spans="2:13" ht="16" thickBot="1" x14ac:dyDescent="0.4">
      <c r="B89" s="104" t="s">
        <v>30</v>
      </c>
      <c r="C89" s="106" t="s">
        <v>68</v>
      </c>
      <c r="D89" s="118">
        <v>91550500</v>
      </c>
      <c r="E89" s="120">
        <v>43770</v>
      </c>
      <c r="F89" s="120">
        <v>46690</v>
      </c>
      <c r="G89" s="39">
        <f t="shared" si="1"/>
        <v>8</v>
      </c>
      <c r="H89" s="19" t="s">
        <v>141</v>
      </c>
      <c r="I89" s="20" t="s">
        <v>139</v>
      </c>
      <c r="J89" s="21" t="s">
        <v>143</v>
      </c>
      <c r="L89" s="85" t="s">
        <v>249</v>
      </c>
      <c r="M89" s="85" t="s">
        <v>304</v>
      </c>
    </row>
    <row r="90" spans="2:13" ht="16" thickBot="1" x14ac:dyDescent="0.4">
      <c r="B90" s="105"/>
      <c r="C90" s="107"/>
      <c r="D90" s="119"/>
      <c r="E90" s="121"/>
      <c r="F90" s="121"/>
      <c r="G90" s="40"/>
      <c r="H90" s="22" t="s">
        <v>142</v>
      </c>
      <c r="I90" s="64" t="s">
        <v>140</v>
      </c>
      <c r="J90" s="13" t="s">
        <v>144</v>
      </c>
    </row>
    <row r="91" spans="2:13" ht="3.5" customHeight="1" thickBot="1" x14ac:dyDescent="0.4">
      <c r="B91" s="26"/>
      <c r="C91" s="26"/>
      <c r="D91" s="54"/>
      <c r="E91" s="28"/>
      <c r="F91" s="28"/>
      <c r="G91" s="38"/>
      <c r="H91" s="29"/>
      <c r="I91" s="29"/>
      <c r="J91" s="29"/>
    </row>
    <row r="92" spans="2:13" ht="15.5" x14ac:dyDescent="0.35">
      <c r="B92" s="104" t="s">
        <v>31</v>
      </c>
      <c r="C92" s="106" t="s">
        <v>333</v>
      </c>
      <c r="D92" s="118">
        <v>46462588</v>
      </c>
      <c r="E92" s="120">
        <v>44226</v>
      </c>
      <c r="F92" s="120">
        <v>46780</v>
      </c>
      <c r="G92" s="39">
        <f t="shared" si="1"/>
        <v>6.9972602739726026</v>
      </c>
      <c r="H92" s="19" t="s">
        <v>346</v>
      </c>
      <c r="I92" s="20" t="s">
        <v>337</v>
      </c>
      <c r="J92" s="21" t="s">
        <v>360</v>
      </c>
      <c r="L92" s="85" t="s">
        <v>339</v>
      </c>
      <c r="M92" s="85" t="s">
        <v>361</v>
      </c>
    </row>
    <row r="93" spans="2:13" ht="16" thickBot="1" x14ac:dyDescent="0.4">
      <c r="B93" s="105"/>
      <c r="C93" s="107"/>
      <c r="D93" s="119"/>
      <c r="E93" s="121"/>
      <c r="F93" s="121"/>
      <c r="G93" s="40"/>
      <c r="H93" s="23" t="s">
        <v>145</v>
      </c>
      <c r="I93" s="24" t="s">
        <v>338</v>
      </c>
      <c r="J93" s="25" t="s">
        <v>387</v>
      </c>
    </row>
    <row r="94" spans="2:13" ht="3.5" customHeight="1" thickBot="1" x14ac:dyDescent="0.4">
      <c r="B94" s="26"/>
      <c r="C94" s="26"/>
      <c r="D94" s="54"/>
      <c r="E94" s="28"/>
      <c r="F94" s="28"/>
      <c r="G94" s="38"/>
      <c r="H94" s="29"/>
      <c r="I94" s="29"/>
      <c r="J94" s="29"/>
    </row>
    <row r="95" spans="2:13" ht="16" thickBot="1" x14ac:dyDescent="0.4">
      <c r="B95" s="104" t="s">
        <v>32</v>
      </c>
      <c r="C95" s="106" t="s">
        <v>5</v>
      </c>
      <c r="D95" s="118">
        <v>61456000</v>
      </c>
      <c r="E95" s="120">
        <v>44562</v>
      </c>
      <c r="F95" s="120">
        <v>47118</v>
      </c>
      <c r="G95" s="39">
        <f t="shared" si="1"/>
        <v>7.0027397260273974</v>
      </c>
      <c r="H95" s="19" t="s">
        <v>146</v>
      </c>
      <c r="I95" s="55" t="s">
        <v>148</v>
      </c>
      <c r="J95" s="56" t="s">
        <v>149</v>
      </c>
      <c r="L95" s="85" t="s">
        <v>250</v>
      </c>
      <c r="M95" s="85" t="s">
        <v>303</v>
      </c>
    </row>
    <row r="96" spans="2:13" ht="16" thickBot="1" x14ac:dyDescent="0.4">
      <c r="B96" s="105"/>
      <c r="C96" s="107"/>
      <c r="D96" s="119"/>
      <c r="E96" s="121"/>
      <c r="F96" s="121"/>
      <c r="G96" s="40"/>
      <c r="H96" s="23" t="s">
        <v>147</v>
      </c>
      <c r="I96" s="57" t="s">
        <v>423</v>
      </c>
      <c r="J96" s="58" t="s">
        <v>424</v>
      </c>
    </row>
    <row r="97" spans="2:13" ht="3.5" customHeight="1" thickBot="1" x14ac:dyDescent="0.4">
      <c r="B97" s="26"/>
      <c r="C97" s="26"/>
      <c r="D97" s="54"/>
      <c r="E97" s="28"/>
      <c r="F97" s="28"/>
      <c r="G97" s="38"/>
      <c r="H97" s="29"/>
      <c r="I97" s="29"/>
      <c r="J97" s="29"/>
    </row>
    <row r="98" spans="2:13" ht="15.5" x14ac:dyDescent="0.35">
      <c r="B98" s="104" t="s">
        <v>33</v>
      </c>
      <c r="C98" s="106" t="s">
        <v>333</v>
      </c>
      <c r="D98" s="118">
        <v>25932663</v>
      </c>
      <c r="E98" s="120">
        <v>44877</v>
      </c>
      <c r="F98" s="120">
        <v>47433</v>
      </c>
      <c r="G98" s="39">
        <f t="shared" si="1"/>
        <v>7.0027397260273974</v>
      </c>
      <c r="H98" s="19" t="s">
        <v>150</v>
      </c>
      <c r="I98" s="20" t="s">
        <v>337</v>
      </c>
      <c r="J98" s="56" t="s">
        <v>152</v>
      </c>
      <c r="L98" s="85" t="s">
        <v>339</v>
      </c>
      <c r="M98" s="85" t="s">
        <v>315</v>
      </c>
    </row>
    <row r="99" spans="2:13" ht="16" thickBot="1" x14ac:dyDescent="0.4">
      <c r="B99" s="105"/>
      <c r="C99" s="107"/>
      <c r="D99" s="119"/>
      <c r="E99" s="121"/>
      <c r="F99" s="121"/>
      <c r="G99" s="40"/>
      <c r="H99" s="23" t="s">
        <v>151</v>
      </c>
      <c r="I99" s="24" t="s">
        <v>338</v>
      </c>
      <c r="J99" s="58" t="s">
        <v>153</v>
      </c>
    </row>
    <row r="100" spans="2:13" ht="3.5" customHeight="1" thickBot="1" x14ac:dyDescent="0.4">
      <c r="B100" s="26"/>
      <c r="C100" s="26"/>
      <c r="D100" s="54"/>
      <c r="E100" s="28"/>
      <c r="F100" s="28"/>
      <c r="G100" s="38"/>
      <c r="H100" s="29"/>
      <c r="I100" s="29"/>
      <c r="J100" s="29"/>
    </row>
    <row r="101" spans="2:13" ht="16" thickBot="1" x14ac:dyDescent="0.4">
      <c r="B101" s="104" t="s">
        <v>34</v>
      </c>
      <c r="C101" s="116" t="s">
        <v>225</v>
      </c>
      <c r="D101" s="108">
        <v>15028880</v>
      </c>
      <c r="E101" s="110">
        <v>44858</v>
      </c>
      <c r="F101" s="110">
        <v>47049</v>
      </c>
      <c r="G101" s="39">
        <f t="shared" si="1"/>
        <v>6.0027397260273974</v>
      </c>
      <c r="H101" s="19" t="s">
        <v>6</v>
      </c>
      <c r="I101" s="60" t="s">
        <v>136</v>
      </c>
      <c r="J101" s="61" t="s">
        <v>155</v>
      </c>
      <c r="L101" s="85" t="s">
        <v>248</v>
      </c>
      <c r="M101" s="85" t="s">
        <v>302</v>
      </c>
    </row>
    <row r="102" spans="2:13" ht="16" thickBot="1" x14ac:dyDescent="0.4">
      <c r="B102" s="105"/>
      <c r="C102" s="117"/>
      <c r="D102" s="109"/>
      <c r="E102" s="111"/>
      <c r="F102" s="111"/>
      <c r="G102" s="40"/>
      <c r="H102" s="23" t="s">
        <v>154</v>
      </c>
      <c r="I102" s="62" t="s">
        <v>156</v>
      </c>
      <c r="J102" s="63" t="s">
        <v>157</v>
      </c>
    </row>
    <row r="103" spans="2:13" ht="3.5" customHeight="1" thickBot="1" x14ac:dyDescent="0.4">
      <c r="B103" s="101"/>
      <c r="C103" s="51"/>
      <c r="D103" s="59"/>
      <c r="E103" s="32"/>
      <c r="F103" s="32"/>
      <c r="G103" s="33"/>
      <c r="H103" s="5"/>
      <c r="I103" s="5"/>
      <c r="J103" s="5"/>
    </row>
    <row r="104" spans="2:13" ht="20.5" thickBot="1" x14ac:dyDescent="0.45">
      <c r="B104" s="150" t="s">
        <v>62</v>
      </c>
      <c r="C104" s="151"/>
      <c r="D104" s="95"/>
      <c r="E104" s="78"/>
      <c r="F104" s="78"/>
      <c r="G104" s="81"/>
      <c r="H104" s="80"/>
      <c r="I104" s="80"/>
      <c r="J104" s="80"/>
    </row>
    <row r="105" spans="2:13" ht="3.5" customHeight="1" thickBot="1" x14ac:dyDescent="0.45">
      <c r="B105" s="100"/>
      <c r="C105" s="44"/>
      <c r="D105" s="96"/>
      <c r="E105" s="30"/>
      <c r="F105" s="30"/>
      <c r="G105" s="52"/>
      <c r="H105" s="31"/>
      <c r="I105" s="31"/>
      <c r="J105" s="31"/>
    </row>
    <row r="106" spans="2:13" ht="15.5" x14ac:dyDescent="0.35">
      <c r="B106" s="104" t="s">
        <v>400</v>
      </c>
      <c r="C106" s="106" t="s">
        <v>66</v>
      </c>
      <c r="D106" s="118">
        <v>19824354</v>
      </c>
      <c r="E106" s="120">
        <v>45536</v>
      </c>
      <c r="F106" s="120">
        <v>48091</v>
      </c>
      <c r="G106" s="39">
        <f t="shared" si="1"/>
        <v>7</v>
      </c>
      <c r="H106" s="19" t="s">
        <v>158</v>
      </c>
      <c r="I106" s="55" t="s">
        <v>160</v>
      </c>
      <c r="J106" s="56" t="s">
        <v>420</v>
      </c>
      <c r="L106" s="85" t="s">
        <v>251</v>
      </c>
      <c r="M106" s="85" t="s">
        <v>422</v>
      </c>
    </row>
    <row r="107" spans="2:13" ht="16" thickBot="1" x14ac:dyDescent="0.4">
      <c r="B107" s="105"/>
      <c r="C107" s="107"/>
      <c r="D107" s="119"/>
      <c r="E107" s="121"/>
      <c r="F107" s="121"/>
      <c r="G107" s="40"/>
      <c r="H107" s="22" t="s">
        <v>159</v>
      </c>
      <c r="I107" s="57" t="s">
        <v>161</v>
      </c>
      <c r="J107" s="58" t="s">
        <v>421</v>
      </c>
    </row>
    <row r="108" spans="2:13" ht="3.5" customHeight="1" thickBot="1" x14ac:dyDescent="0.4">
      <c r="B108" s="26"/>
      <c r="C108" s="26"/>
      <c r="D108" s="54"/>
      <c r="E108" s="28"/>
      <c r="F108" s="28"/>
      <c r="G108" s="38"/>
      <c r="H108" s="29"/>
      <c r="I108" s="29"/>
      <c r="J108" s="29"/>
    </row>
    <row r="109" spans="2:13" ht="16" thickBot="1" x14ac:dyDescent="0.4">
      <c r="B109" s="104" t="s">
        <v>35</v>
      </c>
      <c r="C109" s="106" t="s">
        <v>333</v>
      </c>
      <c r="D109" s="118">
        <v>27458646.309999999</v>
      </c>
      <c r="E109" s="120">
        <v>43466</v>
      </c>
      <c r="F109" s="120">
        <v>47118</v>
      </c>
      <c r="G109" s="39">
        <f t="shared" si="1"/>
        <v>10.005479452054795</v>
      </c>
      <c r="H109" s="19" t="s">
        <v>6</v>
      </c>
      <c r="I109" s="55" t="s">
        <v>411</v>
      </c>
      <c r="J109" s="56" t="s">
        <v>118</v>
      </c>
      <c r="L109" s="85" t="s">
        <v>413</v>
      </c>
      <c r="M109" s="85" t="s">
        <v>295</v>
      </c>
    </row>
    <row r="110" spans="2:13" ht="16" thickBot="1" x14ac:dyDescent="0.4">
      <c r="B110" s="105"/>
      <c r="C110" s="107"/>
      <c r="D110" s="119"/>
      <c r="E110" s="121"/>
      <c r="F110" s="121"/>
      <c r="G110" s="40"/>
      <c r="H110" s="23" t="s">
        <v>162</v>
      </c>
      <c r="I110" s="57" t="s">
        <v>412</v>
      </c>
      <c r="J110" s="58" t="s">
        <v>163</v>
      </c>
    </row>
    <row r="111" spans="2:13" ht="3.5" customHeight="1" thickBot="1" x14ac:dyDescent="0.4">
      <c r="B111" s="26"/>
      <c r="C111" s="26"/>
      <c r="D111" s="54"/>
      <c r="E111" s="28"/>
      <c r="F111" s="28"/>
      <c r="G111" s="38"/>
      <c r="H111" s="29"/>
      <c r="I111" s="29"/>
      <c r="J111" s="29"/>
    </row>
    <row r="112" spans="2:13" ht="16" thickBot="1" x14ac:dyDescent="0.4">
      <c r="B112" s="104" t="s">
        <v>36</v>
      </c>
      <c r="C112" s="106" t="s">
        <v>70</v>
      </c>
      <c r="D112" s="118">
        <v>16311883.6</v>
      </c>
      <c r="E112" s="120">
        <v>44378</v>
      </c>
      <c r="F112" s="120">
        <v>46934</v>
      </c>
      <c r="G112" s="39">
        <f t="shared" si="1"/>
        <v>7.0027397260273974</v>
      </c>
      <c r="H112" s="19" t="s">
        <v>106</v>
      </c>
      <c r="I112" s="55" t="s">
        <v>290</v>
      </c>
      <c r="J112" s="56" t="s">
        <v>165</v>
      </c>
      <c r="L112" s="87" t="s">
        <v>294</v>
      </c>
      <c r="M112" s="85" t="s">
        <v>296</v>
      </c>
    </row>
    <row r="113" spans="2:13" ht="16" thickBot="1" x14ac:dyDescent="0.4">
      <c r="B113" s="105"/>
      <c r="C113" s="107"/>
      <c r="D113" s="119"/>
      <c r="E113" s="121"/>
      <c r="F113" s="121"/>
      <c r="G113" s="40"/>
      <c r="H113" s="23" t="s">
        <v>164</v>
      </c>
      <c r="I113" s="57" t="s">
        <v>291</v>
      </c>
      <c r="J113" s="58" t="s">
        <v>166</v>
      </c>
    </row>
    <row r="114" spans="2:13" ht="3.5" customHeight="1" thickBot="1" x14ac:dyDescent="0.4">
      <c r="B114" s="26"/>
      <c r="C114" s="26"/>
      <c r="D114" s="54"/>
      <c r="E114" s="28"/>
      <c r="F114" s="28"/>
      <c r="G114" s="38"/>
      <c r="H114" s="29"/>
      <c r="I114" s="29"/>
      <c r="J114" s="29"/>
    </row>
    <row r="115" spans="2:13" ht="16" thickBot="1" x14ac:dyDescent="0.4">
      <c r="B115" s="104" t="s">
        <v>37</v>
      </c>
      <c r="C115" s="106" t="s">
        <v>70</v>
      </c>
      <c r="D115" s="118">
        <v>19784840.079999998</v>
      </c>
      <c r="E115" s="120">
        <v>44378</v>
      </c>
      <c r="F115" s="120">
        <v>46934</v>
      </c>
      <c r="G115" s="39">
        <f t="shared" si="1"/>
        <v>7.0027397260273974</v>
      </c>
      <c r="H115" s="19" t="s">
        <v>167</v>
      </c>
      <c r="I115" s="55" t="s">
        <v>168</v>
      </c>
      <c r="J115" s="56" t="s">
        <v>165</v>
      </c>
      <c r="L115" s="85" t="s">
        <v>252</v>
      </c>
      <c r="M115" s="85" t="s">
        <v>296</v>
      </c>
    </row>
    <row r="116" spans="2:13" ht="16" thickBot="1" x14ac:dyDescent="0.4">
      <c r="B116" s="105"/>
      <c r="C116" s="107"/>
      <c r="D116" s="119"/>
      <c r="E116" s="121"/>
      <c r="F116" s="121"/>
      <c r="G116" s="40"/>
      <c r="H116" s="23" t="s">
        <v>435</v>
      </c>
      <c r="I116" s="57" t="s">
        <v>169</v>
      </c>
      <c r="J116" s="58" t="s">
        <v>166</v>
      </c>
    </row>
    <row r="117" spans="2:13" ht="3.5" customHeight="1" thickBot="1" x14ac:dyDescent="0.4">
      <c r="B117" s="26"/>
      <c r="C117" s="26"/>
      <c r="D117" s="54"/>
      <c r="E117" s="28"/>
      <c r="F117" s="28"/>
      <c r="G117" s="38"/>
      <c r="H117" s="29"/>
      <c r="I117" s="29"/>
      <c r="J117" s="29"/>
    </row>
    <row r="118" spans="2:13" ht="16" thickBot="1" x14ac:dyDescent="0.4">
      <c r="B118" s="104" t="s">
        <v>38</v>
      </c>
      <c r="C118" s="106" t="s">
        <v>71</v>
      </c>
      <c r="D118" s="118">
        <v>13163080</v>
      </c>
      <c r="E118" s="120">
        <v>44743</v>
      </c>
      <c r="F118" s="120">
        <v>45960</v>
      </c>
      <c r="G118" s="39">
        <f t="shared" si="1"/>
        <v>3.3342465753424659</v>
      </c>
      <c r="H118" s="19" t="s">
        <v>426</v>
      </c>
      <c r="I118" s="55" t="s">
        <v>292</v>
      </c>
      <c r="J118" s="56" t="s">
        <v>171</v>
      </c>
      <c r="L118" s="85" t="s">
        <v>427</v>
      </c>
      <c r="M118" s="85" t="s">
        <v>297</v>
      </c>
    </row>
    <row r="119" spans="2:13" ht="16" thickBot="1" x14ac:dyDescent="0.4">
      <c r="B119" s="105"/>
      <c r="C119" s="107"/>
      <c r="D119" s="119"/>
      <c r="E119" s="121"/>
      <c r="F119" s="121"/>
      <c r="G119" s="40"/>
      <c r="H119" s="23" t="s">
        <v>170</v>
      </c>
      <c r="I119" s="57" t="s">
        <v>293</v>
      </c>
      <c r="J119" s="58" t="s">
        <v>301</v>
      </c>
      <c r="M119" s="84" t="s">
        <v>298</v>
      </c>
    </row>
    <row r="120" spans="2:13" ht="3.5" customHeight="1" thickBot="1" x14ac:dyDescent="0.4">
      <c r="B120" s="26"/>
      <c r="C120" s="26"/>
      <c r="D120" s="54"/>
      <c r="E120" s="28"/>
      <c r="F120" s="28"/>
      <c r="G120" s="38"/>
      <c r="H120" s="29"/>
      <c r="I120" s="29"/>
      <c r="J120" s="29"/>
    </row>
    <row r="121" spans="2:13" ht="16" thickBot="1" x14ac:dyDescent="0.4">
      <c r="B121" s="104" t="s">
        <v>39</v>
      </c>
      <c r="C121" s="106" t="s">
        <v>71</v>
      </c>
      <c r="D121" s="118">
        <v>12215680</v>
      </c>
      <c r="E121" s="120">
        <v>44743</v>
      </c>
      <c r="F121" s="120">
        <v>45960</v>
      </c>
      <c r="G121" s="39">
        <f t="shared" si="1"/>
        <v>3.3342465753424659</v>
      </c>
      <c r="H121" s="19" t="s">
        <v>6</v>
      </c>
      <c r="I121" s="55" t="s">
        <v>292</v>
      </c>
      <c r="J121" s="56" t="s">
        <v>171</v>
      </c>
      <c r="L121" s="85" t="s">
        <v>427</v>
      </c>
      <c r="M121" s="85" t="s">
        <v>297</v>
      </c>
    </row>
    <row r="122" spans="2:13" ht="16" thickBot="1" x14ac:dyDescent="0.4">
      <c r="B122" s="105"/>
      <c r="C122" s="107"/>
      <c r="D122" s="119"/>
      <c r="E122" s="121"/>
      <c r="F122" s="121"/>
      <c r="G122" s="40"/>
      <c r="H122" s="23" t="s">
        <v>428</v>
      </c>
      <c r="I122" s="57" t="s">
        <v>293</v>
      </c>
      <c r="J122" s="58" t="s">
        <v>300</v>
      </c>
    </row>
    <row r="123" spans="2:13" ht="3.5" customHeight="1" thickBot="1" x14ac:dyDescent="0.4">
      <c r="B123" s="26"/>
      <c r="C123" s="26"/>
      <c r="D123" s="54"/>
      <c r="E123" s="28"/>
      <c r="F123" s="28"/>
      <c r="G123" s="38"/>
      <c r="H123" s="29"/>
      <c r="I123" s="29"/>
      <c r="J123" s="29"/>
    </row>
    <row r="124" spans="2:13" ht="16" thickBot="1" x14ac:dyDescent="0.4">
      <c r="B124" s="104" t="s">
        <v>40</v>
      </c>
      <c r="C124" s="106" t="s">
        <v>71</v>
      </c>
      <c r="D124" s="118">
        <v>12173278.779999999</v>
      </c>
      <c r="E124" s="120">
        <v>44743</v>
      </c>
      <c r="F124" s="120">
        <v>46021</v>
      </c>
      <c r="G124" s="39">
        <f t="shared" si="1"/>
        <v>3.5013698630136987</v>
      </c>
      <c r="H124" s="19" t="s">
        <v>133</v>
      </c>
      <c r="I124" s="55" t="s">
        <v>433</v>
      </c>
      <c r="J124" s="56" t="s">
        <v>171</v>
      </c>
      <c r="L124" s="85" t="s">
        <v>305</v>
      </c>
      <c r="M124" s="85" t="s">
        <v>299</v>
      </c>
    </row>
    <row r="125" spans="2:13" ht="16" thickBot="1" x14ac:dyDescent="0.4">
      <c r="B125" s="105"/>
      <c r="C125" s="107"/>
      <c r="D125" s="119"/>
      <c r="E125" s="121"/>
      <c r="F125" s="121"/>
      <c r="G125" s="40"/>
      <c r="H125" s="23" t="s">
        <v>172</v>
      </c>
      <c r="I125" s="57" t="s">
        <v>429</v>
      </c>
      <c r="J125" s="58" t="s">
        <v>301</v>
      </c>
    </row>
    <row r="126" spans="2:13" ht="3.5" customHeight="1" thickBot="1" x14ac:dyDescent="0.4">
      <c r="B126" s="26"/>
      <c r="C126" s="26"/>
      <c r="D126" s="54"/>
      <c r="E126" s="28"/>
      <c r="F126" s="28"/>
      <c r="G126" s="38"/>
      <c r="H126" s="29"/>
      <c r="I126" s="29"/>
      <c r="J126" s="29"/>
    </row>
    <row r="127" spans="2:13" ht="15.5" x14ac:dyDescent="0.35">
      <c r="B127" s="104" t="s">
        <v>41</v>
      </c>
      <c r="C127" s="106" t="s">
        <v>72</v>
      </c>
      <c r="D127" s="118">
        <v>11598000.23</v>
      </c>
      <c r="E127" s="120">
        <v>44743</v>
      </c>
      <c r="F127" s="120">
        <v>45930</v>
      </c>
      <c r="G127" s="39">
        <f t="shared" si="1"/>
        <v>3.2520547945205478</v>
      </c>
      <c r="H127" s="19" t="s">
        <v>6</v>
      </c>
      <c r="I127" s="55" t="s">
        <v>174</v>
      </c>
      <c r="J127" s="56" t="s">
        <v>434</v>
      </c>
      <c r="L127" s="85" t="s">
        <v>253</v>
      </c>
      <c r="M127" s="85" t="s">
        <v>359</v>
      </c>
    </row>
    <row r="128" spans="2:13" ht="16" thickBot="1" x14ac:dyDescent="0.4">
      <c r="B128" s="105"/>
      <c r="C128" s="107"/>
      <c r="D128" s="119"/>
      <c r="E128" s="121"/>
      <c r="F128" s="121"/>
      <c r="G128" s="40"/>
      <c r="H128" s="23" t="s">
        <v>173</v>
      </c>
      <c r="I128" s="57" t="s">
        <v>175</v>
      </c>
      <c r="J128" s="58" t="s">
        <v>358</v>
      </c>
    </row>
    <row r="129" spans="2:13" ht="3.5" customHeight="1" thickBot="1" x14ac:dyDescent="0.4">
      <c r="B129" s="26"/>
      <c r="C129" s="26"/>
      <c r="D129" s="54"/>
      <c r="E129" s="28"/>
      <c r="F129" s="28"/>
      <c r="G129" s="38"/>
      <c r="H129" s="29"/>
      <c r="I129" s="29"/>
      <c r="J129" s="29"/>
    </row>
    <row r="130" spans="2:13" ht="16" thickBot="1" x14ac:dyDescent="0.4">
      <c r="B130" s="104" t="s">
        <v>42</v>
      </c>
      <c r="C130" s="106" t="s">
        <v>69</v>
      </c>
      <c r="D130" s="118">
        <v>49976539.420000002</v>
      </c>
      <c r="E130" s="120">
        <v>44743</v>
      </c>
      <c r="F130" s="120">
        <v>46752</v>
      </c>
      <c r="G130" s="39">
        <f t="shared" si="1"/>
        <v>5.5041095890410956</v>
      </c>
      <c r="H130" s="19" t="s">
        <v>177</v>
      </c>
      <c r="I130" s="55" t="s">
        <v>437</v>
      </c>
      <c r="J130" s="56" t="s">
        <v>178</v>
      </c>
      <c r="L130" s="85" t="s">
        <v>439</v>
      </c>
      <c r="M130" s="85" t="s">
        <v>306</v>
      </c>
    </row>
    <row r="131" spans="2:13" ht="16" thickBot="1" x14ac:dyDescent="0.4">
      <c r="B131" s="105"/>
      <c r="C131" s="107"/>
      <c r="D131" s="119"/>
      <c r="E131" s="121"/>
      <c r="F131" s="121"/>
      <c r="G131" s="40"/>
      <c r="H131" s="23" t="s">
        <v>81</v>
      </c>
      <c r="I131" s="57" t="s">
        <v>438</v>
      </c>
      <c r="J131" s="58" t="s">
        <v>179</v>
      </c>
    </row>
    <row r="132" spans="2:13" ht="3.5" customHeight="1" thickBot="1" x14ac:dyDescent="0.4">
      <c r="B132" s="26"/>
      <c r="C132" s="26"/>
      <c r="D132" s="54"/>
      <c r="E132" s="28"/>
      <c r="F132" s="28"/>
      <c r="G132" s="38"/>
      <c r="H132" s="29"/>
      <c r="I132" s="29"/>
      <c r="J132" s="29"/>
    </row>
    <row r="133" spans="2:13" ht="16" thickBot="1" x14ac:dyDescent="0.4">
      <c r="B133" s="104" t="s">
        <v>43</v>
      </c>
      <c r="C133" s="106" t="s">
        <v>72</v>
      </c>
      <c r="D133" s="118">
        <v>6499921.8399999999</v>
      </c>
      <c r="E133" s="120">
        <v>44743</v>
      </c>
      <c r="F133" s="120">
        <v>45930</v>
      </c>
      <c r="G133" s="39">
        <f t="shared" si="1"/>
        <v>3.2520547945205478</v>
      </c>
      <c r="H133" s="19" t="s">
        <v>180</v>
      </c>
      <c r="I133" s="55" t="s">
        <v>174</v>
      </c>
      <c r="J133" s="56" t="s">
        <v>357</v>
      </c>
      <c r="L133" s="85" t="s">
        <v>253</v>
      </c>
      <c r="M133" s="85" t="s">
        <v>359</v>
      </c>
    </row>
    <row r="134" spans="2:13" ht="16" thickBot="1" x14ac:dyDescent="0.4">
      <c r="B134" s="105"/>
      <c r="C134" s="107"/>
      <c r="D134" s="119"/>
      <c r="E134" s="121"/>
      <c r="F134" s="121"/>
      <c r="G134" s="40"/>
      <c r="H134" s="23" t="s">
        <v>173</v>
      </c>
      <c r="I134" s="57" t="s">
        <v>175</v>
      </c>
      <c r="J134" s="58" t="s">
        <v>358</v>
      </c>
    </row>
    <row r="135" spans="2:13" ht="3.5" customHeight="1" thickBot="1" x14ac:dyDescent="0.4">
      <c r="B135" s="26"/>
      <c r="C135" s="26"/>
      <c r="D135" s="54"/>
      <c r="E135" s="28"/>
      <c r="F135" s="28"/>
      <c r="G135" s="38"/>
      <c r="H135" s="29"/>
      <c r="I135" s="29"/>
      <c r="J135" s="29"/>
    </row>
    <row r="136" spans="2:13" ht="15.5" x14ac:dyDescent="0.35">
      <c r="B136" s="104" t="s">
        <v>44</v>
      </c>
      <c r="C136" s="106" t="s">
        <v>333</v>
      </c>
      <c r="D136" s="118">
        <v>10337400</v>
      </c>
      <c r="E136" s="120">
        <v>44743</v>
      </c>
      <c r="F136" s="120">
        <v>46752</v>
      </c>
      <c r="G136" s="39">
        <f t="shared" si="1"/>
        <v>5.5041095890410956</v>
      </c>
      <c r="H136" s="19" t="s">
        <v>181</v>
      </c>
      <c r="I136" s="55" t="s">
        <v>183</v>
      </c>
      <c r="J136" s="56" t="s">
        <v>420</v>
      </c>
      <c r="L136" s="85" t="s">
        <v>254</v>
      </c>
      <c r="M136" s="85" t="s">
        <v>422</v>
      </c>
    </row>
    <row r="137" spans="2:13" ht="16" thickBot="1" x14ac:dyDescent="0.4">
      <c r="B137" s="105"/>
      <c r="C137" s="107"/>
      <c r="D137" s="119"/>
      <c r="E137" s="121"/>
      <c r="F137" s="121"/>
      <c r="G137" s="40"/>
      <c r="H137" s="23" t="s">
        <v>182</v>
      </c>
      <c r="I137" s="57" t="s">
        <v>429</v>
      </c>
      <c r="J137" s="58" t="s">
        <v>421</v>
      </c>
    </row>
    <row r="138" spans="2:13" ht="3.5" customHeight="1" thickBot="1" x14ac:dyDescent="0.4">
      <c r="B138" s="26"/>
      <c r="C138" s="26"/>
      <c r="D138" s="54"/>
      <c r="E138" s="28"/>
      <c r="F138" s="28"/>
      <c r="G138" s="38"/>
      <c r="H138" s="29"/>
      <c r="I138" s="29"/>
      <c r="J138" s="29"/>
    </row>
    <row r="139" spans="2:13" ht="16" thickBot="1" x14ac:dyDescent="0.4">
      <c r="B139" s="104" t="s">
        <v>45</v>
      </c>
      <c r="C139" s="116" t="s">
        <v>72</v>
      </c>
      <c r="D139" s="118">
        <v>8537657.6500000004</v>
      </c>
      <c r="E139" s="120">
        <v>44743</v>
      </c>
      <c r="F139" s="120">
        <v>46112</v>
      </c>
      <c r="G139" s="66">
        <f t="shared" si="1"/>
        <v>3.7506849315068491</v>
      </c>
      <c r="H139" s="19" t="s">
        <v>180</v>
      </c>
      <c r="I139" s="55" t="s">
        <v>411</v>
      </c>
      <c r="J139" s="56" t="s">
        <v>379</v>
      </c>
      <c r="L139" s="85" t="s">
        <v>413</v>
      </c>
      <c r="M139" s="89" t="s">
        <v>381</v>
      </c>
    </row>
    <row r="140" spans="2:13" ht="16" thickBot="1" x14ac:dyDescent="0.4">
      <c r="B140" s="105"/>
      <c r="C140" s="117"/>
      <c r="D140" s="119"/>
      <c r="E140" s="121"/>
      <c r="F140" s="121"/>
      <c r="G140" s="67"/>
      <c r="H140" s="23" t="s">
        <v>184</v>
      </c>
      <c r="I140" s="57" t="s">
        <v>412</v>
      </c>
      <c r="J140" s="58" t="s">
        <v>380</v>
      </c>
    </row>
    <row r="141" spans="2:13" ht="3.5" customHeight="1" thickBot="1" x14ac:dyDescent="0.4">
      <c r="B141" s="101"/>
      <c r="C141" s="51"/>
      <c r="D141" s="53"/>
      <c r="E141" s="3"/>
      <c r="F141" s="3"/>
      <c r="G141" s="65"/>
      <c r="H141" s="5"/>
      <c r="I141" s="5"/>
      <c r="J141" s="5"/>
    </row>
    <row r="142" spans="2:13" ht="20.5" thickBot="1" x14ac:dyDescent="0.45">
      <c r="B142" s="150" t="s">
        <v>63</v>
      </c>
      <c r="C142" s="151"/>
      <c r="D142" s="95"/>
      <c r="E142" s="78"/>
      <c r="F142" s="78"/>
      <c r="G142" s="81"/>
      <c r="H142" s="80"/>
      <c r="I142" s="80"/>
      <c r="J142" s="80"/>
    </row>
    <row r="143" spans="2:13" ht="3.5" customHeight="1" thickBot="1" x14ac:dyDescent="0.45">
      <c r="B143" s="100"/>
      <c r="C143" s="44"/>
      <c r="D143" s="96"/>
      <c r="E143" s="30"/>
      <c r="F143" s="30"/>
      <c r="G143" s="52"/>
      <c r="H143" s="31"/>
      <c r="I143" s="31"/>
      <c r="J143" s="31"/>
    </row>
    <row r="144" spans="2:13" ht="15.5" x14ac:dyDescent="0.35">
      <c r="B144" s="104" t="s">
        <v>46</v>
      </c>
      <c r="C144" s="106" t="s">
        <v>66</v>
      </c>
      <c r="D144" s="118">
        <v>25155797</v>
      </c>
      <c r="E144" s="110">
        <v>44013</v>
      </c>
      <c r="F144" s="110">
        <v>45838</v>
      </c>
      <c r="G144" s="39">
        <f t="shared" si="1"/>
        <v>5</v>
      </c>
      <c r="H144" s="19" t="s">
        <v>138</v>
      </c>
      <c r="I144" s="55" t="s">
        <v>186</v>
      </c>
      <c r="J144" s="56" t="s">
        <v>187</v>
      </c>
      <c r="L144" s="85" t="s">
        <v>255</v>
      </c>
      <c r="M144" s="84" t="s">
        <v>284</v>
      </c>
    </row>
    <row r="145" spans="2:13" ht="16" thickBot="1" x14ac:dyDescent="0.4">
      <c r="B145" s="105"/>
      <c r="C145" s="107"/>
      <c r="D145" s="119"/>
      <c r="E145" s="111"/>
      <c r="F145" s="111"/>
      <c r="G145" s="40"/>
      <c r="H145" s="23" t="s">
        <v>185</v>
      </c>
      <c r="I145" s="57" t="s">
        <v>279</v>
      </c>
      <c r="J145" s="58" t="s">
        <v>188</v>
      </c>
    </row>
    <row r="146" spans="2:13" ht="3.5" customHeight="1" thickBot="1" x14ac:dyDescent="0.4">
      <c r="B146" s="26"/>
      <c r="C146" s="26"/>
      <c r="D146" s="54"/>
      <c r="E146" s="37"/>
      <c r="F146" s="37"/>
      <c r="G146" s="38"/>
      <c r="H146" s="29"/>
      <c r="I146" s="29"/>
      <c r="J146" s="29"/>
    </row>
    <row r="147" spans="2:13" ht="16" thickBot="1" x14ac:dyDescent="0.4">
      <c r="B147" s="104" t="s">
        <v>47</v>
      </c>
      <c r="C147" s="106" t="s">
        <v>68</v>
      </c>
      <c r="D147" s="118">
        <v>32944716</v>
      </c>
      <c r="E147" s="120">
        <v>44228</v>
      </c>
      <c r="F147" s="120">
        <v>46783</v>
      </c>
      <c r="G147" s="39">
        <f t="shared" si="1"/>
        <v>7</v>
      </c>
      <c r="H147" s="19" t="s">
        <v>189</v>
      </c>
      <c r="I147" s="55" t="s">
        <v>190</v>
      </c>
      <c r="J147" s="56" t="s">
        <v>280</v>
      </c>
      <c r="L147" s="85" t="s">
        <v>256</v>
      </c>
      <c r="M147" s="84" t="s">
        <v>285</v>
      </c>
    </row>
    <row r="148" spans="2:13" ht="16" thickBot="1" x14ac:dyDescent="0.4">
      <c r="B148" s="105"/>
      <c r="C148" s="107"/>
      <c r="D148" s="119"/>
      <c r="E148" s="121"/>
      <c r="F148" s="121"/>
      <c r="G148" s="40"/>
      <c r="H148" s="23" t="s">
        <v>81</v>
      </c>
      <c r="I148" s="57" t="s">
        <v>191</v>
      </c>
      <c r="J148" s="58" t="s">
        <v>281</v>
      </c>
    </row>
    <row r="149" spans="2:13" ht="3.5" customHeight="1" thickBot="1" x14ac:dyDescent="0.4">
      <c r="B149" s="26"/>
      <c r="C149" s="26"/>
      <c r="D149" s="54"/>
      <c r="E149" s="28"/>
      <c r="F149" s="28"/>
      <c r="G149" s="38"/>
      <c r="H149" s="29"/>
      <c r="I149" s="29"/>
      <c r="J149" s="29"/>
    </row>
    <row r="150" spans="2:13" ht="16" thickBot="1" x14ac:dyDescent="0.4">
      <c r="B150" s="104" t="s">
        <v>48</v>
      </c>
      <c r="C150" s="116" t="s">
        <v>333</v>
      </c>
      <c r="D150" s="118">
        <v>46179064</v>
      </c>
      <c r="E150" s="120">
        <v>44409</v>
      </c>
      <c r="F150" s="120">
        <v>46234</v>
      </c>
      <c r="G150" s="39">
        <f t="shared" si="1"/>
        <v>5</v>
      </c>
      <c r="H150" s="19" t="s">
        <v>192</v>
      </c>
      <c r="I150" s="55" t="s">
        <v>340</v>
      </c>
      <c r="J150" s="56" t="s">
        <v>282</v>
      </c>
      <c r="L150" s="85" t="s">
        <v>403</v>
      </c>
      <c r="M150" s="84" t="s">
        <v>286</v>
      </c>
    </row>
    <row r="151" spans="2:13" ht="16" thickBot="1" x14ac:dyDescent="0.4">
      <c r="B151" s="105"/>
      <c r="C151" s="117"/>
      <c r="D151" s="119"/>
      <c r="E151" s="121"/>
      <c r="F151" s="121"/>
      <c r="G151" s="40"/>
      <c r="H151" s="23" t="s">
        <v>193</v>
      </c>
      <c r="I151" s="57" t="s">
        <v>341</v>
      </c>
      <c r="J151" s="58" t="s">
        <v>283</v>
      </c>
    </row>
    <row r="152" spans="2:13" ht="3.5" customHeight="1" thickBot="1" x14ac:dyDescent="0.4">
      <c r="B152" s="101"/>
      <c r="C152" s="51"/>
      <c r="D152" s="53"/>
      <c r="E152" s="3"/>
      <c r="F152" s="3"/>
      <c r="G152" s="33"/>
      <c r="H152" s="5"/>
      <c r="I152" s="5"/>
      <c r="J152" s="5"/>
    </row>
    <row r="153" spans="2:13" ht="20.5" thickBot="1" x14ac:dyDescent="0.45">
      <c r="B153" s="150" t="s">
        <v>64</v>
      </c>
      <c r="C153" s="151"/>
      <c r="D153" s="95"/>
      <c r="E153" s="78"/>
      <c r="F153" s="78"/>
      <c r="G153" s="81"/>
      <c r="H153" s="80"/>
      <c r="I153" s="80"/>
      <c r="J153" s="80"/>
    </row>
    <row r="154" spans="2:13" ht="3.5" customHeight="1" thickBot="1" x14ac:dyDescent="0.45">
      <c r="B154" s="100"/>
      <c r="C154" s="44"/>
      <c r="D154" s="96"/>
      <c r="E154" s="30"/>
      <c r="F154" s="30"/>
      <c r="G154" s="52"/>
      <c r="H154" s="31"/>
      <c r="I154" s="31"/>
      <c r="J154" s="31"/>
    </row>
    <row r="155" spans="2:13" ht="15.5" x14ac:dyDescent="0.35">
      <c r="B155" s="104" t="s">
        <v>49</v>
      </c>
      <c r="C155" s="106" t="s">
        <v>66</v>
      </c>
      <c r="D155" s="108">
        <v>34350164.200000003</v>
      </c>
      <c r="E155" s="110">
        <v>44202</v>
      </c>
      <c r="F155" s="110">
        <v>46756</v>
      </c>
      <c r="G155" s="39">
        <f t="shared" si="1"/>
        <v>6.9972602739726026</v>
      </c>
      <c r="H155" s="19" t="s">
        <v>200</v>
      </c>
      <c r="I155" s="60" t="s">
        <v>350</v>
      </c>
      <c r="J155" s="61" t="s">
        <v>414</v>
      </c>
      <c r="L155" s="85" t="s">
        <v>352</v>
      </c>
      <c r="M155" s="85" t="s">
        <v>416</v>
      </c>
    </row>
    <row r="156" spans="2:13" ht="16" thickBot="1" x14ac:dyDescent="0.4">
      <c r="B156" s="105"/>
      <c r="C156" s="107"/>
      <c r="D156" s="109"/>
      <c r="E156" s="111"/>
      <c r="F156" s="111"/>
      <c r="G156" s="40"/>
      <c r="H156" s="23" t="s">
        <v>194</v>
      </c>
      <c r="I156" s="62" t="s">
        <v>351</v>
      </c>
      <c r="J156" s="63" t="s">
        <v>415</v>
      </c>
    </row>
    <row r="157" spans="2:13" ht="3.5" customHeight="1" thickBot="1" x14ac:dyDescent="0.4">
      <c r="B157" s="26"/>
      <c r="C157" s="26"/>
      <c r="D157" s="68"/>
      <c r="E157" s="37"/>
      <c r="F157" s="37"/>
      <c r="G157" s="38"/>
      <c r="H157" s="29"/>
      <c r="I157" s="29"/>
      <c r="J157" s="29"/>
    </row>
    <row r="158" spans="2:13" ht="15.5" x14ac:dyDescent="0.35">
      <c r="B158" s="104" t="s">
        <v>50</v>
      </c>
      <c r="C158" s="106" t="s">
        <v>66</v>
      </c>
      <c r="D158" s="108">
        <v>13522599</v>
      </c>
      <c r="E158" s="110">
        <v>43831</v>
      </c>
      <c r="F158" s="110">
        <v>47483</v>
      </c>
      <c r="G158" s="39">
        <f t="shared" si="1"/>
        <v>10.005479452054795</v>
      </c>
      <c r="H158" s="19" t="s">
        <v>6</v>
      </c>
      <c r="I158" s="60" t="s">
        <v>430</v>
      </c>
      <c r="J158" s="61" t="s">
        <v>196</v>
      </c>
      <c r="L158" s="85" t="s">
        <v>432</v>
      </c>
      <c r="M158" s="84" t="s">
        <v>311</v>
      </c>
    </row>
    <row r="159" spans="2:13" ht="16" thickBot="1" x14ac:dyDescent="0.4">
      <c r="B159" s="105"/>
      <c r="C159" s="107"/>
      <c r="D159" s="109"/>
      <c r="E159" s="111"/>
      <c r="F159" s="111"/>
      <c r="G159" s="40"/>
      <c r="H159" s="23" t="s">
        <v>195</v>
      </c>
      <c r="I159" s="62" t="s">
        <v>431</v>
      </c>
      <c r="J159" s="63" t="s">
        <v>197</v>
      </c>
    </row>
    <row r="160" spans="2:13" ht="3.5" customHeight="1" thickBot="1" x14ac:dyDescent="0.4">
      <c r="B160" s="26"/>
      <c r="C160" s="26"/>
      <c r="D160" s="68"/>
      <c r="E160" s="37"/>
      <c r="F160" s="37"/>
      <c r="G160" s="38"/>
      <c r="H160" s="29"/>
      <c r="I160" s="29"/>
      <c r="J160" s="29"/>
    </row>
    <row r="161" spans="2:13" ht="15.5" x14ac:dyDescent="0.35">
      <c r="B161" s="104" t="s">
        <v>51</v>
      </c>
      <c r="C161" s="106" t="s">
        <v>69</v>
      </c>
      <c r="D161" s="108">
        <v>41510844</v>
      </c>
      <c r="E161" s="110">
        <v>44013</v>
      </c>
      <c r="F161" s="110">
        <v>45838</v>
      </c>
      <c r="G161" s="39">
        <f t="shared" si="1"/>
        <v>5</v>
      </c>
      <c r="H161" s="19" t="s">
        <v>198</v>
      </c>
      <c r="I161" s="69" t="s">
        <v>201</v>
      </c>
      <c r="J161" s="70" t="s">
        <v>227</v>
      </c>
      <c r="L161" s="85" t="s">
        <v>257</v>
      </c>
      <c r="M161" s="84" t="s">
        <v>312</v>
      </c>
    </row>
    <row r="162" spans="2:13" ht="16" thickBot="1" x14ac:dyDescent="0.4">
      <c r="B162" s="105"/>
      <c r="C162" s="107"/>
      <c r="D162" s="109"/>
      <c r="E162" s="111"/>
      <c r="F162" s="111"/>
      <c r="G162" s="40"/>
      <c r="H162" s="23" t="s">
        <v>199</v>
      </c>
      <c r="I162" s="71" t="s">
        <v>202</v>
      </c>
      <c r="J162" s="72" t="s">
        <v>228</v>
      </c>
    </row>
    <row r="163" spans="2:13" ht="3.5" customHeight="1" thickBot="1" x14ac:dyDescent="0.4">
      <c r="B163" s="26"/>
      <c r="C163" s="26"/>
      <c r="D163" s="68"/>
      <c r="E163" s="37"/>
      <c r="F163" s="37"/>
      <c r="G163" s="38"/>
      <c r="H163" s="29"/>
      <c r="I163" s="29"/>
      <c r="J163" s="29"/>
    </row>
    <row r="164" spans="2:13" ht="15.5" x14ac:dyDescent="0.35">
      <c r="B164" s="104" t="s">
        <v>52</v>
      </c>
      <c r="C164" s="106" t="s">
        <v>5</v>
      </c>
      <c r="D164" s="108">
        <v>35088626.659999996</v>
      </c>
      <c r="E164" s="110">
        <v>44378</v>
      </c>
      <c r="F164" s="110">
        <v>46568</v>
      </c>
      <c r="G164" s="39">
        <f t="shared" si="1"/>
        <v>6</v>
      </c>
      <c r="H164" s="19" t="s">
        <v>107</v>
      </c>
      <c r="I164" s="69" t="s">
        <v>392</v>
      </c>
      <c r="J164" s="70" t="s">
        <v>229</v>
      </c>
      <c r="L164" s="85" t="s">
        <v>393</v>
      </c>
      <c r="M164" s="84" t="s">
        <v>310</v>
      </c>
    </row>
    <row r="165" spans="2:13" ht="16" thickBot="1" x14ac:dyDescent="0.4">
      <c r="B165" s="105"/>
      <c r="C165" s="107"/>
      <c r="D165" s="109"/>
      <c r="E165" s="111"/>
      <c r="F165" s="111"/>
      <c r="G165" s="40"/>
      <c r="H165" s="23" t="s">
        <v>203</v>
      </c>
      <c r="I165" s="71" t="s">
        <v>391</v>
      </c>
      <c r="J165" s="72" t="s">
        <v>230</v>
      </c>
    </row>
    <row r="166" spans="2:13" ht="3.5" customHeight="1" thickBot="1" x14ac:dyDescent="0.4">
      <c r="B166" s="26"/>
      <c r="C166" s="26"/>
      <c r="D166" s="68"/>
      <c r="E166" s="37"/>
      <c r="F166" s="37"/>
      <c r="G166" s="38"/>
      <c r="H166" s="29"/>
      <c r="I166" s="29"/>
      <c r="J166" s="29"/>
    </row>
    <row r="167" spans="2:13" ht="15.5" x14ac:dyDescent="0.35">
      <c r="B167" s="104" t="s">
        <v>53</v>
      </c>
      <c r="C167" s="106" t="s">
        <v>66</v>
      </c>
      <c r="D167" s="108">
        <v>46688425</v>
      </c>
      <c r="E167" s="110">
        <v>44866</v>
      </c>
      <c r="F167" s="110">
        <v>46691</v>
      </c>
      <c r="G167" s="39">
        <f t="shared" si="1"/>
        <v>5</v>
      </c>
      <c r="H167" s="19" t="s">
        <v>82</v>
      </c>
      <c r="I167" s="60" t="s">
        <v>204</v>
      </c>
      <c r="J167" s="61" t="s">
        <v>332</v>
      </c>
      <c r="L167" s="85" t="s">
        <v>258</v>
      </c>
      <c r="M167" s="84" t="s">
        <v>314</v>
      </c>
    </row>
    <row r="168" spans="2:13" ht="16" thickBot="1" x14ac:dyDescent="0.4">
      <c r="B168" s="105"/>
      <c r="C168" s="107"/>
      <c r="D168" s="109"/>
      <c r="E168" s="111"/>
      <c r="F168" s="111"/>
      <c r="G168" s="40"/>
      <c r="H168" s="23" t="s">
        <v>81</v>
      </c>
      <c r="I168" s="62" t="s">
        <v>205</v>
      </c>
      <c r="J168" s="63" t="s">
        <v>231</v>
      </c>
    </row>
    <row r="169" spans="2:13" ht="3.5" customHeight="1" thickBot="1" x14ac:dyDescent="0.4">
      <c r="B169" s="26"/>
      <c r="C169" s="26"/>
      <c r="D169" s="68"/>
      <c r="E169" s="37"/>
      <c r="F169" s="37"/>
      <c r="G169" s="38"/>
      <c r="H169" s="29"/>
      <c r="I169" s="29"/>
      <c r="J169" s="29"/>
    </row>
    <row r="170" spans="2:13" ht="15.5" x14ac:dyDescent="0.35">
      <c r="B170" s="104" t="s">
        <v>54</v>
      </c>
      <c r="C170" s="116" t="s">
        <v>67</v>
      </c>
      <c r="D170" s="108">
        <v>12297818</v>
      </c>
      <c r="E170" s="110">
        <v>44743</v>
      </c>
      <c r="F170" s="110">
        <v>46934</v>
      </c>
      <c r="G170" s="39">
        <f t="shared" si="1"/>
        <v>6.0027397260273974</v>
      </c>
      <c r="H170" s="19" t="s">
        <v>206</v>
      </c>
      <c r="I170" s="60" t="s">
        <v>226</v>
      </c>
      <c r="J170" s="61" t="s">
        <v>232</v>
      </c>
      <c r="L170" s="85" t="s">
        <v>259</v>
      </c>
      <c r="M170" s="84" t="s">
        <v>313</v>
      </c>
    </row>
    <row r="171" spans="2:13" ht="16" thickBot="1" x14ac:dyDescent="0.4">
      <c r="B171" s="105"/>
      <c r="C171" s="117"/>
      <c r="D171" s="109"/>
      <c r="E171" s="111"/>
      <c r="F171" s="111"/>
      <c r="G171" s="40"/>
      <c r="H171" s="23" t="s">
        <v>207</v>
      </c>
      <c r="I171" s="62" t="s">
        <v>234</v>
      </c>
      <c r="J171" s="63" t="s">
        <v>233</v>
      </c>
    </row>
    <row r="172" spans="2:13" ht="3.5" customHeight="1" thickBot="1" x14ac:dyDescent="0.4">
      <c r="B172" s="101"/>
      <c r="C172" s="51"/>
      <c r="D172" s="59"/>
      <c r="E172" s="32"/>
      <c r="F172" s="32"/>
      <c r="G172" s="33"/>
      <c r="H172" s="5"/>
      <c r="I172" s="5"/>
      <c r="J172" s="5"/>
    </row>
    <row r="173" spans="2:13" ht="20.5" thickBot="1" x14ac:dyDescent="0.45">
      <c r="B173" s="150" t="s">
        <v>65</v>
      </c>
      <c r="C173" s="151"/>
      <c r="D173" s="95"/>
      <c r="E173" s="78"/>
      <c r="F173" s="78"/>
      <c r="G173" s="81"/>
      <c r="H173" s="80"/>
      <c r="I173" s="80"/>
      <c r="J173" s="80"/>
    </row>
    <row r="174" spans="2:13" ht="3.5" customHeight="1" thickBot="1" x14ac:dyDescent="0.45">
      <c r="B174" s="100"/>
      <c r="C174" s="44"/>
      <c r="D174" s="96"/>
      <c r="E174" s="30"/>
      <c r="F174" s="30"/>
      <c r="G174" s="52"/>
      <c r="H174" s="31"/>
      <c r="I174" s="31"/>
      <c r="J174" s="31"/>
    </row>
    <row r="175" spans="2:13" ht="15.5" x14ac:dyDescent="0.35">
      <c r="B175" s="104" t="s">
        <v>347</v>
      </c>
      <c r="C175" s="106" t="s">
        <v>66</v>
      </c>
      <c r="D175" s="112">
        <v>11818997.4</v>
      </c>
      <c r="E175" s="114">
        <v>45444</v>
      </c>
      <c r="F175" s="114">
        <v>46173</v>
      </c>
      <c r="G175" s="39">
        <f t="shared" si="1"/>
        <v>1.9972602739726026</v>
      </c>
      <c r="H175" s="19" t="s">
        <v>208</v>
      </c>
      <c r="I175" s="20" t="s">
        <v>210</v>
      </c>
      <c r="J175" s="21" t="s">
        <v>211</v>
      </c>
      <c r="L175" s="85" t="s">
        <v>260</v>
      </c>
      <c r="M175" s="87" t="s">
        <v>325</v>
      </c>
    </row>
    <row r="176" spans="2:13" ht="16" thickBot="1" x14ac:dyDescent="0.4">
      <c r="B176" s="105"/>
      <c r="C176" s="107"/>
      <c r="D176" s="113"/>
      <c r="E176" s="115"/>
      <c r="F176" s="115"/>
      <c r="G176" s="40"/>
      <c r="H176" s="23" t="s">
        <v>209</v>
      </c>
      <c r="I176" s="24" t="s">
        <v>212</v>
      </c>
      <c r="J176" s="25" t="s">
        <v>213</v>
      </c>
    </row>
    <row r="177" spans="2:13" ht="3.5" customHeight="1" thickBot="1" x14ac:dyDescent="0.4">
      <c r="B177" s="26"/>
      <c r="C177" s="26"/>
      <c r="D177" s="97"/>
      <c r="E177" s="103"/>
      <c r="F177" s="103"/>
      <c r="G177" s="38"/>
      <c r="H177" s="29"/>
      <c r="I177" s="29"/>
      <c r="J177" s="29"/>
    </row>
    <row r="178" spans="2:13" ht="15.5" x14ac:dyDescent="0.35">
      <c r="B178" s="104" t="s">
        <v>55</v>
      </c>
      <c r="C178" s="106" t="s">
        <v>333</v>
      </c>
      <c r="D178" s="112">
        <v>48454938</v>
      </c>
      <c r="E178" s="114">
        <v>43800</v>
      </c>
      <c r="F178" s="114">
        <v>46355</v>
      </c>
      <c r="G178" s="39">
        <f t="shared" si="1"/>
        <v>7</v>
      </c>
      <c r="H178" s="19" t="s">
        <v>208</v>
      </c>
      <c r="I178" s="20" t="s">
        <v>370</v>
      </c>
      <c r="J178" s="21" t="s">
        <v>368</v>
      </c>
      <c r="L178" s="85" t="s">
        <v>373</v>
      </c>
      <c r="M178" s="88" t="s">
        <v>372</v>
      </c>
    </row>
    <row r="179" spans="2:13" ht="16" thickBot="1" x14ac:dyDescent="0.4">
      <c r="B179" s="105"/>
      <c r="C179" s="107"/>
      <c r="D179" s="113"/>
      <c r="E179" s="115"/>
      <c r="F179" s="115"/>
      <c r="G179" s="40"/>
      <c r="H179" s="23" t="s">
        <v>214</v>
      </c>
      <c r="I179" s="24" t="s">
        <v>371</v>
      </c>
      <c r="J179" s="25" t="s">
        <v>369</v>
      </c>
    </row>
    <row r="180" spans="2:13" ht="3.5" customHeight="1" thickBot="1" x14ac:dyDescent="0.4">
      <c r="B180" s="26"/>
      <c r="C180" s="26"/>
      <c r="D180" s="97"/>
      <c r="E180" s="103"/>
      <c r="F180" s="103"/>
      <c r="G180" s="38"/>
      <c r="H180" s="29"/>
      <c r="I180" s="29"/>
      <c r="J180" s="29"/>
    </row>
    <row r="181" spans="2:13" ht="15.5" x14ac:dyDescent="0.35">
      <c r="B181" s="104" t="s">
        <v>56</v>
      </c>
      <c r="C181" s="106" t="s">
        <v>5</v>
      </c>
      <c r="D181" s="112">
        <v>21063300</v>
      </c>
      <c r="E181" s="114">
        <v>44166</v>
      </c>
      <c r="F181" s="114">
        <v>46720</v>
      </c>
      <c r="G181" s="39">
        <f t="shared" si="1"/>
        <v>6.9972602739726026</v>
      </c>
      <c r="H181" s="19" t="s">
        <v>208</v>
      </c>
      <c r="I181" s="20" t="s">
        <v>215</v>
      </c>
      <c r="J181" s="21" t="s">
        <v>216</v>
      </c>
      <c r="L181" s="85" t="s">
        <v>261</v>
      </c>
      <c r="M181" s="87" t="s">
        <v>278</v>
      </c>
    </row>
    <row r="182" spans="2:13" ht="16" thickBot="1" x14ac:dyDescent="0.4">
      <c r="B182" s="105"/>
      <c r="C182" s="107"/>
      <c r="D182" s="113"/>
      <c r="E182" s="115"/>
      <c r="F182" s="115"/>
      <c r="G182" s="40"/>
      <c r="H182" s="23" t="s">
        <v>219</v>
      </c>
      <c r="I182" s="24" t="s">
        <v>217</v>
      </c>
      <c r="J182" s="25" t="s">
        <v>218</v>
      </c>
    </row>
    <row r="183" spans="2:13" ht="3.5" customHeight="1" thickBot="1" x14ac:dyDescent="0.4">
      <c r="B183" s="26"/>
      <c r="C183" s="26"/>
      <c r="D183" s="97"/>
      <c r="E183" s="15"/>
      <c r="F183" s="15"/>
      <c r="G183" s="38"/>
      <c r="H183" s="29"/>
      <c r="I183" s="29"/>
      <c r="J183" s="29"/>
    </row>
    <row r="184" spans="2:13" ht="15.5" x14ac:dyDescent="0.35">
      <c r="B184" s="104" t="s">
        <v>57</v>
      </c>
      <c r="C184" s="106" t="s">
        <v>73</v>
      </c>
      <c r="D184" s="108">
        <v>21232916</v>
      </c>
      <c r="E184" s="110">
        <v>44927</v>
      </c>
      <c r="F184" s="110">
        <v>46021</v>
      </c>
      <c r="G184" s="82">
        <f t="shared" si="1"/>
        <v>2.9972602739726026</v>
      </c>
      <c r="H184" s="19" t="s">
        <v>208</v>
      </c>
      <c r="I184" s="73" t="s">
        <v>221</v>
      </c>
      <c r="J184" s="74" t="s">
        <v>374</v>
      </c>
      <c r="L184" s="85" t="s">
        <v>262</v>
      </c>
      <c r="M184" s="87" t="s">
        <v>376</v>
      </c>
    </row>
    <row r="185" spans="2:13" ht="16" thickBot="1" x14ac:dyDescent="0.4">
      <c r="B185" s="105"/>
      <c r="C185" s="107"/>
      <c r="D185" s="109"/>
      <c r="E185" s="111"/>
      <c r="F185" s="111"/>
      <c r="G185" s="75"/>
      <c r="H185" s="50" t="s">
        <v>220</v>
      </c>
      <c r="I185" s="62" t="s">
        <v>222</v>
      </c>
      <c r="J185" s="63" t="s">
        <v>375</v>
      </c>
    </row>
    <row r="186" spans="2:13" ht="3.5" customHeight="1" x14ac:dyDescent="0.35">
      <c r="B186" s="2"/>
      <c r="C186" s="2"/>
      <c r="D186" s="98"/>
      <c r="E186" s="2"/>
      <c r="F186" s="2"/>
      <c r="G186" s="2"/>
      <c r="H186" s="2"/>
    </row>
    <row r="187" spans="2:13" ht="15.5" x14ac:dyDescent="0.35">
      <c r="B187" s="2"/>
      <c r="C187" s="2"/>
      <c r="D187" s="98"/>
      <c r="E187" s="2"/>
      <c r="F187" s="2"/>
      <c r="G187" s="2"/>
      <c r="H187" s="2"/>
    </row>
    <row r="188" spans="2:13" ht="15.5" x14ac:dyDescent="0.35">
      <c r="B188" s="2"/>
      <c r="C188" s="2"/>
      <c r="D188" s="98"/>
      <c r="E188" s="2"/>
      <c r="F188" s="2"/>
      <c r="G188" s="2"/>
    </row>
    <row r="189" spans="2:13" ht="15.5" x14ac:dyDescent="0.35">
      <c r="B189" s="2"/>
      <c r="C189" s="2"/>
      <c r="D189" s="98"/>
      <c r="E189" s="2"/>
      <c r="F189" s="2"/>
      <c r="G189" s="2"/>
      <c r="H189" s="2"/>
    </row>
    <row r="193" spans="9:9" x14ac:dyDescent="0.35">
      <c r="I193">
        <f>11*1.3</f>
        <v>14.3</v>
      </c>
    </row>
    <row r="197" spans="9:9" x14ac:dyDescent="0.35">
      <c r="I197">
        <f>11+EXP(1.3)</f>
        <v>14.669296667619244</v>
      </c>
    </row>
    <row r="200" spans="9:9" x14ac:dyDescent="0.35">
      <c r="I200">
        <f>(100*(53-36-22.6)/(53-36))/1</f>
        <v>-32.941176470588239</v>
      </c>
    </row>
  </sheetData>
  <mergeCells count="296">
    <mergeCell ref="B33:C33"/>
    <mergeCell ref="B62:C62"/>
    <mergeCell ref="B81:C81"/>
    <mergeCell ref="B104:C104"/>
    <mergeCell ref="B142:C142"/>
    <mergeCell ref="B18:B19"/>
    <mergeCell ref="C18:C19"/>
    <mergeCell ref="B21:B22"/>
    <mergeCell ref="C21:C22"/>
    <mergeCell ref="B50:B51"/>
    <mergeCell ref="C50:C51"/>
    <mergeCell ref="B41:B42"/>
    <mergeCell ref="C41:C42"/>
    <mergeCell ref="B64:B65"/>
    <mergeCell ref="C64:C65"/>
    <mergeCell ref="B73:B74"/>
    <mergeCell ref="C73:C74"/>
    <mergeCell ref="B89:B90"/>
    <mergeCell ref="C89:C90"/>
    <mergeCell ref="B101:B102"/>
    <mergeCell ref="C101:C102"/>
    <mergeCell ref="B136:B137"/>
    <mergeCell ref="C136:C137"/>
    <mergeCell ref="B59:B60"/>
    <mergeCell ref="B153:C153"/>
    <mergeCell ref="B173:C173"/>
    <mergeCell ref="C30:C31"/>
    <mergeCell ref="D30:D31"/>
    <mergeCell ref="E30:E31"/>
    <mergeCell ref="F30:F31"/>
    <mergeCell ref="C15:C16"/>
    <mergeCell ref="D15:D16"/>
    <mergeCell ref="E15:E16"/>
    <mergeCell ref="F15:F16"/>
    <mergeCell ref="D18:D19"/>
    <mergeCell ref="E18:E19"/>
    <mergeCell ref="F18:F19"/>
    <mergeCell ref="F27:F28"/>
    <mergeCell ref="B47:B48"/>
    <mergeCell ref="C47:C48"/>
    <mergeCell ref="D47:D48"/>
    <mergeCell ref="E47:E48"/>
    <mergeCell ref="F47:F48"/>
    <mergeCell ref="B53:B54"/>
    <mergeCell ref="C53:C54"/>
    <mergeCell ref="D53:D54"/>
    <mergeCell ref="E53:E54"/>
    <mergeCell ref="F53:F54"/>
    <mergeCell ref="B15:B16"/>
    <mergeCell ref="G30:G31"/>
    <mergeCell ref="C12:C13"/>
    <mergeCell ref="D12:D13"/>
    <mergeCell ref="E12:E13"/>
    <mergeCell ref="F12:F13"/>
    <mergeCell ref="G12:G13"/>
    <mergeCell ref="H6:H8"/>
    <mergeCell ref="F24:F25"/>
    <mergeCell ref="G24:G25"/>
    <mergeCell ref="D21:D22"/>
    <mergeCell ref="E21:E22"/>
    <mergeCell ref="F21:F22"/>
    <mergeCell ref="G21:G22"/>
    <mergeCell ref="G18:G19"/>
    <mergeCell ref="G15:G16"/>
    <mergeCell ref="B30:B31"/>
    <mergeCell ref="B10:C10"/>
    <mergeCell ref="I6:I8"/>
    <mergeCell ref="J6:J8"/>
    <mergeCell ref="B44:B45"/>
    <mergeCell ref="C44:C45"/>
    <mergeCell ref="D44:D45"/>
    <mergeCell ref="E44:E45"/>
    <mergeCell ref="F44:F45"/>
    <mergeCell ref="G44:G45"/>
    <mergeCell ref="C6:C8"/>
    <mergeCell ref="D6:D8"/>
    <mergeCell ref="E6:E8"/>
    <mergeCell ref="F6:F8"/>
    <mergeCell ref="G6:G8"/>
    <mergeCell ref="B6:B8"/>
    <mergeCell ref="B27:B28"/>
    <mergeCell ref="C27:C28"/>
    <mergeCell ref="D27:D28"/>
    <mergeCell ref="E27:E28"/>
    <mergeCell ref="G27:G28"/>
    <mergeCell ref="B24:B25"/>
    <mergeCell ref="C24:C25"/>
    <mergeCell ref="D24:D25"/>
    <mergeCell ref="E24:E25"/>
    <mergeCell ref="B12:B13"/>
    <mergeCell ref="D50:D51"/>
    <mergeCell ref="E50:E51"/>
    <mergeCell ref="F50:F51"/>
    <mergeCell ref="B56:B57"/>
    <mergeCell ref="C56:C57"/>
    <mergeCell ref="D56:D57"/>
    <mergeCell ref="E56:E57"/>
    <mergeCell ref="F56:F57"/>
    <mergeCell ref="B35:B36"/>
    <mergeCell ref="C35:C36"/>
    <mergeCell ref="D35:D36"/>
    <mergeCell ref="E35:E36"/>
    <mergeCell ref="F35:F36"/>
    <mergeCell ref="D41:D42"/>
    <mergeCell ref="E41:E42"/>
    <mergeCell ref="F41:F42"/>
    <mergeCell ref="B38:B39"/>
    <mergeCell ref="C38:C39"/>
    <mergeCell ref="D38:D39"/>
    <mergeCell ref="E38:E39"/>
    <mergeCell ref="F38:F39"/>
    <mergeCell ref="C59:C60"/>
    <mergeCell ref="D59:D60"/>
    <mergeCell ref="E59:E60"/>
    <mergeCell ref="F59:F60"/>
    <mergeCell ref="D64:D65"/>
    <mergeCell ref="E64:E65"/>
    <mergeCell ref="F64:F65"/>
    <mergeCell ref="B67:B68"/>
    <mergeCell ref="C67:C68"/>
    <mergeCell ref="D67:D68"/>
    <mergeCell ref="E67:E68"/>
    <mergeCell ref="F67:F68"/>
    <mergeCell ref="D73:D74"/>
    <mergeCell ref="E73:E74"/>
    <mergeCell ref="F73:F74"/>
    <mergeCell ref="B70:B71"/>
    <mergeCell ref="C70:C71"/>
    <mergeCell ref="D70:D71"/>
    <mergeCell ref="E70:E71"/>
    <mergeCell ref="F70:F71"/>
    <mergeCell ref="B83:B84"/>
    <mergeCell ref="C83:C84"/>
    <mergeCell ref="D83:D84"/>
    <mergeCell ref="E83:E84"/>
    <mergeCell ref="F83:F84"/>
    <mergeCell ref="B76:B77"/>
    <mergeCell ref="C76:C77"/>
    <mergeCell ref="D76:D77"/>
    <mergeCell ref="E76:E77"/>
    <mergeCell ref="F76:F77"/>
    <mergeCell ref="B78:B79"/>
    <mergeCell ref="C78:C79"/>
    <mergeCell ref="D78:D79"/>
    <mergeCell ref="E78:E79"/>
    <mergeCell ref="F78:F79"/>
    <mergeCell ref="D89:D90"/>
    <mergeCell ref="E89:E90"/>
    <mergeCell ref="F89:F90"/>
    <mergeCell ref="B86:B87"/>
    <mergeCell ref="C86:C87"/>
    <mergeCell ref="D86:D87"/>
    <mergeCell ref="E86:E87"/>
    <mergeCell ref="F86:F87"/>
    <mergeCell ref="B95:B96"/>
    <mergeCell ref="C95:C96"/>
    <mergeCell ref="D95:D96"/>
    <mergeCell ref="E95:E96"/>
    <mergeCell ref="F95:F96"/>
    <mergeCell ref="B92:B93"/>
    <mergeCell ref="C92:C93"/>
    <mergeCell ref="D92:D93"/>
    <mergeCell ref="E92:E93"/>
    <mergeCell ref="F92:F93"/>
    <mergeCell ref="D101:D102"/>
    <mergeCell ref="E101:E102"/>
    <mergeCell ref="F101:F102"/>
    <mergeCell ref="B98:B99"/>
    <mergeCell ref="C98:C99"/>
    <mergeCell ref="D98:D99"/>
    <mergeCell ref="E98:E99"/>
    <mergeCell ref="F98:F99"/>
    <mergeCell ref="B109:B110"/>
    <mergeCell ref="C109:C110"/>
    <mergeCell ref="D109:D110"/>
    <mergeCell ref="E109:E110"/>
    <mergeCell ref="F109:F110"/>
    <mergeCell ref="B106:B107"/>
    <mergeCell ref="C106:C107"/>
    <mergeCell ref="D106:D107"/>
    <mergeCell ref="E106:E107"/>
    <mergeCell ref="F106:F107"/>
    <mergeCell ref="E118:E119"/>
    <mergeCell ref="F118:F119"/>
    <mergeCell ref="B115:B116"/>
    <mergeCell ref="C115:C116"/>
    <mergeCell ref="D115:D116"/>
    <mergeCell ref="E115:E116"/>
    <mergeCell ref="F115:F116"/>
    <mergeCell ref="B112:B113"/>
    <mergeCell ref="C112:C113"/>
    <mergeCell ref="D112:D113"/>
    <mergeCell ref="E112:E113"/>
    <mergeCell ref="F112:F113"/>
    <mergeCell ref="B1:J4"/>
    <mergeCell ref="B130:B131"/>
    <mergeCell ref="C130:C131"/>
    <mergeCell ref="D130:D131"/>
    <mergeCell ref="E130:E131"/>
    <mergeCell ref="F130:F131"/>
    <mergeCell ref="B127:B128"/>
    <mergeCell ref="C127:C128"/>
    <mergeCell ref="D127:D128"/>
    <mergeCell ref="E127:E128"/>
    <mergeCell ref="F127:F128"/>
    <mergeCell ref="B124:B125"/>
    <mergeCell ref="C124:C125"/>
    <mergeCell ref="D124:D125"/>
    <mergeCell ref="E124:E125"/>
    <mergeCell ref="F124:F125"/>
    <mergeCell ref="B121:B122"/>
    <mergeCell ref="C121:C122"/>
    <mergeCell ref="D121:D122"/>
    <mergeCell ref="E121:E122"/>
    <mergeCell ref="F121:F122"/>
    <mergeCell ref="B118:B119"/>
    <mergeCell ref="C118:C119"/>
    <mergeCell ref="D118:D119"/>
    <mergeCell ref="D136:D137"/>
    <mergeCell ref="E136:E137"/>
    <mergeCell ref="F136:F137"/>
    <mergeCell ref="B133:B134"/>
    <mergeCell ref="C133:C134"/>
    <mergeCell ref="D133:D134"/>
    <mergeCell ref="E133:E134"/>
    <mergeCell ref="F133:F134"/>
    <mergeCell ref="B144:B145"/>
    <mergeCell ref="C144:C145"/>
    <mergeCell ref="D144:D145"/>
    <mergeCell ref="E144:E145"/>
    <mergeCell ref="F144:F145"/>
    <mergeCell ref="B139:B140"/>
    <mergeCell ref="C139:C140"/>
    <mergeCell ref="D139:D140"/>
    <mergeCell ref="E139:E140"/>
    <mergeCell ref="F139:F140"/>
    <mergeCell ref="B150:B151"/>
    <mergeCell ref="C150:C151"/>
    <mergeCell ref="D150:D151"/>
    <mergeCell ref="E150:E151"/>
    <mergeCell ref="F150:F151"/>
    <mergeCell ref="B147:B148"/>
    <mergeCell ref="C147:C148"/>
    <mergeCell ref="D147:D148"/>
    <mergeCell ref="E147:E148"/>
    <mergeCell ref="F147:F148"/>
    <mergeCell ref="B158:B159"/>
    <mergeCell ref="C158:C159"/>
    <mergeCell ref="D158:D159"/>
    <mergeCell ref="E158:E159"/>
    <mergeCell ref="F158:F159"/>
    <mergeCell ref="B155:B156"/>
    <mergeCell ref="C155:C156"/>
    <mergeCell ref="D155:D156"/>
    <mergeCell ref="E155:E156"/>
    <mergeCell ref="F155:F156"/>
    <mergeCell ref="B164:B165"/>
    <mergeCell ref="C164:C165"/>
    <mergeCell ref="D164:D165"/>
    <mergeCell ref="E164:E165"/>
    <mergeCell ref="F164:F165"/>
    <mergeCell ref="B161:B162"/>
    <mergeCell ref="C161:C162"/>
    <mergeCell ref="D161:D162"/>
    <mergeCell ref="E161:E162"/>
    <mergeCell ref="F161:F162"/>
    <mergeCell ref="B170:B171"/>
    <mergeCell ref="C170:C171"/>
    <mergeCell ref="D170:D171"/>
    <mergeCell ref="E170:E171"/>
    <mergeCell ref="F170:F171"/>
    <mergeCell ref="B167:B168"/>
    <mergeCell ref="C167:C168"/>
    <mergeCell ref="D167:D168"/>
    <mergeCell ref="E167:E168"/>
    <mergeCell ref="F167:F168"/>
    <mergeCell ref="B178:B179"/>
    <mergeCell ref="C178:C179"/>
    <mergeCell ref="D178:D179"/>
    <mergeCell ref="E178:E179"/>
    <mergeCell ref="F178:F179"/>
    <mergeCell ref="B175:B176"/>
    <mergeCell ref="C175:C176"/>
    <mergeCell ref="D175:D176"/>
    <mergeCell ref="E175:E176"/>
    <mergeCell ref="F175:F176"/>
    <mergeCell ref="B184:B185"/>
    <mergeCell ref="C184:C185"/>
    <mergeCell ref="D184:D185"/>
    <mergeCell ref="E184:E185"/>
    <mergeCell ref="F184:F185"/>
    <mergeCell ref="B181:B182"/>
    <mergeCell ref="C181:C182"/>
    <mergeCell ref="D181:D182"/>
    <mergeCell ref="E181:E182"/>
    <mergeCell ref="F181:F182"/>
  </mergeCells>
  <conditionalFormatting sqref="F12 F14">
    <cfRule type="expression" dxfId="77" priority="84">
      <formula>$N$30</formula>
    </cfRule>
    <cfRule type="expression" dxfId="76" priority="83">
      <formula>$L$30</formula>
    </cfRule>
    <cfRule type="expression" dxfId="75" priority="82">
      <formula>$M$30</formula>
    </cfRule>
  </conditionalFormatting>
  <conditionalFormatting sqref="F15 F17">
    <cfRule type="expression" dxfId="74" priority="74">
      <formula>$L$15</formula>
    </cfRule>
    <cfRule type="expression" dxfId="73" priority="73">
      <formula>$M$15</formula>
    </cfRule>
    <cfRule type="expression" dxfId="72" priority="75">
      <formula>$N$15</formula>
    </cfRule>
  </conditionalFormatting>
  <conditionalFormatting sqref="F18 F20">
    <cfRule type="expression" dxfId="71" priority="70">
      <formula>$M$21</formula>
    </cfRule>
    <cfRule type="expression" dxfId="70" priority="71">
      <formula>$L$21</formula>
    </cfRule>
    <cfRule type="expression" dxfId="69" priority="72">
      <formula>$N$21</formula>
    </cfRule>
  </conditionalFormatting>
  <conditionalFormatting sqref="F21 F23">
    <cfRule type="expression" dxfId="68" priority="67">
      <formula>$M$27</formula>
    </cfRule>
    <cfRule type="expression" dxfId="67" priority="68">
      <formula>$L$27</formula>
    </cfRule>
    <cfRule type="expression" dxfId="66" priority="69">
      <formula>$N$27</formula>
    </cfRule>
  </conditionalFormatting>
  <conditionalFormatting sqref="F24 F26">
    <cfRule type="expression" dxfId="65" priority="64">
      <formula>$M$44</formula>
    </cfRule>
    <cfRule type="expression" dxfId="64" priority="65">
      <formula>$L$44</formula>
    </cfRule>
    <cfRule type="expression" dxfId="63" priority="66">
      <formula>$N$44</formula>
    </cfRule>
  </conditionalFormatting>
  <conditionalFormatting sqref="F27">
    <cfRule type="expression" dxfId="62" priority="63">
      <formula>$N$50</formula>
    </cfRule>
    <cfRule type="expression" dxfId="61" priority="62">
      <formula>$L$50</formula>
    </cfRule>
    <cfRule type="expression" dxfId="60" priority="61">
      <formula>$M$50</formula>
    </cfRule>
  </conditionalFormatting>
  <conditionalFormatting sqref="F35 F37">
    <cfRule type="expression" dxfId="59" priority="43">
      <formula>$M$76</formula>
    </cfRule>
    <cfRule type="expression" dxfId="58" priority="45">
      <formula>$N$76</formula>
    </cfRule>
    <cfRule type="expression" dxfId="57" priority="44">
      <formula>$L$76</formula>
    </cfRule>
  </conditionalFormatting>
  <conditionalFormatting sqref="F38 F40">
    <cfRule type="expression" dxfId="56" priority="41">
      <formula>$L$83</formula>
    </cfRule>
    <cfRule type="expression" dxfId="55" priority="42">
      <formula>$N$83</formula>
    </cfRule>
    <cfRule type="expression" dxfId="54" priority="40">
      <formula>$M$83</formula>
    </cfRule>
  </conditionalFormatting>
  <conditionalFormatting sqref="F41 F43">
    <cfRule type="expression" dxfId="53" priority="39">
      <formula>$N$89</formula>
    </cfRule>
    <cfRule type="expression" dxfId="52" priority="38">
      <formula>$L$89</formula>
    </cfRule>
    <cfRule type="expression" dxfId="51" priority="37">
      <formula>$M$89</formula>
    </cfRule>
  </conditionalFormatting>
  <conditionalFormatting sqref="F44 F46">
    <cfRule type="expression" dxfId="50" priority="85">
      <formula>$M$35</formula>
    </cfRule>
    <cfRule type="expression" dxfId="49" priority="86">
      <formula>$L$35</formula>
    </cfRule>
    <cfRule type="expression" dxfId="48" priority="87">
      <formula>$N$35</formula>
    </cfRule>
  </conditionalFormatting>
  <conditionalFormatting sqref="F47 F49">
    <cfRule type="expression" dxfId="47" priority="91">
      <formula>$M$41</formula>
    </cfRule>
    <cfRule type="expression" dxfId="46" priority="92">
      <formula>$L$41</formula>
    </cfRule>
    <cfRule type="expression" dxfId="45" priority="93">
      <formula>$N$41</formula>
    </cfRule>
  </conditionalFormatting>
  <conditionalFormatting sqref="F50 F52">
    <cfRule type="expression" dxfId="44" priority="52">
      <formula>$M$62</formula>
    </cfRule>
    <cfRule type="expression" dxfId="43" priority="53">
      <formula>$L$62</formula>
    </cfRule>
    <cfRule type="expression" dxfId="42" priority="54">
      <formula>$N$62</formula>
    </cfRule>
  </conditionalFormatting>
  <conditionalFormatting sqref="F53 F55">
    <cfRule type="expression" dxfId="41" priority="80">
      <formula>#REF!</formula>
    </cfRule>
    <cfRule type="expression" dxfId="40" priority="81">
      <formula>#REF!</formula>
    </cfRule>
    <cfRule type="expression" dxfId="39" priority="79">
      <formula>#REF!</formula>
    </cfRule>
  </conditionalFormatting>
  <conditionalFormatting sqref="F56 F58">
    <cfRule type="expression" dxfId="38" priority="47">
      <formula>$L$70</formula>
    </cfRule>
    <cfRule type="expression" dxfId="37" priority="46">
      <formula>$M$70</formula>
    </cfRule>
    <cfRule type="expression" dxfId="36" priority="48">
      <formula>$N$70</formula>
    </cfRule>
  </conditionalFormatting>
  <conditionalFormatting sqref="F59 F61">
    <cfRule type="expression" dxfId="35" priority="34">
      <formula>$M$95</formula>
    </cfRule>
    <cfRule type="expression" dxfId="34" priority="36">
      <formula>"="</formula>
    </cfRule>
    <cfRule type="expression" dxfId="33" priority="35">
      <formula>$L$95</formula>
    </cfRule>
  </conditionalFormatting>
  <conditionalFormatting sqref="F64">
    <cfRule type="expression" dxfId="32" priority="33">
      <formula>$N$104</formula>
    </cfRule>
    <cfRule type="expression" dxfId="31" priority="32">
      <formula>"="</formula>
    </cfRule>
    <cfRule type="expression" dxfId="30" priority="31">
      <formula>$M$104</formula>
    </cfRule>
  </conditionalFormatting>
  <conditionalFormatting sqref="F66">
    <cfRule type="expression" dxfId="29" priority="30">
      <formula>$N$109</formula>
    </cfRule>
    <cfRule type="expression" dxfId="28" priority="29">
      <formula>$L$109</formula>
    </cfRule>
    <cfRule type="expression" dxfId="27" priority="28">
      <formula>$M$109</formula>
    </cfRule>
  </conditionalFormatting>
  <conditionalFormatting sqref="F67 F69">
    <cfRule type="expression" dxfId="26" priority="27">
      <formula>$N$115</formula>
    </cfRule>
    <cfRule type="expression" dxfId="25" priority="26">
      <formula>$L$115</formula>
    </cfRule>
    <cfRule type="expression" dxfId="24" priority="25">
      <formula>$M$115</formula>
    </cfRule>
  </conditionalFormatting>
  <conditionalFormatting sqref="F70 F72">
    <cfRule type="expression" dxfId="23" priority="24">
      <formula>"="</formula>
    </cfRule>
    <cfRule type="expression" dxfId="22" priority="23">
      <formula>$L$121</formula>
    </cfRule>
    <cfRule type="expression" dxfId="21" priority="22">
      <formula>$M$121</formula>
    </cfRule>
  </conditionalFormatting>
  <conditionalFormatting sqref="F73 F75">
    <cfRule type="expression" dxfId="20" priority="21">
      <formula>$N$127</formula>
    </cfRule>
    <cfRule type="expression" dxfId="19" priority="20">
      <formula>$L$127</formula>
    </cfRule>
    <cfRule type="expression" dxfId="18" priority="19">
      <formula>$M$127</formula>
    </cfRule>
  </conditionalFormatting>
  <conditionalFormatting sqref="F76 F80">
    <cfRule type="expression" dxfId="17" priority="18">
      <formula>$N$133</formula>
    </cfRule>
    <cfRule type="expression" dxfId="16" priority="17">
      <formula>$L$133</formula>
    </cfRule>
    <cfRule type="expression" dxfId="15" priority="16">
      <formula>$M$133</formula>
    </cfRule>
  </conditionalFormatting>
  <conditionalFormatting sqref="F78">
    <cfRule type="expression" dxfId="14" priority="2">
      <formula>$L$109</formula>
    </cfRule>
    <cfRule type="expression" dxfId="13" priority="3">
      <formula>$N$109</formula>
    </cfRule>
    <cfRule type="expression" dxfId="12" priority="1">
      <formula>$M$109</formula>
    </cfRule>
  </conditionalFormatting>
  <conditionalFormatting sqref="F83 F85">
    <cfRule type="expression" dxfId="11" priority="15">
      <formula>$N$142</formula>
    </cfRule>
    <cfRule type="expression" dxfId="10" priority="14">
      <formula>$L$142</formula>
    </cfRule>
    <cfRule type="expression" dxfId="9" priority="13">
      <formula>$M$142</formula>
    </cfRule>
  </conditionalFormatting>
  <conditionalFormatting sqref="F86 F88">
    <cfRule type="expression" dxfId="8" priority="10">
      <formula>$M$147</formula>
    </cfRule>
    <cfRule type="expression" dxfId="7" priority="11">
      <formula>$L$147</formula>
    </cfRule>
    <cfRule type="expression" dxfId="6" priority="12">
      <formula>$N$147</formula>
    </cfRule>
  </conditionalFormatting>
  <conditionalFormatting sqref="F106 F108">
    <cfRule type="expression" dxfId="5" priority="9">
      <formula>$N$184</formula>
    </cfRule>
    <cfRule type="expression" dxfId="4" priority="8">
      <formula>$L$184</formula>
    </cfRule>
    <cfRule type="expression" dxfId="3" priority="7">
      <formula>$M$184</formula>
    </cfRule>
  </conditionalFormatting>
  <conditionalFormatting sqref="F175 F177">
    <cfRule type="expression" dxfId="2" priority="4">
      <formula>$M$229</formula>
    </cfRule>
    <cfRule type="expression" dxfId="1" priority="6">
      <formula>$N$229</formula>
    </cfRule>
    <cfRule type="expression" dxfId="0" priority="5">
      <formula>$L$229</formula>
    </cfRule>
  </conditionalFormatting>
  <dataValidations count="1">
    <dataValidation type="list" showInputMessage="1" showErrorMessage="1" sqref="C37:C38 C40:C41 C26:C27 C78 C183:C184 C180:C181 C177:C178 C175 C169:C170 C166:C167 C163:C164 C160:C161 C157:C158 C155 C149:C150 C146:C147 C144 C138:C139 C135:C136 C132:C133 C129:C130 C126:C127 C123:C124 C120:C121 C117:C118 C114:C115 C111:C112 C108:C109 C106 C100:C101 C97:C98 C94:C95 C91:C92 C88:C89 C85:C86 C83 C75:C76 C72:C73 C69:C70 C66:C67 C64 C35 C58:C59 C55:C56 C46:C47 C61 C80 C103 C141 C152 C12 C14:C15 C17:C18 C20:C21 C23:C24 C43:C44 C49:C50 C52:C53 C172 C30" xr:uid="{1E9125CD-6778-4195-90CA-008BD03DDC3C}">
      <formula1>$R$12:$R$53</formula1>
    </dataValidation>
  </dataValidations>
  <hyperlinks>
    <hyperlink ref="L30" r:id="rId1" xr:uid="{4A85CCC9-78DB-48D0-A3D4-607E8288E8CB}"/>
    <hyperlink ref="L12" r:id="rId2" xr:uid="{0DF98DC0-BDE1-4545-BC2A-4D4E1BAF04E6}"/>
    <hyperlink ref="L15" r:id="rId3" xr:uid="{EFAC8EF8-EA7B-49AD-A66D-98ABABF84508}"/>
    <hyperlink ref="L18" r:id="rId4" xr:uid="{4EAE681F-599E-448F-AED7-325F4D946B44}"/>
    <hyperlink ref="L21" r:id="rId5" xr:uid="{12BCA137-0200-4B49-AF1B-F312DDCB883D}"/>
    <hyperlink ref="L24" r:id="rId6" xr:uid="{F2F13E72-4378-46DF-86C3-3301A37AD623}"/>
    <hyperlink ref="L44" r:id="rId7" xr:uid="{7AD0C587-339E-4B46-977B-970CE13E4B71}"/>
    <hyperlink ref="L47" r:id="rId8" xr:uid="{8297270C-2AD2-452A-A5E2-690F38155085}"/>
    <hyperlink ref="L50" r:id="rId9" xr:uid="{7FA52A1A-32B5-4E4F-853A-B0C57C61ABB7}"/>
    <hyperlink ref="L53" r:id="rId10" xr:uid="{665A91DA-F86D-4022-89F8-FB67C18B191B}"/>
    <hyperlink ref="L56" r:id="rId11" xr:uid="{C39B2B64-77B8-4508-84BE-4A9A1DB6A615}"/>
    <hyperlink ref="L35" r:id="rId12" xr:uid="{73FDA23A-B432-45F7-A466-3E2AB17CE7C1}"/>
    <hyperlink ref="L38" r:id="rId13" xr:uid="{C61E6F67-B2FB-4DBB-921D-7EFC854B2AA6}"/>
    <hyperlink ref="L41" r:id="rId14" xr:uid="{D3A98998-96AB-4859-A36E-167D50CBC579}"/>
    <hyperlink ref="L59" r:id="rId15" xr:uid="{F84FB264-D096-4DA5-AA12-B80E5351AA4E}"/>
    <hyperlink ref="L64" r:id="rId16" xr:uid="{CADD5DA4-1D9E-4059-AB08-7D445DE22844}"/>
    <hyperlink ref="L67" r:id="rId17" xr:uid="{0CB123A8-C201-4DBB-A2AA-9B47B9EC6D99}"/>
    <hyperlink ref="L70" r:id="rId18" xr:uid="{B4EF3D79-C59D-4952-B609-C0BB58D453F7}"/>
    <hyperlink ref="L73" r:id="rId19" xr:uid="{9BAE6E9C-3CD9-4EAF-89F6-F546989D63DE}"/>
    <hyperlink ref="L76" r:id="rId20" xr:uid="{37DC88CF-92F9-417D-A84E-6A41DD7EAF2B}"/>
    <hyperlink ref="L83" r:id="rId21" xr:uid="{DB5FBE72-403A-472A-A54D-0983A30817C9}"/>
    <hyperlink ref="L86" r:id="rId22" xr:uid="{2BE5BC99-18B6-4AFA-950B-58BF64C11215}"/>
    <hyperlink ref="L89" r:id="rId23" xr:uid="{7D933397-C5D2-46E1-8FF1-494BBE5B30EB}"/>
    <hyperlink ref="L95" r:id="rId24" xr:uid="{77113338-4CF9-4CF1-B52E-B188BEF7C8EA}"/>
    <hyperlink ref="L101" r:id="rId25" xr:uid="{270D317B-EAE3-409C-9027-EF7C898BCE7A}"/>
    <hyperlink ref="L144" r:id="rId26" xr:uid="{E246D234-D82E-4CE4-A9E0-783F80A5C497}"/>
    <hyperlink ref="L147" r:id="rId27" xr:uid="{94A83F41-B02C-4895-BBB4-0A75735511B2}"/>
    <hyperlink ref="L150" r:id="rId28" xr:uid="{4233FC5C-5B50-40D4-A648-472F10D1AA13}"/>
    <hyperlink ref="L155" r:id="rId29" xr:uid="{FF7B39DC-D9EE-4AB6-AD11-43829D2A8CD1}"/>
    <hyperlink ref="L158" r:id="rId30" xr:uid="{0A51EEB3-ECD8-4072-803D-9CA0AF74B416}"/>
    <hyperlink ref="L161" r:id="rId31" xr:uid="{A080BC0E-2FB1-4785-B466-2E7CB8C49A1A}"/>
    <hyperlink ref="L167" r:id="rId32" xr:uid="{C783E17D-50B1-4B01-93B5-2F4143BB49DF}"/>
    <hyperlink ref="L170" r:id="rId33" xr:uid="{BFE72F90-9A48-456E-8C44-A7A61948A9FC}"/>
    <hyperlink ref="L175" r:id="rId34" xr:uid="{1ECAC78B-D900-424C-AB79-A9C82734C6B9}"/>
    <hyperlink ref="L178" r:id="rId35" xr:uid="{3E80E785-D24C-4D3D-BC10-FB191A0D01BC}"/>
    <hyperlink ref="L181" r:id="rId36" xr:uid="{D4160D25-140F-4479-85E0-D1AABA9BE8AF}"/>
    <hyperlink ref="L184" r:id="rId37" xr:uid="{2A290872-C945-4360-82E7-7DCC2109A461}"/>
    <hyperlink ref="M175" r:id="rId38" xr:uid="{5CDB97F0-32D2-45B6-8B6B-C4C783E65BE6}"/>
    <hyperlink ref="M178" r:id="rId39" xr:uid="{0EAF7492-CBCC-4CBC-BA66-22189A2BB1B9}"/>
    <hyperlink ref="M181" r:id="rId40" display="mailto:amilcar_giron@royjorgensen.com" xr:uid="{8CB8610A-32AF-4250-B103-D77F0B26B238}"/>
    <hyperlink ref="M184" r:id="rId41" xr:uid="{C3052697-0206-41C8-8FBF-FF81C133EF83}"/>
    <hyperlink ref="M47" r:id="rId42" xr:uid="{06EDAF37-B517-4C29-A74D-33A12C722704}"/>
    <hyperlink ref="M50" r:id="rId43" xr:uid="{27E46CA8-6BA2-417D-AC11-8B6FD5722F64}"/>
    <hyperlink ref="M53" r:id="rId44" display="mailto:steve.fezza@wwebber.com" xr:uid="{5B524D62-AA5D-4C91-9BD1-C1E807673AA0}"/>
    <hyperlink ref="M35" r:id="rId45" xr:uid="{98C55ECC-1D87-4455-9F4B-B44A362766FB}"/>
    <hyperlink ref="M41" r:id="rId46" display="mailto:jloar@DeangeloContractingServices.com" xr:uid="{50B04631-8A49-4F0B-B80A-94B558E5AE78}"/>
    <hyperlink ref="M44" r:id="rId47" display="mailto:russ.flowers@wwebber.com" xr:uid="{394F10FC-E462-4867-BC95-31A29E1179DD}"/>
    <hyperlink ref="L106" r:id="rId48" xr:uid="{ED0BD6AD-DE35-4B56-BC83-DC4784545DAB}"/>
    <hyperlink ref="L109" r:id="rId49" xr:uid="{F482B022-9B3D-4D1E-846D-FB837446C1F8}"/>
    <hyperlink ref="L115" r:id="rId50" xr:uid="{4E737A66-1D57-48AD-B4DE-0C449A2AAE38}"/>
    <hyperlink ref="L118" r:id="rId51" xr:uid="{1376F29C-DFEA-48FE-841D-3A5B72EA4323}"/>
    <hyperlink ref="L121" r:id="rId52" xr:uid="{0BBAD560-D63D-4B33-B697-0710E8112C38}"/>
    <hyperlink ref="L124" r:id="rId53" xr:uid="{A6B91742-F8D4-4A2F-88BA-70E6F8506598}"/>
    <hyperlink ref="L127" r:id="rId54" xr:uid="{4FD5E1F1-27A1-4A48-9030-72CDF93E5FF3}"/>
    <hyperlink ref="L130" r:id="rId55" xr:uid="{2D156E41-BA51-478F-A19F-305FB894BDD6}"/>
    <hyperlink ref="L136" r:id="rId56" xr:uid="{3088C72D-56ED-4FCB-AFA9-C441AE0731BD}"/>
    <hyperlink ref="L139" r:id="rId57" xr:uid="{7835DE44-0FB8-4C60-B82A-65FFBD30F6E7}"/>
    <hyperlink ref="L112" r:id="rId58" display="mailto:Chad.Kalins@dot.state.fl.us" xr:uid="{978FD819-160E-4A58-ABEF-92139EE4FBDC}"/>
    <hyperlink ref="L133" r:id="rId59" xr:uid="{42E8E75F-C603-413F-B9B6-70EF8295AA34}"/>
    <hyperlink ref="M139" r:id="rId60" xr:uid="{CDCFA854-5217-4C9F-85E4-28B04B425766}"/>
    <hyperlink ref="M136" r:id="rId61" xr:uid="{805216EC-9267-420C-8EBD-BE4B519E6808}"/>
    <hyperlink ref="M130" r:id="rId62" xr:uid="{AA411B7D-CE46-4D7D-B838-9D5756A8D836}"/>
    <hyperlink ref="M118" r:id="rId63" xr:uid="{FD6C63D7-586F-48FD-AAE5-2BAD57216B51}"/>
    <hyperlink ref="M115" r:id="rId64" xr:uid="{622A1D25-16B7-404F-B14D-B6AE0EF09C26}"/>
    <hyperlink ref="M112" r:id="rId65" xr:uid="{A57BFDEE-07E1-4496-8645-8685E5D28074}"/>
    <hyperlink ref="M109" r:id="rId66" xr:uid="{BC512884-E914-49D9-97C6-D418ECB07364}"/>
    <hyperlink ref="M106" r:id="rId67" xr:uid="{8BD11CEC-1139-452A-A547-3DA6F5F0DCFB}"/>
    <hyperlink ref="M121" r:id="rId68" xr:uid="{2BF82125-41C8-4410-95EE-A57D70252FC9}"/>
    <hyperlink ref="M124" r:id="rId69" xr:uid="{A6DBFDDD-A87B-44C0-A48D-5E31B594BFB7}"/>
    <hyperlink ref="M83" r:id="rId70" xr:uid="{B0BF1239-EBF4-46BE-81C6-5154CF1DD6CE}"/>
    <hyperlink ref="M101" r:id="rId71" xr:uid="{D505EB8C-DC07-43D5-BDB7-E61AA5170BC1}"/>
    <hyperlink ref="M92" r:id="rId72" xr:uid="{7F632635-926C-45C7-BC4E-A54F7AD50F54}"/>
    <hyperlink ref="M98" r:id="rId73" xr:uid="{B31C4E2B-2B2B-48F3-9113-77AA34289204}"/>
    <hyperlink ref="M95" r:id="rId74" xr:uid="{62C8AE3C-EFDE-4AB6-AE89-6D26530E625A}"/>
    <hyperlink ref="M89" r:id="rId75" xr:uid="{E5D7DD29-BD59-45C0-AA97-BECAF25407AF}"/>
    <hyperlink ref="M27" r:id="rId76" xr:uid="{EB1B0AF7-D0E1-40FB-8DD2-BC0B31310AB5}"/>
    <hyperlink ref="M86" r:id="rId77" xr:uid="{E20D030A-ABE2-4DB4-ACAD-E62CE245CB91}"/>
    <hyperlink ref="M70" r:id="rId78" xr:uid="{55A47D6B-A937-4F45-AEBF-167ACBE5828B}"/>
    <hyperlink ref="M56" r:id="rId79" xr:uid="{1B263DD3-E134-4F88-84F5-F5C2A3C87CFF}"/>
    <hyperlink ref="M59" r:id="rId80" display="mailto:JGay@versar.com" xr:uid="{46D554FB-00D3-4CE0-9A1E-8A11B155B6AE}"/>
    <hyperlink ref="M38" r:id="rId81" display="mailto:nick.sparks@oasislandscapeservices.com" xr:uid="{A9362C45-688F-43E4-BD66-C5A16CC9D30F}"/>
    <hyperlink ref="L92" r:id="rId82" xr:uid="{9C4E226B-AC4B-453A-93CD-2391BC718811}"/>
    <hyperlink ref="L98" r:id="rId83" xr:uid="{0DED9600-B898-4A14-85B5-3CEFDE52DF9C}"/>
    <hyperlink ref="M21" r:id="rId84" xr:uid="{ECE3ADAD-6C80-453B-B9FB-EEF77B0E8D25}"/>
    <hyperlink ref="L27" r:id="rId85" xr:uid="{B991432E-F5FA-47E6-AFCB-BF05F2BE73CE}"/>
    <hyperlink ref="M133" r:id="rId86" xr:uid="{CE5640A7-6AEA-40E5-9547-1B9A9C6170DB}"/>
    <hyperlink ref="M76" r:id="rId87" xr:uid="{DE21DF23-2261-4986-AE15-1E5DD468F461}"/>
    <hyperlink ref="M78" r:id="rId88" xr:uid="{6C13B59B-586A-45D5-9B5A-DBBB76780D19}"/>
    <hyperlink ref="L164" r:id="rId89" xr:uid="{0A51BDC4-A867-41BF-8CA9-E24DCF2608C1}"/>
    <hyperlink ref="M30" r:id="rId90" xr:uid="{D02B40EC-3C70-414A-A958-55D29E884A1E}"/>
    <hyperlink ref="M15" r:id="rId91" xr:uid="{011FFA3B-A817-4B99-AA97-6834005031F9}"/>
    <hyperlink ref="M127" r:id="rId92" xr:uid="{A015A38A-CDBF-4F2C-A7B4-263F5E3AAA9C}"/>
    <hyperlink ref="M155" r:id="rId93" xr:uid="{EA3BD1A3-EC9E-4E9D-BB8E-91C8671F4CD6}"/>
  </hyperlinks>
  <pageMargins left="0.25" right="0.25" top="0.75" bottom="0.75" header="0.3" footer="0.3"/>
  <pageSetup scale="45" fitToHeight="0" orientation="landscape" r:id="rId94"/>
  <rowBreaks count="2" manualBreakCount="2">
    <brk id="79" min="1" max="9" man="1"/>
    <brk id="151" min="1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Active Sheet</vt:lpstr>
      <vt:lpstr>'Active Sheet'!Print_Area</vt:lpstr>
      <vt:lpstr>'Active Sheet'!Print_Titles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Brandin, Michelle</dc:creator>
  <cp:lastModifiedBy>Brandin, Michelle</cp:lastModifiedBy>
  <cp:lastPrinted>2024-12-18T15:32:31Z</cp:lastPrinted>
  <dcterms:created xsi:type="dcterms:W3CDTF">2023-06-06T12:03:34Z</dcterms:created>
  <dcterms:modified xsi:type="dcterms:W3CDTF">2025-04-28T18:39:53Z</dcterms:modified>
</cp:coreProperties>
</file>