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codata\shares\CO\PSO\Project_Management\DRIVE PROCESS (2026)\DRIVE DC\TWO TEAM A\"/>
    </mc:Choice>
  </mc:AlternateContent>
  <xr:revisionPtr revIDLastSave="0" documentId="13_ncr:1_{FEB0E7AC-5C2D-4DAD-90EB-4D3B5315176E}" xr6:coauthVersionLast="47" xr6:coauthVersionMax="47" xr10:uidLastSave="{00000000-0000-0000-0000-000000000000}"/>
  <bookViews>
    <workbookView xWindow="-108" yWindow="-108" windowWidth="30936" windowHeight="16776" activeTab="1" xr2:uid="{933BF993-FF07-4EAA-BCF6-D291AF526DFF}"/>
  </bookViews>
  <sheets>
    <sheet name="Complexity Guidelines" sheetId="3" r:id="rId1"/>
    <sheet name="DRIVE" sheetId="2" r:id="rId2"/>
    <sheet name="Attachment B Team A Home" sheetId="4" r:id="rId3"/>
  </sheets>
  <externalReferences>
    <externalReference r:id="rId4"/>
  </externalReferences>
  <definedNames>
    <definedName name="_Toc528467648" localSheetId="0">'Complexity Guidelines'!$A$1</definedName>
    <definedName name="A_RDWY">#REF!</definedName>
    <definedName name="A_UWHCADesign">#REF!</definedName>
    <definedName name="B_INTERCHG">#REF!</definedName>
    <definedName name="C_TCP">#REF!</definedName>
    <definedName name="D_DRAIN">#REF!</definedName>
    <definedName name="E_ENVIRON">#REF!</definedName>
    <definedName name="F_SIGNING">#REF!</definedName>
    <definedName name="G_SIGNAL">#REF!</definedName>
    <definedName name="H_LIGHT">#REF!</definedName>
    <definedName name="I_ROW">#REF!</definedName>
    <definedName name="J_UTIL">#REF!</definedName>
    <definedName name="K_LANDSCAPE">#REF!</definedName>
    <definedName name="L_PM">#REF!</definedName>
    <definedName name="M_COMMUNITY_AWARENESS">#REF!</definedName>
    <definedName name="N_SURVEY">#REF!</definedName>
    <definedName name="O_FIELD_SURVEY">#REF!</definedName>
    <definedName name="P_BDR">#REF!</definedName>
    <definedName name="_xlnm.Print_Area" localSheetId="2">'Attachment B Team A Home'!$A$1:$H$61</definedName>
    <definedName name="_xlnm.Print_Area" localSheetId="0">'Complexity Guidelines'!$A$1:$A$44</definedName>
    <definedName name="_xlnm.Print_Area" localSheetId="1">DRIVE!$B$1:$L$27</definedName>
    <definedName name="_xlnm.Print_Area">#REF!</definedName>
    <definedName name="Print_Area_1">#REF!</definedName>
    <definedName name="Print_Area_2">#REF!</definedName>
    <definedName name="Print_Area_3">#REF!</definedName>
    <definedName name="Q_PRE_BRD" localSheetId="1">#REF!</definedName>
    <definedName name="Q_PRE_BRD">#REF!</definedName>
    <definedName name="R_STRUCTURE">#REF!</definedName>
    <definedName name="S_SUM_BRDG">#REF!</definedName>
    <definedName name="T_MISC_STRUCTURE">#REF!</definedName>
    <definedName name="U_UTIL">#REF!</definedName>
    <definedName name="U_WALL">#REF!</definedName>
    <definedName name="V_SUB_SUM">#REF!</definedName>
    <definedName name="X_FINAL_HRS">#REF!</definedName>
    <definedName name="yesno">#REF!</definedName>
    <definedName name="Z_4FEDB3BD_111A_4B7D_AA97_E67173A5F707_.wvu.PrintArea" localSheetId="0" hidden="1">'Complexity Guidelines'!$A$1:$A$44</definedName>
    <definedName name="Z_60E4326C_3B00_4FE4_9F0D_DCD952285ADA_.wvu.Cols" localSheetId="1" hidden="1">DRIVE!#REF!</definedName>
    <definedName name="Z_60E4326C_3B00_4FE4_9F0D_DCD952285ADA_.wvu.PrintTitles" localSheetId="1" hidden="1">DRIVE!#REF!</definedName>
    <definedName name="Z_7AB36DFF_8FA7_4277_BB8E_931BBD7445B5_.wvu.Cols" localSheetId="1" hidden="1">DRIVE!#REF!</definedName>
    <definedName name="Z_7AB36DFF_8FA7_4277_BB8E_931BBD7445B5_.wvu.PrintTitles" localSheetId="1" hidden="1">DRIVE!#REF!</definedName>
    <definedName name="Z_960FB4AF_B150_4523_972C_3F7C93F049F3_.wvu.PrintArea" localSheetId="0" hidden="1">'Complexity Guidelines'!$A$1:$A$44</definedName>
    <definedName name="Z_9A49CBDC_5824_479B_A57D_2870A1FAA7B5_.wvu.Cols" localSheetId="1" hidden="1">DRIVE!#REF!</definedName>
    <definedName name="Z_9A49CBDC_5824_479B_A57D_2870A1FAA7B5_.wvu.PrintTitles" localSheetId="1" hidden="1">DRIVE!#REF!</definedName>
    <definedName name="Z_D5FFA8DD_F2DB_47F2_B4D2_3681726B2E8F_.wvu.PrintArea" localSheetId="0" hidden="1">'Complexity Guidelines'!$A$1:$A$44</definedName>
    <definedName name="Z_D6E4F54A_545A_412E_8F8E_5B84FD797FEB_.wvu.Cols" localSheetId="1" hidden="1">DRIVE!#REF!</definedName>
    <definedName name="Z_D6E4F54A_545A_412E_8F8E_5B84FD797FEB_.wvu.PrintTitles" localSheetId="1" hidden="1">DRIVE!#REF!</definedName>
    <definedName name="Z_DF3BD4C9_2986_4236_8E90_D96736404377_.wvu.PrintArea" localSheetId="0" hidden="1">'Complexity Guidelines'!$A$1:$A$44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6" i="4" l="1"/>
  <c r="C40" i="4"/>
  <c r="E39" i="4"/>
  <c r="E38" i="4"/>
  <c r="E37" i="4"/>
  <c r="E36" i="4"/>
  <c r="E35" i="4"/>
  <c r="E34" i="4"/>
  <c r="E33" i="4"/>
  <c r="E32" i="4"/>
  <c r="E31" i="4"/>
  <c r="E30" i="4"/>
  <c r="E29" i="4"/>
  <c r="E28" i="4"/>
  <c r="E27" i="4"/>
  <c r="E26" i="4"/>
  <c r="E25" i="4"/>
  <c r="E40" i="4" l="1"/>
  <c r="E43" i="4" s="1"/>
  <c r="E46" i="4" s="1"/>
  <c r="E48" i="4" l="1"/>
  <c r="E50" i="4"/>
  <c r="E44" i="4"/>
  <c r="E52" i="4" l="1"/>
  <c r="E56" i="4" s="1"/>
  <c r="E58" i="4" s="1"/>
  <c r="E45" i="4"/>
  <c r="E47" i="4" s="1"/>
  <c r="E49" i="4" s="1"/>
  <c r="F15" i="2" l="1"/>
  <c r="F16" i="2"/>
  <c r="F24" i="2"/>
  <c r="F23" i="2"/>
  <c r="F22" i="2"/>
  <c r="F21" i="2"/>
  <c r="F20" i="2"/>
  <c r="F18" i="2"/>
  <c r="F17" i="2"/>
  <c r="G22" i="2" l="1"/>
  <c r="G21" i="2"/>
  <c r="G24" i="2"/>
  <c r="G23" i="2"/>
  <c r="G20" i="2"/>
  <c r="G18" i="2"/>
  <c r="G17" i="2"/>
  <c r="G16" i="2"/>
  <c r="G19" i="2"/>
  <c r="J25" i="2"/>
  <c r="I25" i="2"/>
  <c r="H25" i="2"/>
  <c r="G15" i="2"/>
  <c r="K1" i="2"/>
  <c r="G25" i="2" l="1"/>
  <c r="G26" i="2" s="1"/>
  <c r="H26" i="2"/>
  <c r="I26" i="2"/>
  <c r="J26" i="2"/>
  <c r="G27" i="2" l="1"/>
  <c r="J27" i="2"/>
  <c r="I27" i="2"/>
  <c r="H27"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Buck, Ryan</author>
    <author>Pennington, Mike</author>
  </authors>
  <commentList>
    <comment ref="G13" authorId="0" shapeId="0" xr:uid="{AFD6771A-A82C-4F39-BB6E-EEF69E697E0B}">
      <text>
        <r>
          <rPr>
            <sz val="9"/>
            <color indexed="81"/>
            <rFont val="Tahoma"/>
            <family val="2"/>
          </rPr>
          <t>Calculated Staff Hours represent a recommended starting point for negotiations based on established guidelines.</t>
        </r>
      </text>
    </comment>
    <comment ref="H13" authorId="0" shapeId="0" xr:uid="{8210C5D2-09C1-430D-99CE-47950B877E87}">
      <text>
        <r>
          <rPr>
            <sz val="9"/>
            <color indexed="81"/>
            <rFont val="Tahoma"/>
            <family val="2"/>
          </rPr>
          <t>FDOT recommended staff hours for the project. These hours may differ from the calculated staff hours recommended.</t>
        </r>
      </text>
    </comment>
    <comment ref="I13" authorId="0" shapeId="0" xr:uid="{F1378347-2E6C-4E24-BC7A-A4F42ED6C2B8}">
      <text>
        <r>
          <rPr>
            <sz val="9"/>
            <color indexed="81"/>
            <rFont val="Tahoma"/>
            <family val="2"/>
          </rPr>
          <t>Consultant recommended staff hours for the project. These hours may differ from the calculated staff hours recommended.</t>
        </r>
      </text>
    </comment>
    <comment ref="J13" authorId="0" shapeId="0" xr:uid="{E0916FF6-52EE-4D06-9AE0-E7E4E7A69657}">
      <text>
        <r>
          <rPr>
            <sz val="9"/>
            <color indexed="81"/>
            <rFont val="Tahoma"/>
            <family val="2"/>
          </rPr>
          <t>Final negotiated staff hours for the project.</t>
        </r>
      </text>
    </comment>
    <comment ref="E26" authorId="0" shapeId="0" xr:uid="{16095BF2-81EC-4C21-8DD2-A5B0857DF17D}">
      <text>
        <r>
          <rPr>
            <sz val="9"/>
            <color indexed="81"/>
            <rFont val="Tahoma"/>
            <family val="2"/>
          </rPr>
          <t>Is QA/QC required for Drainage Plans?
Yes=1
No=0</t>
        </r>
      </text>
    </comment>
    <comment ref="F26" authorId="1" shapeId="0" xr:uid="{035DFB34-8460-450A-82D4-A8BC30C7028F}">
      <text>
        <r>
          <rPr>
            <sz val="9"/>
            <color indexed="81"/>
            <rFont val="Tahoma"/>
            <family val="2"/>
          </rPr>
          <t xml:space="preserve">5% of the technical subtotal.
</t>
        </r>
      </text>
    </comment>
  </commentList>
</comments>
</file>

<file path=xl/sharedStrings.xml><?xml version="1.0" encoding="utf-8"?>
<sst xmlns="http://schemas.openxmlformats.org/spreadsheetml/2006/main" count="167" uniqueCount="160">
  <si>
    <t>Task</t>
  </si>
  <si>
    <t>Print Name</t>
  </si>
  <si>
    <t>Signature / Date</t>
  </si>
  <si>
    <t>FDOT District</t>
  </si>
  <si>
    <t>Consultant Name</t>
  </si>
  <si>
    <t>NOTE: Signature Block is optional, per District preference</t>
  </si>
  <si>
    <t>Task No.</t>
  </si>
  <si>
    <t>Project Parameter</t>
  </si>
  <si>
    <t>Staff Hours</t>
  </si>
  <si>
    <t>Project Complexity</t>
  </si>
  <si>
    <t>Task Complexity</t>
  </si>
  <si>
    <t>Basis</t>
  </si>
  <si>
    <t>Other</t>
  </si>
  <si>
    <t>Description</t>
  </si>
  <si>
    <t>Units</t>
  </si>
  <si>
    <t>Complexity</t>
  </si>
  <si>
    <t>Calculated</t>
  </si>
  <si>
    <t>Department</t>
  </si>
  <si>
    <t>Consultant</t>
  </si>
  <si>
    <t xml:space="preserve">Negotiated </t>
  </si>
  <si>
    <t>Below</t>
  </si>
  <si>
    <t>Low</t>
  </si>
  <si>
    <t>Mid</t>
  </si>
  <si>
    <t>Upper</t>
  </si>
  <si>
    <t>Above</t>
  </si>
  <si>
    <t>Simple</t>
  </si>
  <si>
    <t>Standard</t>
  </si>
  <si>
    <t>Complex</t>
  </si>
  <si>
    <t>Base 1</t>
  </si>
  <si>
    <t>Base 2</t>
  </si>
  <si>
    <t>Base 3</t>
  </si>
  <si>
    <t>N/A 1</t>
  </si>
  <si>
    <t>N/A 2</t>
  </si>
  <si>
    <t>N/A 3</t>
  </si>
  <si>
    <t>DRN02-001</t>
  </si>
  <si>
    <t>DRN02-002</t>
  </si>
  <si>
    <t>DRN02-003</t>
  </si>
  <si>
    <t>DRN02-004</t>
  </si>
  <si>
    <t>DRN02-005</t>
  </si>
  <si>
    <t>DRN02-006</t>
  </si>
  <si>
    <t>DRN02-013</t>
  </si>
  <si>
    <t>Quality Assurance/Quality Control</t>
  </si>
  <si>
    <t>%</t>
  </si>
  <si>
    <t>DRIVE D/C Cost Savings Strategies Review</t>
  </si>
  <si>
    <t>1.4</t>
  </si>
  <si>
    <t>Baseline Management</t>
  </si>
  <si>
    <t>Guidelines</t>
  </si>
  <si>
    <t>DRIVE Technical Hours Subtotal</t>
  </si>
  <si>
    <t>Establish the Baseline</t>
  </si>
  <si>
    <t>Trend Review</t>
  </si>
  <si>
    <t xml:space="preserve">What is the overall project complexity? </t>
  </si>
  <si>
    <t>1.5</t>
  </si>
  <si>
    <t>1.6</t>
  </si>
  <si>
    <t>Comments</t>
  </si>
  <si>
    <t>Provide documentation when negotiated hours differ from the calculated hours.</t>
  </si>
  <si>
    <t xml:space="preserve"> </t>
  </si>
  <si>
    <r>
      <t>·</t>
    </r>
    <r>
      <rPr>
        <sz val="10"/>
        <rFont val="Arial"/>
        <family val="2"/>
      </rPr>
      <t>  Rural 2-lane resurfacing (with no 3R improvements).</t>
    </r>
  </si>
  <si>
    <r>
      <t>·</t>
    </r>
    <r>
      <rPr>
        <sz val="10"/>
        <rFont val="Arial"/>
        <family val="2"/>
      </rPr>
      <t>  Sidewalk project with no utility involvement.</t>
    </r>
  </si>
  <si>
    <r>
      <t>·</t>
    </r>
    <r>
      <rPr>
        <sz val="10"/>
        <rFont val="Arial"/>
        <family val="2"/>
      </rPr>
      <t>  Minor bridge repair projects (painting or caulking) with no utility involvement.</t>
    </r>
  </si>
  <si>
    <r>
      <t>·</t>
    </r>
    <r>
      <rPr>
        <sz val="10"/>
        <rFont val="Arial"/>
        <family val="2"/>
      </rPr>
      <t>  Multi-lane limited access resurfacing (no interchange involvement).</t>
    </r>
  </si>
  <si>
    <r>
      <t>·</t>
    </r>
    <r>
      <rPr>
        <sz val="10"/>
        <rFont val="Arial"/>
        <family val="2"/>
      </rPr>
      <t>  Rural 3R (minor safety improvements)</t>
    </r>
  </si>
  <si>
    <r>
      <t>·</t>
    </r>
    <r>
      <rPr>
        <sz val="10"/>
        <rFont val="Arial"/>
        <family val="2"/>
      </rPr>
      <t>  Rural Signalization</t>
    </r>
  </si>
  <si>
    <r>
      <t>·</t>
    </r>
    <r>
      <rPr>
        <sz val="10"/>
        <rFont val="Arial"/>
        <family val="2"/>
      </rPr>
      <t>  Multi-lane limited access resurfacing (safety, earthwork, and minor intersection involvement).</t>
    </r>
  </si>
  <si>
    <r>
      <t>·</t>
    </r>
    <r>
      <rPr>
        <sz val="10"/>
        <rFont val="Arial"/>
        <family val="2"/>
      </rPr>
      <t>  Intersection improvements without lane additions or signalization</t>
    </r>
  </si>
  <si>
    <r>
      <t>·</t>
    </r>
    <r>
      <rPr>
        <sz val="10"/>
        <rFont val="Arial"/>
        <family val="2"/>
      </rPr>
      <t>  Rural 3R (major safety, minor earthwork, realigning ditches).</t>
    </r>
  </si>
  <si>
    <r>
      <t>·</t>
    </r>
    <r>
      <rPr>
        <sz val="10"/>
        <rFont val="Arial"/>
        <family val="2"/>
      </rPr>
      <t>  Urban 3R (safety, no change to profile grade line, utility exception granted).</t>
    </r>
  </si>
  <si>
    <r>
      <t>·</t>
    </r>
    <r>
      <rPr>
        <sz val="10"/>
        <rFont val="Arial"/>
        <family val="2"/>
      </rPr>
      <t>  Rural widening/resurfacing (minor ROW and earthwork).</t>
    </r>
  </si>
  <si>
    <r>
      <t>·</t>
    </r>
    <r>
      <rPr>
        <sz val="10"/>
        <rFont val="Arial"/>
        <family val="2"/>
      </rPr>
      <t>  Urban Signalization with utility impact.</t>
    </r>
  </si>
  <si>
    <r>
      <t>·</t>
    </r>
    <r>
      <rPr>
        <sz val="10"/>
        <rFont val="Arial"/>
        <family val="2"/>
      </rPr>
      <t>  Intersection improvements with lane additions and signalization.</t>
    </r>
  </si>
  <si>
    <r>
      <t>·</t>
    </r>
    <r>
      <rPr>
        <sz val="10"/>
        <rFont val="Arial"/>
        <family val="2"/>
      </rPr>
      <t>  Urban 3R (major safety, extensive above ground feature relocation).</t>
    </r>
  </si>
  <si>
    <r>
      <t>·</t>
    </r>
    <r>
      <rPr>
        <sz val="10"/>
        <rFont val="Arial"/>
        <family val="2"/>
      </rPr>
      <t>  Rural 2-lane new construction (new alignment, ROW, and earthwork).</t>
    </r>
  </si>
  <si>
    <r>
      <t>·</t>
    </r>
    <r>
      <rPr>
        <sz val="10"/>
        <rFont val="Arial"/>
        <family val="2"/>
      </rPr>
      <t>  Rural 2-lane to urban multi-lane reconstruction (ROW and intersection involvement).</t>
    </r>
  </si>
  <si>
    <r>
      <t>·</t>
    </r>
    <r>
      <rPr>
        <sz val="10"/>
        <rFont val="Arial"/>
        <family val="2"/>
      </rPr>
      <t>  Rural or urban 4-lane to 6-lane widening/resurfacing (widening in median, minor ROW, earthwork, and intersection involvement).</t>
    </r>
  </si>
  <si>
    <r>
      <t>·</t>
    </r>
    <r>
      <rPr>
        <sz val="10"/>
        <rFont val="Arial"/>
        <family val="2"/>
      </rPr>
      <t>  Urban Multi-intersection Signalization with utility impact.</t>
    </r>
  </si>
  <si>
    <r>
      <t>·</t>
    </r>
    <r>
      <rPr>
        <sz val="10"/>
        <rFont val="Arial"/>
        <family val="2"/>
      </rPr>
      <t>  Rural multi-lane new construction (new alignment, ROW, earthwork and intersection involvement).</t>
    </r>
  </si>
  <si>
    <r>
      <t>·</t>
    </r>
    <r>
      <rPr>
        <sz val="10"/>
        <rFont val="Arial"/>
        <family val="2"/>
      </rPr>
      <t>  Rural 2-lane to 4-lane (major ROW and earthwork).</t>
    </r>
  </si>
  <si>
    <r>
      <t>·</t>
    </r>
    <r>
      <rPr>
        <sz val="10"/>
        <rFont val="Arial"/>
        <family val="2"/>
      </rPr>
      <t>  Multi-lane limited access reconstruction (ROW and interchange involvement).</t>
    </r>
  </si>
  <si>
    <r>
      <t>·</t>
    </r>
    <r>
      <rPr>
        <sz val="10"/>
        <rFont val="Arial"/>
        <family val="2"/>
      </rPr>
      <t>  Multi-lane rural limited access new construction (new alignment, ROW and interchange construction).</t>
    </r>
  </si>
  <si>
    <r>
      <t>·</t>
    </r>
    <r>
      <rPr>
        <sz val="10"/>
        <rFont val="Arial"/>
        <family val="2"/>
      </rPr>
      <t>  Urban multi-lane new construction (new alignment, ROW and intersection construction).</t>
    </r>
  </si>
  <si>
    <r>
      <t>·</t>
    </r>
    <r>
      <rPr>
        <sz val="10"/>
        <rFont val="Arial"/>
        <family val="2"/>
      </rPr>
      <t>  Multi-lane limited access, urban reconstruction or new alignment with major interchange involvement (major ROW and interchange</t>
    </r>
  </si>
  <si>
    <t>construction, major access management impacts).</t>
  </si>
  <si>
    <r>
      <t>·</t>
    </r>
    <r>
      <rPr>
        <sz val="10"/>
        <rFont val="Arial"/>
        <family val="2"/>
      </rPr>
      <t>  Multi-lane Urban limited access new construction (new alignment, major ROW and, major interchange involvement).</t>
    </r>
  </si>
  <si>
    <t>Complex Projects</t>
  </si>
  <si>
    <t>Standard Projects</t>
  </si>
  <si>
    <t>Simple Projects</t>
  </si>
  <si>
    <t>FPID #</t>
  </si>
  <si>
    <t>DRIVE COMPLEXITY GUIDELINES</t>
  </si>
  <si>
    <t>The staff hour ranges presented in this section represent the work effort that might be expected for individual tasks on typical projects. The ranges represent neither the minimum nor maximum hours that might be negotiated on a project. Hours below or above the presented ranges may be applicable based on the constraints or requirements that are specific to the individual project. Specific aspects of each individual project should be considered in negotiating hours for each individual task.  Whenever possible, examples of individual tasks will be included to provide guidance in determining what types of effort are associated with each individual task.</t>
  </si>
  <si>
    <t>The following are general examples of the types of projects within the different complexity levels. This list is not all-inclusive, or always exact, but will provide the basis for beginning estimation and negotiation of staff hours for a project.</t>
  </si>
  <si>
    <t>Report
EA</t>
  </si>
  <si>
    <t>Review
EA</t>
  </si>
  <si>
    <t>Meeting
EA</t>
  </si>
  <si>
    <t>Evaluation
EA</t>
  </si>
  <si>
    <t>Summary
EA</t>
  </si>
  <si>
    <t>Based on 15 to 25 hours per review.
1.1.1.1.	 Collaborate with District and Team B for cost-savings strategies and data
1.1.1.2.	 Evaluate existing scope of services and project details.
1.1.1.3.	 Evaluate and review costs-savings strategies.
1.1.1.4.	 Independently validate the cost-savings strategies.
1.1.1.5.	 Document any discrepancies with the proposed savings.
1.1.1.6.	Summarize and recommend cost saving strategies to be incorporated in final project scope.</t>
  </si>
  <si>
    <t xml:space="preserve">Based on 5% of the technical subtotal. </t>
  </si>
  <si>
    <t>Based on 6 to 14 hours per report. 
1.1.2.1.	 A comprehensive summary of cost-savings strategies, including any identified special requirements.
1.1.2.2.	 Documentation of discrepancies.</t>
  </si>
  <si>
    <t>Based on 15 to 25 hours per meeting.
1.2.1.1.	 Facilitation and coordination of DRIVE-D/C Partnership meeting with District  and Team B.	
1.2.1.2.	 Document meeting discussion and decisions.
1.2.1.3.	 Assess modifications to determine project feasibility.
1.2.1.4.	 Coordinate follow-up meetings, if needed.
1.2.1.5.	 Memorialize project Baseline (scope and project cost).</t>
  </si>
  <si>
    <t xml:space="preserve">Based on 6 to 14 hours per report. 
1.2.2.1  Final Documentation to memorialize the Baseline (scope and project cost) 				
Note: Send to Forecasting and Performance Office </t>
  </si>
  <si>
    <t>Based on 2 to 6 hours per report 
1.3.2.1.	 Summary of Innovations and cost savings Strategies.
1.3.2.2.	 Baseline Modification Report.
Note: Send Baseline Modification Report  to Forecasting and Performance Office</t>
  </si>
  <si>
    <t>Based on 10 to 30 hours per evaluation.
1.4.1.1. Document market conditions and inflation.
1.4.1.2. Summarize reasons for pass/fail rating (bid review summary).
1.4.1.3.	 Facilitation and Coordination of Drive-D/C meeting with District and Team B.</t>
  </si>
  <si>
    <t>Based on 6 to 14 hours per summary. 
1.4.2.1	  Bid Review Summary. 
		Note: Send Summary to Forecasting and Performance Office</t>
  </si>
  <si>
    <t>Baseline Comparison</t>
  </si>
  <si>
    <t>Based on 2 to 6 hours per summary.
1.5.2.1 Trend Summary to include:
•	Why did a Trend of not meeting the final Baseline develop?
•	What will be done to avoid future occurrences of not meeting the final baseline?.
•	What are lessons learned?
		Note: Send Summary to Forecasting and Performance Office</t>
  </si>
  <si>
    <t>Sheet 1 of 1</t>
  </si>
  <si>
    <t>A-T-T-A-C-H-M-E-N-T  "B"</t>
  </si>
  <si>
    <t xml:space="preserve">LIMITING FEE ESTIMATE - GENERAL CONSULTANT SERVICES </t>
  </si>
  <si>
    <t>WORK ASSIGNMENT NO.</t>
  </si>
  <si>
    <t>TWO xx</t>
  </si>
  <si>
    <t>DESCRIPTION</t>
  </si>
  <si>
    <t>QA/QC Guidelines</t>
  </si>
  <si>
    <t>DATE</t>
  </si>
  <si>
    <t>dd/mm/yyyy</t>
  </si>
  <si>
    <t>STATE PROJECT NUMBER</t>
  </si>
  <si>
    <t>C12345</t>
  </si>
  <si>
    <t>F.E.I.D</t>
  </si>
  <si>
    <t>FINANCIAL PROJECT ID</t>
  </si>
  <si>
    <t>F123456789-000</t>
  </si>
  <si>
    <t>123456-1-32-01</t>
  </si>
  <si>
    <t>NAME OF CONSULTANT</t>
  </si>
  <si>
    <t>Team A</t>
  </si>
  <si>
    <t>TEAM A HOME OFFICE</t>
  </si>
  <si>
    <t>JOB CLASSIFICATION</t>
  </si>
  <si>
    <t>STAFF HOURS</t>
  </si>
  <si>
    <t>RATE</t>
  </si>
  <si>
    <t>TOTAL SALARIES</t>
  </si>
  <si>
    <t>CADD/COMPUTER TECHNICIAN</t>
  </si>
  <si>
    <t>SECRETARY/CLERICAL</t>
  </si>
  <si>
    <t>ENGINEERING INTERN</t>
  </si>
  <si>
    <t>ENGINEERING TECHNICIAN</t>
  </si>
  <si>
    <t>DESIGNER</t>
  </si>
  <si>
    <t>PLANNER</t>
  </si>
  <si>
    <t>SENIOR DESIGNER</t>
  </si>
  <si>
    <t>ENGINEER</t>
  </si>
  <si>
    <t>PROJECT ENGINEER</t>
  </si>
  <si>
    <t>SENIOR PLANNER</t>
  </si>
  <si>
    <t>SENIOR PROJECT ENGINEER</t>
  </si>
  <si>
    <t>SENIOR SPECIALIST</t>
  </si>
  <si>
    <t>PROJECT MANAGER</t>
  </si>
  <si>
    <t>SENIOR ENGINEER</t>
  </si>
  <si>
    <t>LIMITING FEE ESTIMATE (Computations)</t>
  </si>
  <si>
    <t>Total Raw Salary Costs (Estimated)</t>
  </si>
  <si>
    <t xml:space="preserve">  (a) Home Office Overhead :</t>
  </si>
  <si>
    <t>Subtotal (Salaries Plus Overhead)</t>
  </si>
  <si>
    <t xml:space="preserve">  (b) Operating Margin:</t>
  </si>
  <si>
    <t>Subtotal (Estimated Salary Related Costs)</t>
  </si>
  <si>
    <t xml:space="preserve">  (c) FCCM (N/A% of Total Raw Labor)</t>
  </si>
  <si>
    <t>0</t>
  </si>
  <si>
    <t>Subtotal (Burdened Salary)</t>
  </si>
  <si>
    <t xml:space="preserve">  (d) Expenses (Home Office Expense)</t>
  </si>
  <si>
    <t>TOTAL LIMITING FEE ESTIMATE TEAM A HOME OFFICE LA3</t>
  </si>
  <si>
    <t>FEE SUMMARY:</t>
  </si>
  <si>
    <t>TOTAL LIMITING FEE ESTIMATE</t>
  </si>
  <si>
    <t>COMMENTS:</t>
  </si>
  <si>
    <t>Based on 6 to 12 hours per review.
1.5.1.1.	 Collaborate with the District and Team B for lessons learned.
1.5.1.2.	 Document any unknowns or discrepancies that were omitted.
1.5.1.3.	 Summarize Trend findings.</t>
  </si>
  <si>
    <t>DRIVE Hours Total</t>
  </si>
  <si>
    <t>Based on 8 hours per meeting. (Typically 3 milestone meetings.)
1.3.1.1.	 Facilitation and coordination of DRIVE-D/C meeting with District and Team B at project milestones.
1.3.1.2.	 Evaluate additional innovations and cost savings strategies developed by 	teams.
1.3.1.3.	 Document meeting discussion and decisions.
1.3.1.4.	 Document Baseline modifications.</t>
  </si>
  <si>
    <t>DRIVE D/C Team A TWO Staff Hour Estimation Worksheet</t>
  </si>
  <si>
    <t>Contract #</t>
  </si>
  <si>
    <t>TWO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</si>
</sst>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7" formatCode="&quot;$&quot;#,##0.00_);\(&quot;$&quot;#,##0.00\)"/>
    <numFmt numFmtId="164" formatCode="0.0"/>
    <numFmt numFmtId="165" formatCode="0.0%"/>
    <numFmt numFmtId="166" formatCode="mm/dd/yy"/>
    <numFmt numFmtId="167" formatCode="&quot;$&quot;#,##0.00"/>
    <numFmt numFmtId="168" formatCode="&quot;$&quot;#,##0"/>
  </numFmts>
  <fonts count="37">
    <font>
      <sz val="11"/>
      <color theme="1"/>
      <name val="Aptos Narrow"/>
      <family val="2"/>
      <scheme val="minor"/>
    </font>
    <font>
      <sz val="10"/>
      <name val="Arial"/>
      <family val="2"/>
    </font>
    <font>
      <sz val="10"/>
      <name val="CG Times"/>
      <family val="1"/>
    </font>
    <font>
      <sz val="12"/>
      <color theme="0"/>
      <name val="Arial"/>
      <family val="2"/>
    </font>
    <font>
      <b/>
      <sz val="16"/>
      <color theme="0"/>
      <name val="Arial"/>
      <family val="2"/>
    </font>
    <font>
      <sz val="11"/>
      <color theme="0"/>
      <name val="Arial"/>
      <family val="2"/>
    </font>
    <font>
      <sz val="11"/>
      <color indexed="8"/>
      <name val="Arial"/>
      <family val="2"/>
    </font>
    <font>
      <sz val="11"/>
      <name val="Arial"/>
      <family val="2"/>
    </font>
    <font>
      <sz val="11"/>
      <name val="CG Times"/>
      <family val="1"/>
    </font>
    <font>
      <sz val="11"/>
      <color theme="0"/>
      <name val="CG Times"/>
      <family val="1"/>
    </font>
    <font>
      <b/>
      <sz val="12"/>
      <name val="Arial"/>
      <family val="2"/>
    </font>
    <font>
      <u/>
      <sz val="10"/>
      <color theme="10"/>
      <name val="Arial"/>
      <family val="2"/>
    </font>
    <font>
      <b/>
      <sz val="11"/>
      <name val="Arial"/>
      <family val="2"/>
    </font>
    <font>
      <b/>
      <sz val="12"/>
      <color rgb="FFC00000"/>
      <name val="Arial"/>
      <family val="2"/>
    </font>
    <font>
      <b/>
      <i/>
      <sz val="12"/>
      <color theme="0"/>
      <name val="Arial"/>
      <family val="2"/>
    </font>
    <font>
      <sz val="12"/>
      <name val="CG Times"/>
      <family val="1"/>
    </font>
    <font>
      <sz val="12"/>
      <name val="Arial"/>
      <family val="2"/>
    </font>
    <font>
      <b/>
      <sz val="11"/>
      <color rgb="FFC00000"/>
      <name val="Arial"/>
      <family val="2"/>
    </font>
    <font>
      <b/>
      <sz val="12"/>
      <color indexed="8"/>
      <name val="Arial"/>
      <family val="2"/>
    </font>
    <font>
      <sz val="8"/>
      <name val="CG Times"/>
      <family val="1"/>
    </font>
    <font>
      <sz val="9"/>
      <color indexed="81"/>
      <name val="Tahoma"/>
      <family val="2"/>
    </font>
    <font>
      <b/>
      <sz val="10"/>
      <name val="CG Times"/>
    </font>
    <font>
      <b/>
      <sz val="10"/>
      <name val="Arial"/>
      <family val="2"/>
    </font>
    <font>
      <i/>
      <sz val="10"/>
      <name val="Arial"/>
      <family val="2"/>
    </font>
    <font>
      <sz val="8"/>
      <name val="Arial MT"/>
    </font>
    <font>
      <b/>
      <sz val="10"/>
      <color indexed="8"/>
      <name val="Times New Roman"/>
      <family val="1"/>
    </font>
    <font>
      <sz val="8"/>
      <name val="Times New Roman"/>
      <family val="1"/>
    </font>
    <font>
      <sz val="10"/>
      <color rgb="FFFF0000"/>
      <name val="Times New Roman"/>
      <family val="1"/>
    </font>
    <font>
      <u/>
      <sz val="10"/>
      <name val="Times New Roman"/>
      <family val="1"/>
    </font>
    <font>
      <sz val="10"/>
      <name val="Times New Roman"/>
      <family val="1"/>
    </font>
    <font>
      <u/>
      <sz val="10"/>
      <color indexed="8"/>
      <name val="Times New Roman"/>
      <family val="1"/>
    </font>
    <font>
      <b/>
      <sz val="10"/>
      <color rgb="FFFF0000"/>
      <name val="Times New Roman"/>
      <family val="1"/>
    </font>
    <font>
      <b/>
      <sz val="10"/>
      <name val="Times New Roman"/>
      <family val="1"/>
    </font>
    <font>
      <sz val="10"/>
      <color indexed="8"/>
      <name val="Times New Roman"/>
      <family val="1"/>
    </font>
    <font>
      <b/>
      <sz val="12"/>
      <color indexed="8"/>
      <name val="Times New Roman"/>
      <family val="1"/>
    </font>
    <font>
      <sz val="12"/>
      <name val="Times New Roman"/>
      <family val="1"/>
    </font>
    <font>
      <sz val="11"/>
      <color theme="1"/>
      <name val="Arial"/>
      <family val="2"/>
    </font>
  </fonts>
  <fills count="15">
    <fill>
      <patternFill patternType="none"/>
    </fill>
    <fill>
      <patternFill patternType="gray125"/>
    </fill>
    <fill>
      <patternFill patternType="solid">
        <fgColor rgb="FF0070C0"/>
        <bgColor indexed="64"/>
      </patternFill>
    </fill>
    <fill>
      <patternFill patternType="solid">
        <fgColor theme="3" tint="0.79998168889431442"/>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theme="0" tint="-0.499984740745262"/>
        <bgColor indexed="64"/>
      </patternFill>
    </fill>
    <fill>
      <patternFill patternType="solid">
        <fgColor indexed="9"/>
        <bgColor indexed="8"/>
      </patternFill>
    </fill>
    <fill>
      <patternFill patternType="solid">
        <fgColor indexed="9"/>
      </patternFill>
    </fill>
    <fill>
      <patternFill patternType="solid">
        <fgColor indexed="9"/>
        <bgColor indexed="64"/>
      </patternFill>
    </fill>
    <fill>
      <patternFill patternType="solid">
        <fgColor theme="0"/>
        <bgColor indexed="8"/>
      </patternFill>
    </fill>
    <fill>
      <patternFill patternType="solid">
        <fgColor theme="0"/>
      </patternFill>
    </fill>
    <fill>
      <patternFill patternType="solid">
        <fgColor theme="0"/>
        <bgColor indexed="64"/>
      </patternFill>
    </fill>
    <fill>
      <patternFill patternType="solid">
        <fgColor theme="0" tint="-0.14996795556505021"/>
        <bgColor indexed="65"/>
      </patternFill>
    </fill>
    <fill>
      <patternFill patternType="solid">
        <fgColor theme="0" tint="-0.14996795556505021"/>
        <bgColor indexed="8"/>
      </patternFill>
    </fill>
  </fills>
  <borders count="73">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auto="1"/>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hair">
        <color indexed="64"/>
      </left>
      <right/>
      <top/>
      <bottom style="thin">
        <color indexed="64"/>
      </bottom>
      <diagonal/>
    </border>
    <border>
      <left style="hair">
        <color indexed="64"/>
      </left>
      <right style="hair">
        <color indexed="64"/>
      </right>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style="thin">
        <color indexed="64"/>
      </right>
      <top/>
      <bottom style="thin">
        <color indexed="64"/>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style="thin">
        <color indexed="64"/>
      </left>
      <right/>
      <top style="hair">
        <color indexed="64"/>
      </top>
      <bottom/>
      <diagonal/>
    </border>
    <border>
      <left/>
      <right style="thin">
        <color indexed="64"/>
      </right>
      <top style="hair">
        <color indexed="64"/>
      </top>
      <bottom/>
      <diagonal/>
    </border>
    <border>
      <left style="medium">
        <color indexed="64"/>
      </left>
      <right style="thin">
        <color indexed="64"/>
      </right>
      <top/>
      <bottom/>
      <diagonal/>
    </border>
    <border>
      <left style="thin">
        <color indexed="64"/>
      </left>
      <right style="thin">
        <color indexed="64"/>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top style="thin">
        <color indexed="64"/>
      </top>
      <bottom style="thin">
        <color indexed="64"/>
      </bottom>
      <diagonal/>
    </border>
    <border>
      <left style="hair">
        <color indexed="64"/>
      </left>
      <right style="hair">
        <color indexed="64"/>
      </right>
      <top/>
      <bottom/>
      <diagonal/>
    </border>
    <border>
      <left style="hair">
        <color indexed="64"/>
      </left>
      <right/>
      <top/>
      <bottom/>
      <diagonal/>
    </border>
    <border>
      <left style="hair">
        <color indexed="64"/>
      </left>
      <right/>
      <top style="thin">
        <color indexed="64"/>
      </top>
      <bottom/>
      <diagonal/>
    </border>
    <border>
      <left style="hair">
        <color indexed="64"/>
      </left>
      <right style="hair">
        <color indexed="64"/>
      </right>
      <top style="thin">
        <color indexed="64"/>
      </top>
      <bottom/>
      <diagonal/>
    </border>
    <border>
      <left/>
      <right style="thin">
        <color indexed="64"/>
      </right>
      <top/>
      <bottom/>
      <diagonal/>
    </border>
    <border>
      <left style="thin">
        <color indexed="64"/>
      </left>
      <right/>
      <top/>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diagonal/>
    </border>
    <border>
      <left/>
      <right style="thin">
        <color indexed="64"/>
      </right>
      <top/>
      <bottom style="medium">
        <color indexed="64"/>
      </bottom>
      <diagonal/>
    </border>
    <border>
      <left style="thin">
        <color indexed="8"/>
      </left>
      <right style="thin">
        <color indexed="8"/>
      </right>
      <top style="thin">
        <color indexed="8"/>
      </top>
      <bottom style="thin">
        <color indexed="8"/>
      </bottom>
      <diagonal/>
    </border>
    <border>
      <left style="thin">
        <color indexed="8"/>
      </left>
      <right/>
      <top style="thin">
        <color indexed="8"/>
      </top>
      <bottom/>
      <diagonal/>
    </border>
    <border>
      <left/>
      <right style="thin">
        <color indexed="8"/>
      </right>
      <top style="thin">
        <color indexed="8"/>
      </top>
      <bottom/>
      <diagonal/>
    </border>
    <border>
      <left style="thin">
        <color indexed="8"/>
      </left>
      <right/>
      <top/>
      <bottom style="thin">
        <color indexed="8"/>
      </bottom>
      <diagonal/>
    </border>
    <border>
      <left/>
      <right/>
      <top style="thin">
        <color indexed="8"/>
      </top>
      <bottom/>
      <diagonal/>
    </border>
    <border>
      <left/>
      <right/>
      <top style="double">
        <color indexed="8"/>
      </top>
      <bottom style="double">
        <color indexed="8"/>
      </bottom>
      <diagonal/>
    </border>
    <border>
      <left/>
      <right/>
      <top/>
      <bottom style="double">
        <color indexed="64"/>
      </bottom>
      <diagonal/>
    </border>
    <border>
      <left/>
      <right style="thin">
        <color indexed="64"/>
      </right>
      <top style="medium">
        <color indexed="64"/>
      </top>
      <bottom/>
      <diagonal/>
    </border>
    <border>
      <left style="medium">
        <color indexed="64"/>
      </left>
      <right/>
      <top style="thin">
        <color indexed="64"/>
      </top>
      <bottom style="thin">
        <color indexed="64"/>
      </bottom>
      <diagonal/>
    </border>
  </borders>
  <cellStyleXfs count="5">
    <xf numFmtId="0" fontId="0" fillId="0" borderId="0"/>
    <xf numFmtId="0" fontId="1" fillId="0" borderId="0"/>
    <xf numFmtId="0" fontId="11" fillId="0" borderId="0" applyNumberFormat="0" applyFill="0" applyBorder="0" applyAlignment="0" applyProtection="0"/>
    <xf numFmtId="0" fontId="1" fillId="0" borderId="0"/>
    <xf numFmtId="0" fontId="24" fillId="7" borderId="0"/>
  </cellStyleXfs>
  <cellXfs count="260">
    <xf numFmtId="0" fontId="0" fillId="0" borderId="0" xfId="0"/>
    <xf numFmtId="0" fontId="2" fillId="0" borderId="0" xfId="1" applyFont="1" applyProtection="1">
      <protection locked="0"/>
    </xf>
    <xf numFmtId="0" fontId="4" fillId="0" borderId="0" xfId="1" applyFont="1" applyAlignment="1">
      <alignment horizontal="center" vertical="center"/>
    </xf>
    <xf numFmtId="0" fontId="2" fillId="0" borderId="0" xfId="1" applyFont="1"/>
    <xf numFmtId="0" fontId="6" fillId="0" borderId="0" xfId="1" applyFont="1" applyAlignment="1">
      <alignment horizontal="right" vertical="center"/>
    </xf>
    <xf numFmtId="0" fontId="7" fillId="0" borderId="0" xfId="1" applyFont="1"/>
    <xf numFmtId="0" fontId="7" fillId="0" borderId="0" xfId="1" applyFont="1" applyAlignment="1">
      <alignment horizontal="center" vertical="center"/>
    </xf>
    <xf numFmtId="0" fontId="8" fillId="0" borderId="0" xfId="1" applyFont="1" applyProtection="1">
      <protection locked="0"/>
    </xf>
    <xf numFmtId="0" fontId="8" fillId="0" borderId="0" xfId="1" applyFont="1"/>
    <xf numFmtId="0" fontId="10" fillId="0" borderId="0" xfId="1" applyFont="1" applyAlignment="1">
      <alignment horizontal="center" vertical="center" wrapText="1"/>
    </xf>
    <xf numFmtId="0" fontId="12" fillId="0" borderId="0" xfId="1" applyFont="1" applyAlignment="1">
      <alignment horizontal="center" vertical="center"/>
    </xf>
    <xf numFmtId="0" fontId="15" fillId="0" borderId="0" xfId="1" applyFont="1" applyProtection="1">
      <protection locked="0"/>
    </xf>
    <xf numFmtId="0" fontId="10" fillId="0" borderId="0" xfId="1" applyFont="1" applyAlignment="1">
      <alignment vertical="center"/>
    </xf>
    <xf numFmtId="0" fontId="10" fillId="3" borderId="5" xfId="1" applyFont="1" applyFill="1" applyBorder="1" applyAlignment="1">
      <alignment horizontal="center" vertical="center" wrapText="1"/>
    </xf>
    <xf numFmtId="0" fontId="10" fillId="3" borderId="20" xfId="1" applyFont="1" applyFill="1" applyBorder="1" applyAlignment="1">
      <alignment horizontal="center" vertical="center" wrapText="1"/>
    </xf>
    <xf numFmtId="0" fontId="10" fillId="4" borderId="22" xfId="1" applyFont="1" applyFill="1" applyBorder="1" applyAlignment="1">
      <alignment horizontal="center" vertical="center"/>
    </xf>
    <xf numFmtId="0" fontId="10" fillId="4" borderId="23" xfId="1" applyFont="1" applyFill="1" applyBorder="1" applyAlignment="1">
      <alignment horizontal="center" vertical="center"/>
    </xf>
    <xf numFmtId="0" fontId="10" fillId="4" borderId="24" xfId="1" applyFont="1" applyFill="1" applyBorder="1" applyAlignment="1">
      <alignment horizontal="center" vertical="center"/>
    </xf>
    <xf numFmtId="0" fontId="7" fillId="0" borderId="0" xfId="1" applyFont="1" applyAlignment="1" applyProtection="1">
      <alignment horizontal="center" vertical="center"/>
      <protection locked="0"/>
    </xf>
    <xf numFmtId="0" fontId="7" fillId="0" borderId="11" xfId="1" applyFont="1" applyBorder="1" applyAlignment="1">
      <alignment horizontal="left" vertical="center" wrapText="1"/>
    </xf>
    <xf numFmtId="0" fontId="7" fillId="0" borderId="11" xfId="1" applyFont="1" applyBorder="1" applyAlignment="1">
      <alignment horizontal="center" vertical="center" wrapText="1"/>
    </xf>
    <xf numFmtId="1" fontId="17" fillId="0" borderId="1" xfId="1" applyNumberFormat="1" applyFont="1" applyBorder="1" applyAlignment="1" applyProtection="1">
      <alignment horizontal="center" vertical="center" wrapText="1"/>
      <protection locked="0"/>
    </xf>
    <xf numFmtId="1" fontId="7" fillId="0" borderId="11" xfId="1" applyNumberFormat="1" applyFont="1" applyBorder="1" applyAlignment="1">
      <alignment horizontal="center" vertical="center"/>
    </xf>
    <xf numFmtId="0" fontId="17" fillId="0" borderId="11" xfId="1" applyFont="1" applyBorder="1" applyAlignment="1" applyProtection="1">
      <alignment horizontal="center" vertical="center"/>
      <protection locked="0"/>
    </xf>
    <xf numFmtId="0" fontId="7" fillId="0" borderId="0" xfId="1" applyFont="1" applyAlignment="1">
      <alignment horizontal="left" vertical="center" wrapText="1"/>
    </xf>
    <xf numFmtId="0" fontId="16" fillId="0" borderId="1" xfId="1" applyFont="1" applyBorder="1" applyAlignment="1">
      <alignment horizontal="center" vertical="center" wrapText="1"/>
    </xf>
    <xf numFmtId="0" fontId="16" fillId="0" borderId="25" xfId="1" applyFont="1" applyBorder="1" applyAlignment="1">
      <alignment horizontal="center" vertical="center" wrapText="1"/>
    </xf>
    <xf numFmtId="0" fontId="7" fillId="0" borderId="27" xfId="1" applyFont="1" applyBorder="1" applyAlignment="1">
      <alignment horizontal="center" vertical="center" wrapText="1"/>
    </xf>
    <xf numFmtId="0" fontId="7" fillId="0" borderId="28" xfId="1" applyFont="1" applyBorder="1" applyAlignment="1">
      <alignment horizontal="center" vertical="center" wrapText="1"/>
    </xf>
    <xf numFmtId="0" fontId="7" fillId="0" borderId="30" xfId="1" applyFont="1" applyBorder="1" applyAlignment="1">
      <alignment horizontal="center" vertical="center" wrapText="1"/>
    </xf>
    <xf numFmtId="0" fontId="7" fillId="0" borderId="31" xfId="1" applyFont="1" applyBorder="1" applyAlignment="1">
      <alignment horizontal="center" vertical="center" wrapText="1"/>
    </xf>
    <xf numFmtId="0" fontId="7" fillId="0" borderId="32" xfId="1" applyFont="1" applyBorder="1" applyAlignment="1">
      <alignment horizontal="center" vertical="center" wrapText="1"/>
    </xf>
    <xf numFmtId="0" fontId="7" fillId="0" borderId="24" xfId="1" applyFont="1" applyBorder="1" applyAlignment="1">
      <alignment horizontal="center" vertical="center" wrapText="1"/>
    </xf>
    <xf numFmtId="0" fontId="7" fillId="0" borderId="1" xfId="1" applyFont="1" applyBorder="1" applyAlignment="1">
      <alignment horizontal="center" vertical="center" wrapText="1"/>
    </xf>
    <xf numFmtId="0" fontId="7" fillId="6" borderId="1" xfId="1" applyFont="1" applyFill="1" applyBorder="1" applyAlignment="1">
      <alignment horizontal="center" vertical="center"/>
    </xf>
    <xf numFmtId="0" fontId="17" fillId="0" borderId="1" xfId="1" applyFont="1" applyBorder="1" applyAlignment="1" applyProtection="1">
      <alignment horizontal="center" vertical="center"/>
      <protection locked="0"/>
    </xf>
    <xf numFmtId="0" fontId="7" fillId="0" borderId="28" xfId="1" applyFont="1" applyBorder="1" applyAlignment="1">
      <alignment horizontal="center" vertical="center"/>
    </xf>
    <xf numFmtId="0" fontId="7" fillId="0" borderId="29" xfId="1" applyFont="1" applyBorder="1" applyAlignment="1">
      <alignment horizontal="center" vertical="center"/>
    </xf>
    <xf numFmtId="0" fontId="7" fillId="0" borderId="27" xfId="1" applyFont="1" applyBorder="1" applyAlignment="1">
      <alignment horizontal="center" vertical="center"/>
    </xf>
    <xf numFmtId="0" fontId="7" fillId="0" borderId="33" xfId="1" applyFont="1" applyBorder="1" applyAlignment="1">
      <alignment horizontal="center" vertical="center" wrapText="1"/>
    </xf>
    <xf numFmtId="0" fontId="7" fillId="0" borderId="35" xfId="1" applyFont="1" applyBorder="1" applyAlignment="1">
      <alignment horizontal="center" vertical="center" wrapText="1"/>
    </xf>
    <xf numFmtId="0" fontId="7" fillId="0" borderId="36" xfId="1" applyFont="1" applyBorder="1" applyAlignment="1">
      <alignment horizontal="center" vertical="center" wrapText="1"/>
    </xf>
    <xf numFmtId="0" fontId="7" fillId="0" borderId="37" xfId="1" applyFont="1" applyBorder="1" applyAlignment="1">
      <alignment horizontal="center" vertical="center" wrapText="1"/>
    </xf>
    <xf numFmtId="0" fontId="7" fillId="0" borderId="38" xfId="1" applyFont="1" applyBorder="1" applyAlignment="1">
      <alignment horizontal="center" vertical="center" wrapText="1"/>
    </xf>
    <xf numFmtId="0" fontId="7" fillId="0" borderId="40" xfId="1" applyFont="1" applyBorder="1" applyAlignment="1">
      <alignment horizontal="center" vertical="center" wrapText="1"/>
    </xf>
    <xf numFmtId="0" fontId="7" fillId="0" borderId="41" xfId="1" applyFont="1" applyBorder="1" applyAlignment="1">
      <alignment horizontal="center" vertical="center" wrapText="1"/>
    </xf>
    <xf numFmtId="0" fontId="7" fillId="0" borderId="42" xfId="1" applyFont="1" applyBorder="1" applyAlignment="1">
      <alignment horizontal="center" vertical="center" wrapText="1"/>
    </xf>
    <xf numFmtId="0" fontId="7" fillId="0" borderId="43" xfId="1" applyFont="1" applyBorder="1" applyAlignment="1">
      <alignment horizontal="center" vertical="center" wrapText="1"/>
    </xf>
    <xf numFmtId="0" fontId="7" fillId="0" borderId="35" xfId="1" applyFont="1" applyBorder="1" applyAlignment="1">
      <alignment horizontal="center" vertical="center"/>
    </xf>
    <xf numFmtId="0" fontId="7" fillId="0" borderId="36" xfId="1" applyFont="1" applyBorder="1" applyAlignment="1">
      <alignment horizontal="center" vertical="center"/>
    </xf>
    <xf numFmtId="0" fontId="7" fillId="0" borderId="37" xfId="1" applyFont="1" applyBorder="1" applyAlignment="1">
      <alignment horizontal="center" vertical="center"/>
    </xf>
    <xf numFmtId="0" fontId="7" fillId="0" borderId="38" xfId="1" applyFont="1" applyBorder="1" applyAlignment="1">
      <alignment horizontal="center" vertical="center"/>
    </xf>
    <xf numFmtId="0" fontId="7" fillId="0" borderId="21" xfId="1" applyFont="1" applyBorder="1" applyAlignment="1">
      <alignment horizontal="center" vertical="center" wrapText="1"/>
    </xf>
    <xf numFmtId="0" fontId="7" fillId="0" borderId="46" xfId="1" applyFont="1" applyBorder="1" applyAlignment="1">
      <alignment horizontal="center" vertical="center"/>
    </xf>
    <xf numFmtId="0" fontId="7" fillId="0" borderId="48" xfId="1" applyFont="1" applyBorder="1" applyAlignment="1">
      <alignment horizontal="center" vertical="center"/>
    </xf>
    <xf numFmtId="0" fontId="7" fillId="0" borderId="47" xfId="1" applyFont="1" applyBorder="1" applyAlignment="1">
      <alignment horizontal="center" vertical="center"/>
    </xf>
    <xf numFmtId="0" fontId="7" fillId="0" borderId="49" xfId="1" applyFont="1" applyBorder="1" applyAlignment="1">
      <alignment horizontal="center" vertical="center"/>
    </xf>
    <xf numFmtId="0" fontId="10" fillId="3" borderId="9" xfId="1" applyFont="1" applyFill="1" applyBorder="1" applyAlignment="1">
      <alignment horizontal="center" vertical="center" wrapText="1"/>
    </xf>
    <xf numFmtId="0" fontId="10" fillId="0" borderId="0" xfId="1" applyFont="1" applyAlignment="1">
      <alignment horizontal="left" vertical="top" wrapText="1"/>
    </xf>
    <xf numFmtId="0" fontId="7" fillId="0" borderId="53" xfId="1" applyFont="1" applyBorder="1" applyAlignment="1">
      <alignment horizontal="center" vertical="center"/>
    </xf>
    <xf numFmtId="0" fontId="17" fillId="0" borderId="21" xfId="1" applyFont="1" applyBorder="1" applyAlignment="1" applyProtection="1">
      <alignment horizontal="center" vertical="center" wrapText="1"/>
      <protection locked="0"/>
    </xf>
    <xf numFmtId="0" fontId="7" fillId="0" borderId="11" xfId="1" applyFont="1" applyBorder="1" applyAlignment="1">
      <alignment horizontal="center" vertical="center"/>
    </xf>
    <xf numFmtId="0" fontId="7" fillId="0" borderId="26" xfId="1" applyFont="1" applyBorder="1" applyAlignment="1">
      <alignment horizontal="center" vertical="center"/>
    </xf>
    <xf numFmtId="0" fontId="7" fillId="0" borderId="27" xfId="1" applyFont="1" applyBorder="1" applyAlignment="1">
      <alignment horizontal="left" vertical="center" wrapText="1"/>
    </xf>
    <xf numFmtId="0" fontId="7" fillId="0" borderId="25" xfId="1" applyFont="1" applyBorder="1" applyAlignment="1">
      <alignment horizontal="center" vertical="center"/>
    </xf>
    <xf numFmtId="0" fontId="7" fillId="0" borderId="30" xfId="1" applyFont="1" applyBorder="1" applyAlignment="1">
      <alignment horizontal="center" vertical="center"/>
    </xf>
    <xf numFmtId="0" fontId="18" fillId="3" borderId="9" xfId="1" applyFont="1" applyFill="1" applyBorder="1" applyAlignment="1">
      <alignment horizontal="center" vertical="center"/>
    </xf>
    <xf numFmtId="0" fontId="16" fillId="0" borderId="0" xfId="1" applyFont="1" applyAlignment="1">
      <alignment horizontal="center" vertical="center" wrapText="1"/>
    </xf>
    <xf numFmtId="0" fontId="7" fillId="0" borderId="16" xfId="1" applyFont="1" applyBorder="1" applyAlignment="1">
      <alignment horizontal="center" vertical="center"/>
    </xf>
    <xf numFmtId="0" fontId="7" fillId="0" borderId="16" xfId="1" applyFont="1" applyBorder="1" applyAlignment="1">
      <alignment horizontal="left" vertical="center" wrapText="1"/>
    </xf>
    <xf numFmtId="0" fontId="19" fillId="0" borderId="0" xfId="1" applyFont="1"/>
    <xf numFmtId="0" fontId="16" fillId="0" borderId="0" xfId="1" applyFont="1" applyAlignment="1" applyProtection="1">
      <alignment horizontal="center" vertical="center" wrapText="1"/>
      <protection locked="0"/>
    </xf>
    <xf numFmtId="0" fontId="7" fillId="0" borderId="0" xfId="1" applyFont="1" applyProtection="1">
      <protection locked="0"/>
    </xf>
    <xf numFmtId="1" fontId="7" fillId="0" borderId="21" xfId="1" applyNumberFormat="1" applyFont="1" applyBorder="1" applyAlignment="1">
      <alignment horizontal="center" vertical="center"/>
    </xf>
    <xf numFmtId="0" fontId="17" fillId="0" borderId="21" xfId="1" applyFont="1" applyBorder="1" applyAlignment="1" applyProtection="1">
      <alignment horizontal="center" vertical="center"/>
      <protection locked="0"/>
    </xf>
    <xf numFmtId="0" fontId="7" fillId="0" borderId="54" xfId="1" applyFont="1" applyBorder="1" applyAlignment="1">
      <alignment horizontal="center" vertical="center" wrapText="1"/>
    </xf>
    <xf numFmtId="0" fontId="7" fillId="0" borderId="15" xfId="1" applyFont="1" applyBorder="1" applyAlignment="1">
      <alignment horizontal="center" vertical="center" wrapText="1"/>
    </xf>
    <xf numFmtId="0" fontId="7" fillId="0" borderId="56" xfId="1" applyFont="1" applyBorder="1" applyAlignment="1">
      <alignment horizontal="center" vertical="center" wrapText="1"/>
    </xf>
    <xf numFmtId="0" fontId="7" fillId="0" borderId="57" xfId="1" applyFont="1" applyBorder="1" applyAlignment="1">
      <alignment horizontal="center" vertical="center" wrapText="1"/>
    </xf>
    <xf numFmtId="0" fontId="7" fillId="0" borderId="17" xfId="1" applyFont="1" applyBorder="1" applyAlignment="1">
      <alignment horizontal="center" vertical="center" wrapText="1"/>
    </xf>
    <xf numFmtId="0" fontId="7" fillId="0" borderId="45" xfId="1" applyFont="1" applyBorder="1" applyAlignment="1">
      <alignment horizontal="center" vertical="center" wrapText="1"/>
    </xf>
    <xf numFmtId="1" fontId="7" fillId="0" borderId="45" xfId="1" applyNumberFormat="1" applyFont="1" applyBorder="1" applyAlignment="1">
      <alignment horizontal="center" vertical="center"/>
    </xf>
    <xf numFmtId="1" fontId="17" fillId="0" borderId="14" xfId="1" applyNumberFormat="1" applyFont="1" applyBorder="1" applyAlignment="1" applyProtection="1">
      <alignment horizontal="center" vertical="center" wrapText="1"/>
      <protection locked="0"/>
    </xf>
    <xf numFmtId="1" fontId="17" fillId="0" borderId="45" xfId="1" applyNumberFormat="1" applyFont="1" applyBorder="1" applyAlignment="1" applyProtection="1">
      <alignment horizontal="center" vertical="center" wrapText="1"/>
      <protection locked="0"/>
    </xf>
    <xf numFmtId="0" fontId="17" fillId="5" borderId="12" xfId="1" applyFont="1" applyFill="1" applyBorder="1" applyAlignment="1" applyProtection="1">
      <alignment horizontal="center" vertical="center"/>
      <protection locked="0"/>
    </xf>
    <xf numFmtId="0" fontId="7" fillId="0" borderId="14" xfId="1" applyFont="1" applyBorder="1" applyAlignment="1">
      <alignment horizontal="center" vertical="center"/>
    </xf>
    <xf numFmtId="1" fontId="7" fillId="0" borderId="1" xfId="1" applyNumberFormat="1" applyFont="1" applyBorder="1" applyAlignment="1">
      <alignment horizontal="center" vertical="center"/>
    </xf>
    <xf numFmtId="0" fontId="17" fillId="0" borderId="14" xfId="1" applyFont="1" applyBorder="1" applyAlignment="1" applyProtection="1">
      <alignment horizontal="center" vertical="center"/>
      <protection locked="0"/>
    </xf>
    <xf numFmtId="0" fontId="21" fillId="0" borderId="0" xfId="1" applyFont="1" applyAlignment="1" applyProtection="1">
      <alignment horizontal="right"/>
      <protection locked="0"/>
    </xf>
    <xf numFmtId="0" fontId="7" fillId="0" borderId="55" xfId="1" applyFont="1" applyBorder="1" applyAlignment="1">
      <alignment horizontal="center" vertical="center" wrapText="1"/>
    </xf>
    <xf numFmtId="0" fontId="7" fillId="0" borderId="59" xfId="1" applyFont="1" applyBorder="1" applyAlignment="1">
      <alignment horizontal="center" vertical="center" wrapText="1"/>
    </xf>
    <xf numFmtId="0" fontId="7" fillId="0" borderId="58" xfId="1" applyFont="1" applyBorder="1" applyAlignment="1">
      <alignment horizontal="center" vertical="center" wrapText="1"/>
    </xf>
    <xf numFmtId="0" fontId="2" fillId="0" borderId="23" xfId="1" applyFont="1" applyBorder="1"/>
    <xf numFmtId="0" fontId="7" fillId="0" borderId="23" xfId="1" applyFont="1" applyBorder="1" applyAlignment="1">
      <alignment horizontal="center" vertical="center"/>
    </xf>
    <xf numFmtId="0" fontId="7" fillId="0" borderId="23" xfId="1" applyFont="1" applyBorder="1" applyAlignment="1">
      <alignment horizontal="left" vertical="center" wrapText="1"/>
    </xf>
    <xf numFmtId="0" fontId="7" fillId="0" borderId="1" xfId="1" applyFont="1" applyBorder="1" applyAlignment="1" applyProtection="1">
      <alignment horizontal="center" vertical="center"/>
      <protection locked="0"/>
    </xf>
    <xf numFmtId="0" fontId="7" fillId="0" borderId="1" xfId="1" applyFont="1" applyBorder="1" applyAlignment="1">
      <alignment horizontal="center" vertical="center"/>
    </xf>
    <xf numFmtId="0" fontId="10" fillId="0" borderId="1" xfId="1" applyFont="1" applyBorder="1" applyAlignment="1">
      <alignment horizontal="center" vertical="center" wrapText="1"/>
    </xf>
    <xf numFmtId="0" fontId="10" fillId="0" borderId="1" xfId="1" applyFont="1" applyBorder="1" applyAlignment="1">
      <alignment horizontal="center" vertical="center"/>
    </xf>
    <xf numFmtId="0" fontId="10" fillId="0" borderId="59" xfId="1" applyFont="1" applyBorder="1" applyAlignment="1">
      <alignment horizontal="center" vertical="center"/>
    </xf>
    <xf numFmtId="0" fontId="2" fillId="0" borderId="59" xfId="1" applyFont="1" applyBorder="1" applyProtection="1">
      <protection locked="0"/>
    </xf>
    <xf numFmtId="2" fontId="7" fillId="0" borderId="10" xfId="1" quotePrefix="1" applyNumberFormat="1" applyFont="1" applyBorder="1" applyAlignment="1">
      <alignment horizontal="center" vertical="center" wrapText="1"/>
    </xf>
    <xf numFmtId="0" fontId="5" fillId="2" borderId="0" xfId="1" applyFont="1" applyFill="1" applyAlignment="1" applyProtection="1">
      <alignment horizontal="right" vertical="center"/>
      <protection locked="0"/>
    </xf>
    <xf numFmtId="0" fontId="5" fillId="2" borderId="3" xfId="1" applyFont="1" applyFill="1" applyBorder="1" applyAlignment="1" applyProtection="1">
      <alignment horizontal="right" vertical="center"/>
      <protection locked="0"/>
    </xf>
    <xf numFmtId="0" fontId="9" fillId="2" borderId="7" xfId="1" applyFont="1" applyFill="1" applyBorder="1" applyProtection="1">
      <protection locked="0"/>
    </xf>
    <xf numFmtId="0" fontId="10" fillId="3" borderId="60" xfId="1" applyFont="1" applyFill="1" applyBorder="1" applyAlignment="1">
      <alignment horizontal="center" vertical="center"/>
    </xf>
    <xf numFmtId="0" fontId="10" fillId="0" borderId="13" xfId="1" applyFont="1" applyBorder="1" applyAlignment="1" applyProtection="1">
      <alignment vertical="center"/>
      <protection locked="0"/>
    </xf>
    <xf numFmtId="0" fontId="10" fillId="0" borderId="59" xfId="1" applyFont="1" applyBorder="1" applyAlignment="1" applyProtection="1">
      <alignment vertical="center"/>
      <protection locked="0"/>
    </xf>
    <xf numFmtId="0" fontId="16" fillId="3" borderId="60" xfId="1" applyFont="1" applyFill="1" applyBorder="1" applyAlignment="1">
      <alignment horizontal="left" vertical="center" wrapText="1"/>
    </xf>
    <xf numFmtId="0" fontId="16" fillId="3" borderId="60" xfId="1" applyFont="1" applyFill="1" applyBorder="1" applyAlignment="1">
      <alignment horizontal="right" vertical="center" wrapText="1"/>
    </xf>
    <xf numFmtId="0" fontId="5" fillId="2" borderId="1" xfId="1" applyFont="1" applyFill="1" applyBorder="1" applyAlignment="1" applyProtection="1">
      <alignment horizontal="right" vertical="center"/>
      <protection locked="0"/>
    </xf>
    <xf numFmtId="0" fontId="9" fillId="2" borderId="1" xfId="1" applyFont="1" applyFill="1" applyBorder="1" applyProtection="1">
      <protection locked="0"/>
    </xf>
    <xf numFmtId="0" fontId="10" fillId="3" borderId="1" xfId="1" applyFont="1" applyFill="1" applyBorder="1" applyAlignment="1">
      <alignment horizontal="center" vertical="center"/>
    </xf>
    <xf numFmtId="0" fontId="10" fillId="0" borderId="1" xfId="1" applyFont="1" applyBorder="1" applyAlignment="1" applyProtection="1">
      <alignment vertical="center"/>
      <protection locked="0"/>
    </xf>
    <xf numFmtId="0" fontId="7" fillId="0" borderId="1" xfId="1" applyFont="1" applyBorder="1" applyAlignment="1" applyProtection="1">
      <alignment horizontal="left" vertical="center" wrapText="1"/>
      <protection locked="0"/>
    </xf>
    <xf numFmtId="0" fontId="22" fillId="4" borderId="0" xfId="3" applyFont="1" applyFill="1" applyAlignment="1">
      <alignment horizontal="left" vertical="top" wrapText="1"/>
    </xf>
    <xf numFmtId="0" fontId="1" fillId="0" borderId="0" xfId="3"/>
    <xf numFmtId="0" fontId="1" fillId="0" borderId="0" xfId="3" applyAlignment="1">
      <alignment horizontal="left" vertical="top" wrapText="1"/>
    </xf>
    <xf numFmtId="0" fontId="23" fillId="4" borderId="0" xfId="3" applyFont="1" applyFill="1" applyAlignment="1">
      <alignment horizontal="left" vertical="top" wrapText="1"/>
    </xf>
    <xf numFmtId="0" fontId="23" fillId="0" borderId="0" xfId="3" applyFont="1" applyAlignment="1">
      <alignment horizontal="left" vertical="top" wrapText="1"/>
    </xf>
    <xf numFmtId="0" fontId="22" fillId="0" borderId="0" xfId="3" applyFont="1" applyAlignment="1">
      <alignment horizontal="left" vertical="top" wrapText="1" indent="1"/>
    </xf>
    <xf numFmtId="0" fontId="1" fillId="0" borderId="0" xfId="3" applyAlignment="1">
      <alignment horizontal="left" vertical="top" wrapText="1" indent="2"/>
    </xf>
    <xf numFmtId="165" fontId="7" fillId="0" borderId="11" xfId="1" applyNumberFormat="1" applyFont="1" applyBorder="1" applyAlignment="1">
      <alignment horizontal="center" vertical="center" wrapText="1"/>
    </xf>
    <xf numFmtId="0" fontId="7" fillId="0" borderId="13" xfId="1" applyFont="1" applyBorder="1" applyAlignment="1">
      <alignment horizontal="left" vertical="center" wrapText="1"/>
    </xf>
    <xf numFmtId="0" fontId="7" fillId="0" borderId="22" xfId="1" applyFont="1" applyBorder="1" applyAlignment="1">
      <alignment horizontal="left" vertical="center" wrapText="1"/>
    </xf>
    <xf numFmtId="0" fontId="7" fillId="0" borderId="30" xfId="1" applyFont="1" applyBorder="1" applyAlignment="1">
      <alignment horizontal="left" vertical="center" wrapText="1"/>
    </xf>
    <xf numFmtId="0" fontId="10" fillId="0" borderId="1" xfId="1" applyFont="1" applyBorder="1" applyAlignment="1">
      <alignment vertical="center"/>
    </xf>
    <xf numFmtId="0" fontId="25" fillId="8" borderId="0" xfId="4" applyFont="1" applyFill="1" applyAlignment="1">
      <alignment horizontal="center"/>
    </xf>
    <xf numFmtId="0" fontId="26" fillId="7" borderId="0" xfId="4" applyFont="1"/>
    <xf numFmtId="0" fontId="25" fillId="8" borderId="0" xfId="4" applyFont="1" applyFill="1"/>
    <xf numFmtId="49" fontId="25" fillId="8" borderId="0" xfId="4" applyNumberFormat="1" applyFont="1" applyFill="1" applyAlignment="1">
      <alignment horizontal="center"/>
    </xf>
    <xf numFmtId="0" fontId="27" fillId="8" borderId="0" xfId="4" applyFont="1" applyFill="1" applyAlignment="1">
      <alignment horizontal="left"/>
    </xf>
    <xf numFmtId="0" fontId="28" fillId="8" borderId="0" xfId="4" applyFont="1" applyFill="1" applyAlignment="1">
      <alignment horizontal="left"/>
    </xf>
    <xf numFmtId="0" fontId="28" fillId="7" borderId="0" xfId="4" applyFont="1"/>
    <xf numFmtId="0" fontId="29" fillId="7" borderId="0" xfId="4" applyFont="1"/>
    <xf numFmtId="166" fontId="27" fillId="8" borderId="0" xfId="4" applyNumberFormat="1" applyFont="1" applyFill="1" applyAlignment="1">
      <alignment horizontal="left"/>
    </xf>
    <xf numFmtId="0" fontId="27" fillId="8" borderId="0" xfId="4" applyFont="1" applyFill="1"/>
    <xf numFmtId="0" fontId="30" fillId="8" borderId="0" xfId="4" applyFont="1" applyFill="1"/>
    <xf numFmtId="49" fontId="31" fillId="8" borderId="0" xfId="4" applyNumberFormat="1" applyFont="1" applyFill="1" applyAlignment="1">
      <alignment horizontal="left"/>
    </xf>
    <xf numFmtId="0" fontId="26" fillId="8" borderId="0" xfId="4" applyFont="1" applyFill="1"/>
    <xf numFmtId="16" fontId="26" fillId="7" borderId="0" xfId="4" applyNumberFormat="1" applyFont="1"/>
    <xf numFmtId="0" fontId="31" fillId="8" borderId="0" xfId="4" applyFont="1" applyFill="1" applyAlignment="1">
      <alignment horizontal="right"/>
    </xf>
    <xf numFmtId="0" fontId="25" fillId="8" borderId="64" xfId="4" applyFont="1" applyFill="1" applyBorder="1" applyAlignment="1">
      <alignment horizontal="center"/>
    </xf>
    <xf numFmtId="0" fontId="25" fillId="8" borderId="64" xfId="4" applyFont="1" applyFill="1" applyBorder="1" applyAlignment="1">
      <alignment horizontal="center" wrapText="1"/>
    </xf>
    <xf numFmtId="0" fontId="33" fillId="8" borderId="0" xfId="4" applyFont="1" applyFill="1"/>
    <xf numFmtId="0" fontId="33" fillId="8" borderId="64" xfId="4" applyFont="1" applyFill="1" applyBorder="1"/>
    <xf numFmtId="3" fontId="27" fillId="8" borderId="64" xfId="4" applyNumberFormat="1" applyFont="1" applyFill="1" applyBorder="1"/>
    <xf numFmtId="7" fontId="27" fillId="9" borderId="64" xfId="4" applyNumberFormat="1" applyFont="1" applyFill="1" applyBorder="1"/>
    <xf numFmtId="7" fontId="33" fillId="8" borderId="64" xfId="4" applyNumberFormat="1" applyFont="1" applyFill="1" applyBorder="1"/>
    <xf numFmtId="3" fontId="26" fillId="7" borderId="0" xfId="4" applyNumberFormat="1" applyFont="1" applyAlignment="1">
      <alignment horizontal="center"/>
    </xf>
    <xf numFmtId="167" fontId="26" fillId="7" borderId="0" xfId="4" applyNumberFormat="1" applyFont="1" applyAlignment="1">
      <alignment horizontal="center"/>
    </xf>
    <xf numFmtId="168" fontId="26" fillId="7" borderId="0" xfId="4" applyNumberFormat="1" applyFont="1"/>
    <xf numFmtId="167" fontId="26" fillId="7" borderId="0" xfId="4" applyNumberFormat="1" applyFont="1"/>
    <xf numFmtId="0" fontId="29" fillId="8" borderId="64" xfId="4" applyFont="1" applyFill="1" applyBorder="1"/>
    <xf numFmtId="3" fontId="27" fillId="8" borderId="65" xfId="4" applyNumberFormat="1" applyFont="1" applyFill="1" applyBorder="1"/>
    <xf numFmtId="7" fontId="27" fillId="9" borderId="1" xfId="4" applyNumberFormat="1" applyFont="1" applyFill="1" applyBorder="1"/>
    <xf numFmtId="7" fontId="33" fillId="8" borderId="66" xfId="4" applyNumberFormat="1" applyFont="1" applyFill="1" applyBorder="1"/>
    <xf numFmtId="0" fontId="29" fillId="10" borderId="64" xfId="4" applyFont="1" applyFill="1" applyBorder="1"/>
    <xf numFmtId="0" fontId="29" fillId="8" borderId="67" xfId="4" applyFont="1" applyFill="1" applyBorder="1"/>
    <xf numFmtId="0" fontId="33" fillId="11" borderId="67" xfId="4" applyFont="1" applyFill="1" applyBorder="1"/>
    <xf numFmtId="0" fontId="29" fillId="11" borderId="67" xfId="4" applyFont="1" applyFill="1" applyBorder="1"/>
    <xf numFmtId="0" fontId="33" fillId="12" borderId="64" xfId="4" applyFont="1" applyFill="1" applyBorder="1"/>
    <xf numFmtId="0" fontId="33" fillId="8" borderId="67" xfId="4" applyFont="1" applyFill="1" applyBorder="1"/>
    <xf numFmtId="37" fontId="33" fillId="8" borderId="1" xfId="4" applyNumberFormat="1" applyFont="1" applyFill="1" applyBorder="1"/>
    <xf numFmtId="7" fontId="33" fillId="8" borderId="0" xfId="4" applyNumberFormat="1" applyFont="1" applyFill="1"/>
    <xf numFmtId="7" fontId="33" fillId="8" borderId="1" xfId="4" applyNumberFormat="1" applyFont="1" applyFill="1" applyBorder="1"/>
    <xf numFmtId="2" fontId="33" fillId="8" borderId="0" xfId="4" applyNumberFormat="1" applyFont="1" applyFill="1"/>
    <xf numFmtId="0" fontId="29" fillId="8" borderId="0" xfId="4" applyFont="1" applyFill="1"/>
    <xf numFmtId="2" fontId="27" fillId="8" borderId="0" xfId="4" applyNumberFormat="1" applyFont="1" applyFill="1"/>
    <xf numFmtId="7" fontId="29" fillId="8" borderId="0" xfId="4" applyNumberFormat="1" applyFont="1" applyFill="1"/>
    <xf numFmtId="0" fontId="27" fillId="8" borderId="0" xfId="4" applyFont="1" applyFill="1" applyAlignment="1">
      <alignment horizontal="right"/>
    </xf>
    <xf numFmtId="1" fontId="33" fillId="8" borderId="0" xfId="4" applyNumberFormat="1" applyFont="1" applyFill="1"/>
    <xf numFmtId="7" fontId="33" fillId="8" borderId="68" xfId="4" applyNumberFormat="1" applyFont="1" applyFill="1" applyBorder="1"/>
    <xf numFmtId="0" fontId="25" fillId="8" borderId="0" xfId="4" applyFont="1" applyFill="1" applyAlignment="1">
      <alignment horizontal="right"/>
    </xf>
    <xf numFmtId="7" fontId="33" fillId="8" borderId="69" xfId="4" applyNumberFormat="1" applyFont="1" applyFill="1" applyBorder="1"/>
    <xf numFmtId="2" fontId="26" fillId="8" borderId="0" xfId="4" applyNumberFormat="1" applyFont="1" applyFill="1"/>
    <xf numFmtId="0" fontId="34" fillId="13" borderId="0" xfId="4" applyFont="1" applyFill="1" applyAlignment="1">
      <alignment horizontal="left"/>
    </xf>
    <xf numFmtId="0" fontId="26" fillId="14" borderId="0" xfId="4" applyFont="1" applyFill="1"/>
    <xf numFmtId="0" fontId="35" fillId="14" borderId="0" xfId="4" applyFont="1" applyFill="1"/>
    <xf numFmtId="0" fontId="29" fillId="7" borderId="0" xfId="4" applyFont="1" applyAlignment="1">
      <alignment horizontal="right"/>
    </xf>
    <xf numFmtId="7" fontId="29" fillId="7" borderId="0" xfId="4" applyNumberFormat="1" applyFont="1"/>
    <xf numFmtId="7" fontId="32" fillId="7" borderId="70" xfId="4" applyNumberFormat="1" applyFont="1" applyBorder="1"/>
    <xf numFmtId="39" fontId="26" fillId="7" borderId="0" xfId="4" applyNumberFormat="1" applyFont="1"/>
    <xf numFmtId="0" fontId="16" fillId="3" borderId="9" xfId="1" applyFont="1" applyFill="1" applyBorder="1" applyAlignment="1">
      <alignment horizontal="right" vertical="center" wrapText="1"/>
    </xf>
    <xf numFmtId="0" fontId="16" fillId="3" borderId="9" xfId="1" applyFont="1" applyFill="1" applyBorder="1" applyAlignment="1">
      <alignment horizontal="left" vertical="center" wrapText="1"/>
    </xf>
    <xf numFmtId="0" fontId="36" fillId="0" borderId="30" xfId="0" applyFont="1" applyBorder="1" applyAlignment="1">
      <alignment horizontal="left" vertical="center" wrapText="1"/>
    </xf>
    <xf numFmtId="0" fontId="7" fillId="0" borderId="9" xfId="1" applyFont="1" applyBorder="1" applyAlignment="1" applyProtection="1">
      <alignment horizontal="left" vertical="center" wrapText="1"/>
      <protection locked="0"/>
    </xf>
    <xf numFmtId="0" fontId="7" fillId="0" borderId="5" xfId="1" applyFont="1" applyBorder="1" applyAlignment="1">
      <alignment horizontal="left" vertical="center" wrapText="1"/>
    </xf>
    <xf numFmtId="0" fontId="7" fillId="0" borderId="21" xfId="1" applyFont="1" applyBorder="1" applyAlignment="1" applyProtection="1">
      <alignment horizontal="left" vertical="center" wrapText="1"/>
      <protection locked="0"/>
    </xf>
    <xf numFmtId="0" fontId="10" fillId="3" borderId="22" xfId="1" applyFont="1" applyFill="1" applyBorder="1" applyAlignment="1">
      <alignment horizontal="center" vertical="center"/>
    </xf>
    <xf numFmtId="0" fontId="10" fillId="3" borderId="21" xfId="1" applyFont="1" applyFill="1" applyBorder="1" applyAlignment="1">
      <alignment horizontal="center" vertical="center"/>
    </xf>
    <xf numFmtId="0" fontId="10" fillId="0" borderId="15" xfId="1" applyFont="1" applyBorder="1" applyAlignment="1" applyProtection="1">
      <alignment vertical="center"/>
      <protection locked="0"/>
    </xf>
    <xf numFmtId="0" fontId="10" fillId="0" borderId="14" xfId="1" applyFont="1" applyBorder="1" applyAlignment="1">
      <alignment vertical="center"/>
    </xf>
    <xf numFmtId="0" fontId="16" fillId="3" borderId="15" xfId="1" applyFont="1" applyFill="1" applyBorder="1" applyAlignment="1">
      <alignment horizontal="center" vertical="center" wrapText="1"/>
    </xf>
    <xf numFmtId="0" fontId="16" fillId="3" borderId="61" xfId="1" applyFont="1" applyFill="1" applyBorder="1" applyAlignment="1">
      <alignment horizontal="center" vertical="center" wrapText="1"/>
    </xf>
    <xf numFmtId="0" fontId="16" fillId="3" borderId="1" xfId="1" applyFont="1" applyFill="1" applyBorder="1" applyAlignment="1">
      <alignment horizontal="center" vertical="center" wrapText="1"/>
    </xf>
    <xf numFmtId="0" fontId="16" fillId="3" borderId="5" xfId="1" applyFont="1" applyFill="1" applyBorder="1" applyAlignment="1">
      <alignment horizontal="center" vertical="center" wrapText="1"/>
    </xf>
    <xf numFmtId="164" fontId="13" fillId="0" borderId="62" xfId="1" applyNumberFormat="1" applyFont="1" applyBorder="1" applyAlignment="1">
      <alignment horizontal="center" vertical="center"/>
    </xf>
    <xf numFmtId="164" fontId="13" fillId="0" borderId="17" xfId="1" applyNumberFormat="1" applyFont="1" applyBorder="1" applyAlignment="1">
      <alignment horizontal="center" vertical="center"/>
    </xf>
    <xf numFmtId="164" fontId="13" fillId="0" borderId="1" xfId="1" applyNumberFormat="1" applyFont="1" applyBorder="1" applyAlignment="1">
      <alignment horizontal="center" vertical="center"/>
    </xf>
    <xf numFmtId="0" fontId="10" fillId="0" borderId="15" xfId="1" applyFont="1" applyBorder="1" applyAlignment="1" applyProtection="1">
      <alignment horizontal="center" vertical="center"/>
      <protection locked="0"/>
    </xf>
    <xf numFmtId="0" fontId="10" fillId="0" borderId="16" xfId="1" applyFont="1" applyBorder="1" applyAlignment="1" applyProtection="1">
      <alignment horizontal="center" vertical="center"/>
      <protection locked="0"/>
    </xf>
    <xf numFmtId="0" fontId="10" fillId="0" borderId="17" xfId="1" applyFont="1" applyBorder="1" applyAlignment="1" applyProtection="1">
      <alignment horizontal="center" vertical="center"/>
      <protection locked="0"/>
    </xf>
    <xf numFmtId="0" fontId="10" fillId="0" borderId="1" xfId="1" applyFont="1" applyBorder="1" applyAlignment="1" applyProtection="1">
      <alignment horizontal="center" vertical="center"/>
      <protection locked="0"/>
    </xf>
    <xf numFmtId="164" fontId="14" fillId="2" borderId="3" xfId="1" applyNumberFormat="1" applyFont="1" applyFill="1" applyBorder="1" applyAlignment="1">
      <alignment horizontal="left" vertical="center"/>
    </xf>
    <xf numFmtId="164" fontId="14" fillId="2" borderId="71" xfId="1" applyNumberFormat="1" applyFont="1" applyFill="1" applyBorder="1" applyAlignment="1">
      <alignment horizontal="left" vertical="center"/>
    </xf>
    <xf numFmtId="164" fontId="14" fillId="2" borderId="7" xfId="1" applyNumberFormat="1" applyFont="1" applyFill="1" applyBorder="1" applyAlignment="1">
      <alignment horizontal="left" vertical="center"/>
    </xf>
    <xf numFmtId="164" fontId="14" fillId="2" borderId="63" xfId="1" applyNumberFormat="1" applyFont="1" applyFill="1" applyBorder="1" applyAlignment="1">
      <alignment horizontal="left" vertical="center"/>
    </xf>
    <xf numFmtId="0" fontId="10" fillId="4" borderId="15" xfId="1" applyFont="1" applyFill="1" applyBorder="1" applyAlignment="1">
      <alignment horizontal="center" vertical="center"/>
    </xf>
    <xf numFmtId="0" fontId="10" fillId="4" borderId="16" xfId="1" applyFont="1" applyFill="1" applyBorder="1" applyAlignment="1">
      <alignment horizontal="center" vertical="center"/>
    </xf>
    <xf numFmtId="0" fontId="10" fillId="4" borderId="17" xfId="1" applyFont="1" applyFill="1" applyBorder="1" applyAlignment="1">
      <alignment horizontal="center" vertical="center"/>
    </xf>
    <xf numFmtId="164" fontId="7" fillId="0" borderId="34" xfId="1" quotePrefix="1" applyNumberFormat="1" applyFont="1" applyBorder="1" applyAlignment="1">
      <alignment horizontal="center" vertical="center" wrapText="1"/>
    </xf>
    <xf numFmtId="164" fontId="7" fillId="0" borderId="39" xfId="1" quotePrefix="1" applyNumberFormat="1" applyFont="1" applyBorder="1" applyAlignment="1">
      <alignment horizontal="center" vertical="center" wrapText="1"/>
    </xf>
    <xf numFmtId="0" fontId="7" fillId="0" borderId="14" xfId="1" applyFont="1" applyBorder="1" applyAlignment="1">
      <alignment horizontal="left" vertical="center" wrapText="1"/>
    </xf>
    <xf numFmtId="0" fontId="7" fillId="0" borderId="21" xfId="1" applyFont="1" applyBorder="1" applyAlignment="1">
      <alignment horizontal="left" vertical="center" wrapText="1"/>
    </xf>
    <xf numFmtId="0" fontId="16" fillId="0" borderId="1" xfId="1" applyFont="1" applyBorder="1" applyAlignment="1">
      <alignment horizontal="center" vertical="center" wrapText="1"/>
    </xf>
    <xf numFmtId="2" fontId="7" fillId="0" borderId="34" xfId="1" quotePrefix="1" applyNumberFormat="1" applyFont="1" applyBorder="1" applyAlignment="1">
      <alignment horizontal="center" vertical="center" wrapText="1"/>
    </xf>
    <xf numFmtId="2" fontId="7" fillId="0" borderId="44" xfId="1" quotePrefix="1" applyNumberFormat="1" applyFont="1" applyBorder="1" applyAlignment="1">
      <alignment horizontal="center" vertical="center" wrapText="1"/>
    </xf>
    <xf numFmtId="0" fontId="7" fillId="0" borderId="45" xfId="1" applyFont="1" applyBorder="1" applyAlignment="1">
      <alignment horizontal="left" vertical="center" wrapText="1"/>
    </xf>
    <xf numFmtId="0" fontId="10" fillId="3" borderId="44" xfId="1" applyFont="1" applyFill="1" applyBorder="1" applyAlignment="1">
      <alignment horizontal="center" vertical="center" wrapText="1"/>
    </xf>
    <xf numFmtId="0" fontId="10" fillId="3" borderId="18" xfId="1" applyFont="1" applyFill="1" applyBorder="1" applyAlignment="1">
      <alignment horizontal="center" vertical="center" wrapText="1"/>
    </xf>
    <xf numFmtId="0" fontId="10" fillId="3" borderId="45" xfId="1" applyFont="1" applyFill="1" applyBorder="1" applyAlignment="1">
      <alignment horizontal="center" vertical="center"/>
    </xf>
    <xf numFmtId="0" fontId="10" fillId="3" borderId="19" xfId="1" applyFont="1" applyFill="1" applyBorder="1" applyAlignment="1">
      <alignment horizontal="center" vertical="center"/>
    </xf>
    <xf numFmtId="0" fontId="10" fillId="3" borderId="21" xfId="1" applyFont="1" applyFill="1" applyBorder="1" applyAlignment="1">
      <alignment horizontal="center" vertical="center" wrapText="1"/>
    </xf>
    <xf numFmtId="0" fontId="10" fillId="3" borderId="22" xfId="1" applyFont="1" applyFill="1" applyBorder="1" applyAlignment="1">
      <alignment horizontal="center" vertical="center" wrapText="1"/>
    </xf>
    <xf numFmtId="0" fontId="10" fillId="3" borderId="23" xfId="1" applyFont="1" applyFill="1" applyBorder="1" applyAlignment="1">
      <alignment horizontal="center" vertical="center" wrapText="1"/>
    </xf>
    <xf numFmtId="0" fontId="10" fillId="3" borderId="24" xfId="1" applyFont="1" applyFill="1" applyBorder="1" applyAlignment="1">
      <alignment horizontal="center" vertical="center" wrapText="1"/>
    </xf>
    <xf numFmtId="0" fontId="10" fillId="4" borderId="14" xfId="1" applyFont="1" applyFill="1" applyBorder="1" applyAlignment="1">
      <alignment horizontal="center" vertical="center"/>
    </xf>
    <xf numFmtId="0" fontId="10" fillId="4" borderId="21" xfId="1" applyFont="1" applyFill="1" applyBorder="1" applyAlignment="1">
      <alignment horizontal="center" vertical="center"/>
    </xf>
    <xf numFmtId="0" fontId="10" fillId="3" borderId="50" xfId="1" applyFont="1" applyFill="1" applyBorder="1" applyAlignment="1">
      <alignment horizontal="right" vertical="center" wrapText="1"/>
    </xf>
    <xf numFmtId="0" fontId="10" fillId="3" borderId="51" xfId="1" applyFont="1" applyFill="1" applyBorder="1" applyAlignment="1">
      <alignment horizontal="right" vertical="center" wrapText="1"/>
    </xf>
    <xf numFmtId="0" fontId="10" fillId="3" borderId="52" xfId="1" applyFont="1" applyFill="1" applyBorder="1" applyAlignment="1">
      <alignment horizontal="right" vertical="center" wrapText="1"/>
    </xf>
    <xf numFmtId="0" fontId="16" fillId="0" borderId="14" xfId="1" applyFont="1" applyBorder="1" applyAlignment="1">
      <alignment horizontal="center" vertical="center" wrapText="1"/>
    </xf>
    <xf numFmtId="0" fontId="16" fillId="0" borderId="21" xfId="1" applyFont="1" applyBorder="1" applyAlignment="1">
      <alignment horizontal="center" vertical="center" wrapText="1"/>
    </xf>
    <xf numFmtId="0" fontId="3" fillId="2" borderId="2" xfId="1" applyFont="1" applyFill="1" applyBorder="1" applyAlignment="1" applyProtection="1">
      <alignment horizontal="left" vertical="top" wrapText="1"/>
      <protection locked="0"/>
    </xf>
    <xf numFmtId="0" fontId="3" fillId="2" borderId="3" xfId="1" applyFont="1" applyFill="1" applyBorder="1" applyAlignment="1" applyProtection="1">
      <alignment horizontal="left" vertical="top" wrapText="1"/>
      <protection locked="0"/>
    </xf>
    <xf numFmtId="0" fontId="3" fillId="2" borderId="6" xfId="1" applyFont="1" applyFill="1" applyBorder="1" applyAlignment="1" applyProtection="1">
      <alignment horizontal="left" vertical="top" wrapText="1"/>
      <protection locked="0"/>
    </xf>
    <xf numFmtId="0" fontId="3" fillId="2" borderId="0" xfId="1" applyFont="1" applyFill="1" applyAlignment="1" applyProtection="1">
      <alignment horizontal="left" vertical="top" wrapText="1"/>
      <protection locked="0"/>
    </xf>
    <xf numFmtId="0" fontId="3" fillId="2" borderId="4" xfId="1" applyFont="1" applyFill="1" applyBorder="1" applyAlignment="1" applyProtection="1">
      <alignment horizontal="left" vertical="top" wrapText="1"/>
      <protection locked="0"/>
    </xf>
    <xf numFmtId="0" fontId="3" fillId="2" borderId="7" xfId="1" applyFont="1" applyFill="1" applyBorder="1" applyAlignment="1" applyProtection="1">
      <alignment horizontal="left" vertical="top" wrapText="1"/>
      <protection locked="0"/>
    </xf>
    <xf numFmtId="0" fontId="4" fillId="2" borderId="3" xfId="1" applyFont="1" applyFill="1" applyBorder="1" applyAlignment="1">
      <alignment horizontal="center" vertical="top" wrapText="1"/>
    </xf>
    <xf numFmtId="0" fontId="4" fillId="2" borderId="0" xfId="1" applyFont="1" applyFill="1" applyAlignment="1">
      <alignment horizontal="center" vertical="top" wrapText="1"/>
    </xf>
    <xf numFmtId="0" fontId="4" fillId="2" borderId="7" xfId="1" applyFont="1" applyFill="1" applyBorder="1" applyAlignment="1">
      <alignment horizontal="center" vertical="top" wrapText="1"/>
    </xf>
    <xf numFmtId="164" fontId="10" fillId="3" borderId="8" xfId="1" applyNumberFormat="1" applyFont="1" applyFill="1" applyBorder="1" applyAlignment="1">
      <alignment horizontal="center" vertical="center"/>
    </xf>
    <xf numFmtId="164" fontId="10" fillId="3" borderId="9" xfId="1" applyNumberFormat="1" applyFont="1" applyFill="1" applyBorder="1" applyAlignment="1">
      <alignment horizontal="center" vertical="center"/>
    </xf>
    <xf numFmtId="0" fontId="10" fillId="3" borderId="9" xfId="1" applyFont="1" applyFill="1" applyBorder="1" applyAlignment="1">
      <alignment horizontal="center" vertical="center"/>
    </xf>
    <xf numFmtId="164" fontId="7" fillId="0" borderId="44" xfId="1" quotePrefix="1" applyNumberFormat="1" applyFont="1" applyBorder="1" applyAlignment="1">
      <alignment horizontal="center" vertical="center" wrapText="1"/>
    </xf>
    <xf numFmtId="0" fontId="10" fillId="3" borderId="14" xfId="1" applyFont="1" applyFill="1" applyBorder="1" applyAlignment="1">
      <alignment horizontal="center" vertical="center" wrapText="1"/>
    </xf>
    <xf numFmtId="0" fontId="10" fillId="3" borderId="19" xfId="1" applyFont="1" applyFill="1" applyBorder="1" applyAlignment="1">
      <alignment horizontal="center" vertical="center" wrapText="1"/>
    </xf>
    <xf numFmtId="164" fontId="13" fillId="0" borderId="10" xfId="1" applyNumberFormat="1" applyFont="1" applyBorder="1" applyAlignment="1">
      <alignment horizontal="center" vertical="center"/>
    </xf>
    <xf numFmtId="164" fontId="13" fillId="0" borderId="11" xfId="1" applyNumberFormat="1" applyFont="1" applyBorder="1" applyAlignment="1">
      <alignment horizontal="center" vertical="center"/>
    </xf>
    <xf numFmtId="0" fontId="10" fillId="0" borderId="11" xfId="1" applyFont="1" applyBorder="1" applyAlignment="1" applyProtection="1">
      <alignment horizontal="center" vertical="center"/>
      <protection locked="0"/>
    </xf>
    <xf numFmtId="164" fontId="13" fillId="0" borderId="6" xfId="1" applyNumberFormat="1" applyFont="1" applyBorder="1" applyAlignment="1">
      <alignment horizontal="center" vertical="center"/>
    </xf>
    <xf numFmtId="164" fontId="13" fillId="0" borderId="58" xfId="1" applyNumberFormat="1" applyFont="1" applyBorder="1" applyAlignment="1">
      <alignment horizontal="center" vertical="center"/>
    </xf>
    <xf numFmtId="0" fontId="10" fillId="0" borderId="14" xfId="1" applyFont="1" applyBorder="1" applyAlignment="1" applyProtection="1">
      <alignment horizontal="center" vertical="center"/>
      <protection locked="0"/>
    </xf>
    <xf numFmtId="0" fontId="25" fillId="8" borderId="0" xfId="4" applyFont="1" applyFill="1" applyAlignment="1">
      <alignment horizontal="center"/>
    </xf>
    <xf numFmtId="49" fontId="25" fillId="8" borderId="0" xfId="4" applyNumberFormat="1" applyFont="1" applyFill="1" applyAlignment="1">
      <alignment horizontal="center"/>
    </xf>
    <xf numFmtId="0" fontId="32" fillId="7" borderId="0" xfId="4" applyFont="1" applyAlignment="1">
      <alignment horizontal="center"/>
    </xf>
    <xf numFmtId="164" fontId="13" fillId="0" borderId="72" xfId="1" applyNumberFormat="1" applyFont="1" applyBorder="1" applyAlignment="1">
      <alignment horizontal="center" vertical="center"/>
    </xf>
    <xf numFmtId="164" fontId="13" fillId="0" borderId="33" xfId="1" applyNumberFormat="1" applyFont="1" applyBorder="1" applyAlignment="1">
      <alignment horizontal="center" vertical="center"/>
    </xf>
  </cellXfs>
  <cellStyles count="5">
    <cellStyle name="Hyperlink 2" xfId="2" xr:uid="{4E53F161-938D-4619-9C14-2024EFCB4289}"/>
    <cellStyle name="Normal" xfId="0" builtinId="0"/>
    <cellStyle name="Normal 2" xfId="4" xr:uid="{279AA798-E3CF-424F-BF9D-993D52407DB7}"/>
    <cellStyle name="Normal 2 2" xfId="1" xr:uid="{ECD2B55C-5A73-48BE-828F-7A08D418149B}"/>
    <cellStyle name="Normal 5" xfId="3" xr:uid="{777F32CE-3E24-4158-B0E9-58CEE85C958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3" Type="http://schemas.openxmlformats.org/officeDocument/2006/relationships/externalLinkPath" Target="../../../ScopeAndStaffHours/ScopeOfServices/2026Update/designsheforms-v-2025-01-1%203-11-2026.xlsx" TargetMode="External"/><Relationship Id="rId2" Type="http://schemas.openxmlformats.org/officeDocument/2006/relationships/externalLinkPath" Target="file:///\\codata\shares\CO\PSO\Project_Management\ScopeAndStaffHours\ScopeOfServices\2026Update\designsheforms-v-2025-01-1%203-11-2026.xlsx" TargetMode="External"/><Relationship Id="rId1" Type="http://schemas.openxmlformats.org/officeDocument/2006/relationships/externalLinkPath" Target="/CO/PSO/Project_Management/ScopeAndStaffHours/ScopeOfServices/2026Update/designsheforms-v-2025-01-1%203-11-202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Title"/>
      <sheetName val="TOC"/>
      <sheetName val="Disclaimer"/>
      <sheetName val="Spreadsheet instructions"/>
      <sheetName val="Project Information"/>
      <sheetName val="Summary"/>
      <sheetName val="Staff Hour Summary--Grand Total"/>
      <sheetName val="Staff Hour Summary - Firm"/>
      <sheetName val="Fee Sheet - Prime"/>
      <sheetName val="Fee Sheet - Sub"/>
      <sheetName val="3. Project General Tasks"/>
      <sheetName val="Roadway Guidelines"/>
      <sheetName val="Roadway 3D Modeling Guidelines"/>
      <sheetName val="4. Roadway Analysis"/>
      <sheetName val="5. Roadway Plans"/>
      <sheetName val="6a. Drainage Analysis"/>
      <sheetName val="6b. Drainage Plans"/>
      <sheetName val="Selective C&amp;G Guidelines "/>
      <sheetName val="6c. Selective C&amp;G"/>
      <sheetName val="Utility Guidelines"/>
      <sheetName val="7. Utilities"/>
      <sheetName val="Environmental Permit Guidelines"/>
      <sheetName val="8. Env. Permits and Clearances"/>
      <sheetName val="Structures-Guidelines"/>
      <sheetName val="9. Structures Summary"/>
      <sheetName val="10. Structures-BDR"/>
      <sheetName val="11. Temporary Bridge"/>
      <sheetName val="12. Short Span Concrete"/>
      <sheetName val="13. Medium Span Concrete "/>
      <sheetName val="14. Structures-Structural Steel"/>
      <sheetName val="15.Str.-Segmental Concrete"/>
      <sheetName val="16. Structures-Movable Span"/>
      <sheetName val="17. Str-Retaining Walls"/>
      <sheetName val="18. Structures-Miscellaneous"/>
      <sheetName val="Signing &amp; Marking Guidelines"/>
      <sheetName val="19. Signing &amp; Marking Analysis"/>
      <sheetName val="20. Signing &amp; Marking Plans"/>
      <sheetName val="Signalization Guidelines"/>
      <sheetName val="21. Signalization Analysis"/>
      <sheetName val="22. Signalization Plans"/>
      <sheetName val="Lighting Guidelines"/>
      <sheetName val="23. Lighting Analysis"/>
      <sheetName val="24. Lighting Plans"/>
      <sheetName val="Landscape Guidelines"/>
      <sheetName val="25. Landscape Analysis"/>
      <sheetName val="26. Landscape Plans"/>
      <sheetName val="Survey Guidelines"/>
      <sheetName val="27. Survey"/>
      <sheetName val="28. Photogrammetry"/>
      <sheetName val="29. Mapping"/>
      <sheetName val="30. Terrestrial Mobile LiDAR"/>
      <sheetName val="Architecture Guidelines"/>
      <sheetName val="31. Architecture Development"/>
      <sheetName val="31T. Toll Facility Development"/>
      <sheetName val="Noise Guidelines"/>
      <sheetName val="32. Noise Barrier Assessment"/>
      <sheetName val="ITS Guidelines"/>
      <sheetName val="33. ITS Analysis"/>
      <sheetName val="34. ITS Plans"/>
      <sheetName val="Geotechnical Guidelines"/>
      <sheetName val="35. Geotechnical"/>
    </sheetNames>
    <sheetDataSet>
      <sheetData sheetId="0"/>
      <sheetData sheetId="1"/>
      <sheetData sheetId="2"/>
      <sheetData sheetId="3"/>
      <sheetData sheetId="4">
        <row r="3">
          <cell r="B3" t="str">
            <v>Enter project name &amp; description</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315853-D907-46E7-A18E-0C8B939EFC57}">
  <dimension ref="A1:N40"/>
  <sheetViews>
    <sheetView showGridLines="0" zoomScaleNormal="100" zoomScaleSheetLayoutView="100" workbookViewId="0">
      <selection activeCell="A22" sqref="A22:XFD22"/>
    </sheetView>
  </sheetViews>
  <sheetFormatPr defaultColWidth="9.109375" defaultRowHeight="13.2"/>
  <cols>
    <col min="1" max="1" width="118.33203125" style="117" customWidth="1"/>
    <col min="2" max="16384" width="9.109375" style="116"/>
  </cols>
  <sheetData>
    <row r="1" spans="1:14">
      <c r="A1" s="115" t="s">
        <v>86</v>
      </c>
    </row>
    <row r="2" spans="1:14">
      <c r="N2" s="116" t="s">
        <v>55</v>
      </c>
    </row>
    <row r="3" spans="1:14" ht="66">
      <c r="A3" s="117" t="s">
        <v>87</v>
      </c>
    </row>
    <row r="5" spans="1:14" ht="26.4">
      <c r="A5" s="117" t="s">
        <v>88</v>
      </c>
    </row>
    <row r="7" spans="1:14">
      <c r="A7" s="118" t="s">
        <v>84</v>
      </c>
    </row>
    <row r="8" spans="1:14">
      <c r="A8" s="119"/>
    </row>
    <row r="9" spans="1:14">
      <c r="A9" s="120" t="s">
        <v>56</v>
      </c>
    </row>
    <row r="10" spans="1:14">
      <c r="A10" s="120" t="s">
        <v>57</v>
      </c>
    </row>
    <row r="11" spans="1:14">
      <c r="A11" s="120" t="s">
        <v>58</v>
      </c>
    </row>
    <row r="12" spans="1:14">
      <c r="A12" s="120" t="s">
        <v>59</v>
      </c>
    </row>
    <row r="13" spans="1:14">
      <c r="A13" s="120" t="s">
        <v>60</v>
      </c>
    </row>
    <row r="14" spans="1:14">
      <c r="A14" s="120" t="s">
        <v>61</v>
      </c>
    </row>
    <row r="15" spans="1:14">
      <c r="A15" s="120" t="s">
        <v>62</v>
      </c>
    </row>
    <row r="16" spans="1:14">
      <c r="A16" s="120" t="s">
        <v>63</v>
      </c>
    </row>
    <row r="18" spans="1:1">
      <c r="A18" s="118" t="s">
        <v>83</v>
      </c>
    </row>
    <row r="19" spans="1:1">
      <c r="A19" s="119"/>
    </row>
    <row r="20" spans="1:1">
      <c r="A20" s="120" t="s">
        <v>64</v>
      </c>
    </row>
    <row r="21" spans="1:1">
      <c r="A21" s="120" t="s">
        <v>65</v>
      </c>
    </row>
    <row r="22" spans="1:1">
      <c r="A22" s="120" t="s">
        <v>66</v>
      </c>
    </row>
    <row r="23" spans="1:1">
      <c r="A23" s="120" t="s">
        <v>67</v>
      </c>
    </row>
    <row r="24" spans="1:1">
      <c r="A24" s="120" t="s">
        <v>68</v>
      </c>
    </row>
    <row r="26" spans="1:1">
      <c r="A26" s="118" t="s">
        <v>82</v>
      </c>
    </row>
    <row r="28" spans="1:1">
      <c r="A28" s="120" t="s">
        <v>69</v>
      </c>
    </row>
    <row r="29" spans="1:1">
      <c r="A29" s="120" t="s">
        <v>70</v>
      </c>
    </row>
    <row r="30" spans="1:1">
      <c r="A30" s="120" t="s">
        <v>71</v>
      </c>
    </row>
    <row r="31" spans="1:1">
      <c r="A31" s="120" t="s">
        <v>72</v>
      </c>
    </row>
    <row r="32" spans="1:1">
      <c r="A32" s="120" t="s">
        <v>73</v>
      </c>
    </row>
    <row r="33" spans="1:1">
      <c r="A33" s="120" t="s">
        <v>74</v>
      </c>
    </row>
    <row r="34" spans="1:1">
      <c r="A34" s="120" t="s">
        <v>75</v>
      </c>
    </row>
    <row r="35" spans="1:1">
      <c r="A35" s="120" t="s">
        <v>76</v>
      </c>
    </row>
    <row r="36" spans="1:1">
      <c r="A36" s="120" t="s">
        <v>77</v>
      </c>
    </row>
    <row r="37" spans="1:1">
      <c r="A37" s="120" t="s">
        <v>78</v>
      </c>
    </row>
    <row r="38" spans="1:1">
      <c r="A38" s="120" t="s">
        <v>79</v>
      </c>
    </row>
    <row r="39" spans="1:1">
      <c r="A39" s="121" t="s">
        <v>80</v>
      </c>
    </row>
    <row r="40" spans="1:1">
      <c r="A40" s="120" t="s">
        <v>81</v>
      </c>
    </row>
  </sheetData>
  <pageMargins left="0.75" right="0.75" top="1" bottom="1" header="0.5" footer="0.5"/>
  <pageSetup orientation="landscape" r:id="rId1"/>
  <headerFooter alignWithMargins="0">
    <oddFooter>&amp;CPage &amp;P of &amp;N</oddFooter>
  </headerFooter>
  <rowBreaks count="2" manualBreakCount="2">
    <brk id="25" max="16383" man="1"/>
    <brk id="62" max="16383"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7853DD-B22A-4A81-B349-22966826EE88}">
  <dimension ref="A1:AD28"/>
  <sheetViews>
    <sheetView showGridLines="0" tabSelected="1" showRuler="0" topLeftCell="B2" zoomScale="70" zoomScaleNormal="70" zoomScaleSheetLayoutView="80" workbookViewId="0">
      <selection activeCell="B1" sqref="B1:C3"/>
    </sheetView>
  </sheetViews>
  <sheetFormatPr defaultColWidth="9.109375" defaultRowHeight="13.8"/>
  <cols>
    <col min="1" max="1" width="12.6640625" style="1" hidden="1" customWidth="1"/>
    <col min="2" max="2" width="6.77734375" style="1" customWidth="1"/>
    <col min="3" max="3" width="50.77734375" style="1" customWidth="1"/>
    <col min="4" max="4" width="15.44140625" style="1" customWidth="1"/>
    <col min="5" max="5" width="14.77734375" style="1" customWidth="1"/>
    <col min="6" max="6" width="15.21875" style="1" customWidth="1"/>
    <col min="7" max="7" width="14.77734375" style="1" customWidth="1"/>
    <col min="8" max="8" width="15.6640625" style="1" customWidth="1"/>
    <col min="9" max="10" width="14.77734375" style="1" customWidth="1"/>
    <col min="11" max="12" width="112.6640625" style="1" customWidth="1"/>
    <col min="13" max="13" width="8.6640625" style="1" customWidth="1"/>
    <col min="14" max="14" width="15.5546875" style="1" hidden="1" customWidth="1"/>
    <col min="15" max="15" width="8.6640625" style="1" hidden="1" customWidth="1"/>
    <col min="16" max="16" width="12.5546875" style="1" hidden="1" customWidth="1"/>
    <col min="17" max="22" width="12.6640625" style="72" hidden="1" customWidth="1"/>
    <col min="23" max="25" width="12.6640625" style="18" hidden="1" customWidth="1"/>
    <col min="26" max="26" width="12.6640625" style="1" hidden="1" customWidth="1"/>
    <col min="27" max="28" width="12.6640625" style="18" hidden="1" customWidth="1"/>
    <col min="29" max="29" width="12.5546875" style="1" hidden="1" customWidth="1"/>
    <col min="30" max="30" width="0" style="1" hidden="1" customWidth="1"/>
    <col min="31" max="16384" width="9.109375" style="1"/>
  </cols>
  <sheetData>
    <row r="1" spans="1:30" ht="15" hidden="1" customHeight="1">
      <c r="B1" s="234"/>
      <c r="C1" s="235"/>
      <c r="D1" s="240" t="s">
        <v>157</v>
      </c>
      <c r="E1" s="240"/>
      <c r="F1" s="240"/>
      <c r="G1" s="240"/>
      <c r="H1" s="240"/>
      <c r="I1" s="240"/>
      <c r="J1" s="240"/>
      <c r="K1" s="103" t="str">
        <f>'[1]Project Information'!B3</f>
        <v>Enter project name &amp; description</v>
      </c>
      <c r="L1" s="110"/>
      <c r="M1" s="2"/>
      <c r="N1" s="3"/>
      <c r="O1" s="2"/>
      <c r="P1" s="2"/>
      <c r="Q1" s="4"/>
      <c r="R1" s="4"/>
      <c r="S1" s="4"/>
      <c r="T1" s="4"/>
      <c r="U1" s="5"/>
      <c r="V1" s="5"/>
      <c r="W1" s="6"/>
      <c r="X1" s="6"/>
      <c r="Y1" s="6"/>
      <c r="Z1" s="3"/>
      <c r="AA1" s="6"/>
      <c r="AB1" s="6"/>
    </row>
    <row r="2" spans="1:30" ht="15" customHeight="1">
      <c r="B2" s="236"/>
      <c r="C2" s="237"/>
      <c r="D2" s="241"/>
      <c r="E2" s="241"/>
      <c r="F2" s="241"/>
      <c r="G2" s="241"/>
      <c r="H2" s="241"/>
      <c r="I2" s="241"/>
      <c r="J2" s="241"/>
      <c r="K2" s="102"/>
      <c r="L2" s="110"/>
      <c r="M2" s="2"/>
      <c r="N2" s="3"/>
      <c r="O2" s="2"/>
      <c r="P2" s="2"/>
      <c r="Q2" s="4"/>
      <c r="R2" s="4"/>
      <c r="S2" s="4"/>
      <c r="T2" s="4"/>
      <c r="U2" s="5"/>
      <c r="V2" s="5"/>
      <c r="W2" s="6"/>
      <c r="X2" s="6"/>
      <c r="Y2" s="6"/>
      <c r="Z2" s="3"/>
      <c r="AA2" s="6"/>
      <c r="AB2" s="6"/>
    </row>
    <row r="3" spans="1:30" s="7" customFormat="1" ht="15" customHeight="1" thickBot="1">
      <c r="B3" s="238"/>
      <c r="C3" s="239"/>
      <c r="D3" s="242"/>
      <c r="E3" s="242"/>
      <c r="F3" s="242"/>
      <c r="G3" s="242"/>
      <c r="H3" s="242"/>
      <c r="I3" s="242"/>
      <c r="J3" s="242"/>
      <c r="K3" s="104"/>
      <c r="L3" s="111"/>
      <c r="M3" s="2"/>
      <c r="N3" s="8"/>
      <c r="O3" s="2"/>
      <c r="P3" s="2"/>
      <c r="Q3" s="5"/>
      <c r="R3" s="5"/>
      <c r="S3" s="5"/>
      <c r="T3" s="5"/>
      <c r="U3" s="5"/>
      <c r="V3" s="5"/>
      <c r="W3" s="6"/>
      <c r="X3" s="6"/>
      <c r="Y3" s="6"/>
      <c r="Z3" s="8"/>
      <c r="AA3" s="6"/>
      <c r="AB3" s="6"/>
    </row>
    <row r="4" spans="1:30" s="7" customFormat="1" ht="30" customHeight="1" thickBot="1">
      <c r="B4" s="243"/>
      <c r="C4" s="244"/>
      <c r="D4" s="245" t="s">
        <v>1</v>
      </c>
      <c r="E4" s="245"/>
      <c r="F4" s="245"/>
      <c r="G4" s="245"/>
      <c r="H4" s="245"/>
      <c r="I4" s="245"/>
      <c r="J4" s="245"/>
      <c r="K4" s="105" t="s">
        <v>2</v>
      </c>
      <c r="L4" s="112"/>
      <c r="M4" s="9"/>
      <c r="N4" s="8"/>
      <c r="O4" s="9"/>
      <c r="P4" s="9"/>
      <c r="Q4" s="10"/>
      <c r="R4" s="10"/>
      <c r="S4" s="10"/>
      <c r="T4" s="10"/>
      <c r="U4" s="5"/>
      <c r="V4" s="5"/>
      <c r="W4" s="6"/>
      <c r="X4" s="6"/>
      <c r="Y4" s="6"/>
      <c r="Z4" s="8"/>
      <c r="AA4" s="6"/>
      <c r="AB4" s="6"/>
    </row>
    <row r="5" spans="1:30" s="7" customFormat="1" ht="30" customHeight="1">
      <c r="B5" s="249" t="s">
        <v>3</v>
      </c>
      <c r="C5" s="250"/>
      <c r="D5" s="251"/>
      <c r="E5" s="251"/>
      <c r="F5" s="251"/>
      <c r="G5" s="251"/>
      <c r="H5" s="251"/>
      <c r="I5" s="251"/>
      <c r="J5" s="251"/>
      <c r="K5" s="106"/>
      <c r="L5" s="126"/>
      <c r="M5" s="9"/>
      <c r="N5" s="8"/>
      <c r="O5" s="9"/>
      <c r="P5" s="9"/>
      <c r="Q5" s="10"/>
      <c r="R5" s="10"/>
      <c r="S5" s="10"/>
      <c r="T5" s="10"/>
      <c r="U5" s="5"/>
      <c r="V5" s="5"/>
      <c r="W5" s="6"/>
      <c r="X5" s="6"/>
      <c r="Y5" s="6"/>
      <c r="Z5" s="8"/>
      <c r="AA5" s="6"/>
      <c r="AB5" s="6"/>
    </row>
    <row r="6" spans="1:30" s="7" customFormat="1" ht="30" customHeight="1">
      <c r="B6" s="197" t="s">
        <v>4</v>
      </c>
      <c r="C6" s="198"/>
      <c r="D6" s="200"/>
      <c r="E6" s="201"/>
      <c r="F6" s="201"/>
      <c r="G6" s="201"/>
      <c r="H6" s="201"/>
      <c r="I6" s="201"/>
      <c r="J6" s="202"/>
      <c r="K6" s="107"/>
      <c r="L6" s="126"/>
      <c r="M6" s="9"/>
      <c r="N6" s="8"/>
      <c r="O6" s="9"/>
      <c r="P6" s="9"/>
      <c r="Q6" s="10"/>
      <c r="R6" s="10"/>
      <c r="S6" s="10"/>
      <c r="T6" s="10"/>
      <c r="U6" s="5"/>
      <c r="V6" s="5"/>
      <c r="W6" s="6"/>
      <c r="X6" s="6"/>
      <c r="Y6" s="6"/>
      <c r="Z6" s="8"/>
      <c r="AA6" s="6"/>
      <c r="AB6" s="6"/>
    </row>
    <row r="7" spans="1:30" s="7" customFormat="1" ht="30" customHeight="1">
      <c r="B7" s="199" t="s">
        <v>85</v>
      </c>
      <c r="C7" s="199"/>
      <c r="D7" s="203"/>
      <c r="E7" s="203"/>
      <c r="F7" s="203"/>
      <c r="G7" s="203"/>
      <c r="H7" s="203"/>
      <c r="I7" s="203"/>
      <c r="J7" s="203"/>
      <c r="K7" s="113"/>
      <c r="L7" s="126"/>
      <c r="M7" s="9"/>
      <c r="N7" s="8"/>
      <c r="O7" s="9"/>
      <c r="P7" s="9"/>
      <c r="Q7" s="10"/>
      <c r="R7" s="10"/>
      <c r="S7" s="10"/>
      <c r="T7" s="10"/>
      <c r="U7" s="5"/>
      <c r="V7" s="5"/>
      <c r="W7" s="6"/>
      <c r="X7" s="6"/>
      <c r="Y7" s="6"/>
      <c r="Z7" s="8"/>
      <c r="AA7" s="6"/>
      <c r="AB7" s="6"/>
    </row>
    <row r="8" spans="1:30" s="7" customFormat="1" ht="30" customHeight="1">
      <c r="B8" s="258" t="s">
        <v>158</v>
      </c>
      <c r="C8" s="259"/>
      <c r="D8" s="254"/>
      <c r="E8" s="254"/>
      <c r="F8" s="254"/>
      <c r="G8" s="254"/>
      <c r="H8" s="254"/>
      <c r="I8" s="254"/>
      <c r="J8" s="254"/>
      <c r="K8" s="191"/>
      <c r="L8" s="192"/>
      <c r="M8" s="9"/>
      <c r="N8" s="8"/>
      <c r="O8" s="9"/>
      <c r="P8" s="9"/>
      <c r="Q8" s="10"/>
      <c r="R8" s="10"/>
      <c r="S8" s="10"/>
      <c r="T8" s="10"/>
      <c r="U8" s="5"/>
      <c r="V8" s="5"/>
      <c r="W8" s="6"/>
      <c r="X8" s="6"/>
      <c r="Y8" s="6"/>
      <c r="Z8" s="8"/>
      <c r="AA8" s="6"/>
      <c r="AB8" s="6"/>
    </row>
    <row r="9" spans="1:30" s="7" customFormat="1" ht="30" customHeight="1" thickBot="1">
      <c r="B9" s="252" t="s">
        <v>159</v>
      </c>
      <c r="C9" s="253"/>
      <c r="D9" s="254"/>
      <c r="E9" s="254"/>
      <c r="F9" s="254"/>
      <c r="G9" s="254"/>
      <c r="H9" s="254"/>
      <c r="I9" s="254"/>
      <c r="J9" s="254"/>
      <c r="K9" s="191"/>
      <c r="L9" s="192"/>
      <c r="M9" s="9"/>
      <c r="N9" s="8"/>
      <c r="O9" s="9"/>
      <c r="P9" s="9"/>
      <c r="Q9" s="10"/>
      <c r="R9" s="10"/>
      <c r="S9" s="10"/>
      <c r="T9" s="10"/>
      <c r="U9" s="5"/>
      <c r="V9" s="5"/>
      <c r="W9" s="6"/>
      <c r="X9" s="6"/>
      <c r="Y9" s="6"/>
      <c r="Z9" s="8"/>
      <c r="AA9" s="6"/>
      <c r="AB9" s="6"/>
    </row>
    <row r="10" spans="1:30" s="7" customFormat="1" ht="15" customHeight="1">
      <c r="A10" s="204" t="s">
        <v>5</v>
      </c>
      <c r="B10" s="204"/>
      <c r="C10" s="204"/>
      <c r="D10" s="204"/>
      <c r="E10" s="204"/>
      <c r="F10" s="204"/>
      <c r="G10" s="204"/>
      <c r="H10" s="204"/>
      <c r="I10" s="204"/>
      <c r="J10" s="204"/>
      <c r="K10" s="204"/>
      <c r="L10" s="205"/>
      <c r="M10" s="9"/>
      <c r="N10" s="8"/>
      <c r="O10" s="9"/>
      <c r="P10" s="9"/>
      <c r="Q10" s="5"/>
      <c r="R10" s="5"/>
      <c r="S10" s="5"/>
      <c r="T10" s="5"/>
      <c r="U10" s="5"/>
      <c r="V10" s="5"/>
      <c r="W10" s="6"/>
      <c r="X10" s="6"/>
      <c r="Y10" s="6"/>
      <c r="Z10" s="8"/>
      <c r="AA10" s="6"/>
      <c r="AB10" s="6"/>
    </row>
    <row r="11" spans="1:30" s="7" customFormat="1" ht="15" customHeight="1" thickBot="1">
      <c r="A11" s="206"/>
      <c r="B11" s="206"/>
      <c r="C11" s="206"/>
      <c r="D11" s="206"/>
      <c r="E11" s="206"/>
      <c r="F11" s="206"/>
      <c r="G11" s="206"/>
      <c r="H11" s="206"/>
      <c r="I11" s="206"/>
      <c r="J11" s="206"/>
      <c r="K11" s="206"/>
      <c r="L11" s="207"/>
      <c r="M11" s="9"/>
      <c r="N11" s="8"/>
      <c r="O11" s="9"/>
      <c r="P11" s="9"/>
      <c r="Q11" s="5"/>
      <c r="R11" s="5"/>
      <c r="S11" s="5"/>
      <c r="T11" s="5"/>
      <c r="U11" s="5"/>
      <c r="V11" s="5"/>
      <c r="W11" s="6"/>
      <c r="X11" s="6"/>
      <c r="Y11" s="6"/>
      <c r="Z11" s="8"/>
      <c r="AA11" s="6"/>
      <c r="AB11" s="6"/>
    </row>
    <row r="12" spans="1:30" s="11" customFormat="1" ht="30" customHeight="1">
      <c r="B12" s="219" t="s">
        <v>6</v>
      </c>
      <c r="C12" s="221" t="s">
        <v>0</v>
      </c>
      <c r="D12" s="223" t="s">
        <v>7</v>
      </c>
      <c r="E12" s="223"/>
      <c r="F12" s="223"/>
      <c r="G12" s="224" t="s">
        <v>8</v>
      </c>
      <c r="H12" s="225"/>
      <c r="I12" s="225"/>
      <c r="J12" s="226"/>
      <c r="K12" s="189" t="s">
        <v>46</v>
      </c>
      <c r="L12" s="190" t="s">
        <v>53</v>
      </c>
      <c r="M12" s="9"/>
      <c r="N12" s="12"/>
      <c r="O12" s="227" t="s">
        <v>0</v>
      </c>
      <c r="P12" s="208" t="s">
        <v>9</v>
      </c>
      <c r="Q12" s="209"/>
      <c r="R12" s="209"/>
      <c r="S12" s="209"/>
      <c r="T12" s="210"/>
      <c r="U12" s="208" t="s">
        <v>10</v>
      </c>
      <c r="V12" s="209"/>
      <c r="W12" s="210"/>
      <c r="X12" s="208" t="s">
        <v>11</v>
      </c>
      <c r="Y12" s="209"/>
      <c r="Z12" s="210"/>
      <c r="AA12" s="208" t="s">
        <v>12</v>
      </c>
      <c r="AB12" s="209"/>
      <c r="AC12" s="210"/>
    </row>
    <row r="13" spans="1:30" s="11" customFormat="1" ht="30" customHeight="1" thickBot="1">
      <c r="B13" s="220"/>
      <c r="C13" s="222"/>
      <c r="D13" s="13" t="s">
        <v>13</v>
      </c>
      <c r="E13" s="14" t="s">
        <v>14</v>
      </c>
      <c r="F13" s="13" t="s">
        <v>15</v>
      </c>
      <c r="G13" s="247" t="s">
        <v>16</v>
      </c>
      <c r="H13" s="247" t="s">
        <v>17</v>
      </c>
      <c r="I13" s="247" t="s">
        <v>18</v>
      </c>
      <c r="J13" s="247" t="s">
        <v>19</v>
      </c>
      <c r="K13" s="193"/>
      <c r="L13" s="195" t="s">
        <v>54</v>
      </c>
      <c r="M13" s="9"/>
      <c r="N13" s="12"/>
      <c r="O13" s="228"/>
      <c r="P13" s="15" t="s">
        <v>20</v>
      </c>
      <c r="Q13" s="16" t="s">
        <v>21</v>
      </c>
      <c r="R13" s="16" t="s">
        <v>22</v>
      </c>
      <c r="S13" s="16" t="s">
        <v>23</v>
      </c>
      <c r="T13" s="17" t="s">
        <v>24</v>
      </c>
      <c r="U13" s="16" t="s">
        <v>25</v>
      </c>
      <c r="V13" s="16" t="s">
        <v>26</v>
      </c>
      <c r="W13" s="17" t="s">
        <v>27</v>
      </c>
      <c r="X13" s="15" t="s">
        <v>28</v>
      </c>
      <c r="Y13" s="16" t="s">
        <v>29</v>
      </c>
      <c r="Z13" s="16" t="s">
        <v>30</v>
      </c>
      <c r="AA13" s="15" t="s">
        <v>31</v>
      </c>
      <c r="AB13" s="16" t="s">
        <v>32</v>
      </c>
      <c r="AC13" s="17" t="s">
        <v>33</v>
      </c>
    </row>
    <row r="14" spans="1:30" s="11" customFormat="1" ht="30" customHeight="1" thickBot="1">
      <c r="B14" s="229" t="s">
        <v>50</v>
      </c>
      <c r="C14" s="230"/>
      <c r="D14" s="230"/>
      <c r="E14" s="231"/>
      <c r="F14" s="84"/>
      <c r="G14" s="248"/>
      <c r="H14" s="248"/>
      <c r="I14" s="248"/>
      <c r="J14" s="248"/>
      <c r="K14" s="194"/>
      <c r="L14" s="196"/>
      <c r="M14" s="9"/>
      <c r="N14" s="9"/>
      <c r="O14" s="97"/>
      <c r="P14" s="98"/>
      <c r="Q14" s="98"/>
      <c r="R14" s="98"/>
      <c r="S14" s="98"/>
      <c r="T14" s="98"/>
      <c r="U14" s="98"/>
      <c r="V14" s="98"/>
      <c r="W14" s="98"/>
      <c r="X14" s="98"/>
      <c r="Y14" s="98"/>
      <c r="Z14" s="98"/>
      <c r="AA14" s="98"/>
      <c r="AB14" s="98"/>
      <c r="AC14" s="98"/>
      <c r="AD14" s="99"/>
    </row>
    <row r="15" spans="1:30" ht="108" customHeight="1" thickBot="1">
      <c r="A15" s="18" t="s">
        <v>34</v>
      </c>
      <c r="B15" s="246">
        <v>1.1000000000000001</v>
      </c>
      <c r="C15" s="218" t="s">
        <v>43</v>
      </c>
      <c r="D15" s="52" t="s">
        <v>90</v>
      </c>
      <c r="E15" s="83">
        <v>1</v>
      </c>
      <c r="F15" s="84" t="str">
        <f>IF($F$14=0,"",$F$14)</f>
        <v/>
      </c>
      <c r="G15" s="22">
        <f>E15*(IF(F15="Simple",U15,(IF(F15="Standard",V15,(IF(F15="Complex",W15,0))))))</f>
        <v>0</v>
      </c>
      <c r="H15" s="23">
        <v>0</v>
      </c>
      <c r="I15" s="23">
        <v>0</v>
      </c>
      <c r="J15" s="23">
        <v>0</v>
      </c>
      <c r="K15" s="123" t="s">
        <v>94</v>
      </c>
      <c r="L15" s="188"/>
      <c r="M15" s="3"/>
      <c r="N15" s="24"/>
      <c r="O15" s="215">
        <v>1.1000000000000001</v>
      </c>
      <c r="P15" s="25"/>
      <c r="Q15" s="33"/>
      <c r="R15" s="33"/>
      <c r="S15" s="33"/>
      <c r="T15" s="33"/>
      <c r="U15" s="95">
        <v>15</v>
      </c>
      <c r="V15" s="33">
        <v>20</v>
      </c>
      <c r="W15" s="33">
        <v>25</v>
      </c>
      <c r="X15" s="29"/>
      <c r="Y15" s="30"/>
      <c r="Z15" s="31"/>
      <c r="AA15" s="29"/>
      <c r="AB15" s="27"/>
      <c r="AC15" s="32"/>
      <c r="AD15" s="100"/>
    </row>
    <row r="16" spans="1:30" ht="48.6" customHeight="1" thickBot="1">
      <c r="A16" s="18"/>
      <c r="B16" s="212"/>
      <c r="C16" s="214"/>
      <c r="D16" s="80" t="s">
        <v>89</v>
      </c>
      <c r="E16" s="82">
        <v>1</v>
      </c>
      <c r="F16" s="84" t="str">
        <f>IF($F$14=0,"",$F$14)</f>
        <v/>
      </c>
      <c r="G16" s="81">
        <f>E16*(IF(F16="Simple",U16,(IF(F16="Standard",V16,(IF(F16="Complex",W16,0))))))</f>
        <v>0</v>
      </c>
      <c r="H16" s="74">
        <v>0</v>
      </c>
      <c r="I16" s="74">
        <v>0</v>
      </c>
      <c r="J16" s="74">
        <v>0</v>
      </c>
      <c r="K16" s="124" t="s">
        <v>96</v>
      </c>
      <c r="L16" s="114"/>
      <c r="M16" s="3"/>
      <c r="N16" s="24"/>
      <c r="O16" s="215"/>
      <c r="P16" s="25"/>
      <c r="Q16" s="33"/>
      <c r="R16" s="33"/>
      <c r="S16" s="33"/>
      <c r="T16" s="33"/>
      <c r="U16" s="95">
        <v>6</v>
      </c>
      <c r="V16" s="33">
        <v>10</v>
      </c>
      <c r="W16" s="33">
        <v>14</v>
      </c>
      <c r="X16" s="29"/>
      <c r="Y16" s="30"/>
      <c r="Z16" s="31"/>
      <c r="AA16" s="29"/>
      <c r="AB16" s="27"/>
      <c r="AC16" s="32"/>
    </row>
    <row r="17" spans="1:29" ht="90.6" customHeight="1" thickBot="1">
      <c r="A17" s="18" t="s">
        <v>35</v>
      </c>
      <c r="B17" s="211">
        <v>1.2</v>
      </c>
      <c r="C17" s="213" t="s">
        <v>48</v>
      </c>
      <c r="D17" s="33" t="s">
        <v>91</v>
      </c>
      <c r="E17" s="21">
        <v>1</v>
      </c>
      <c r="F17" s="84" t="str">
        <f>IF($F$14=0,"",$F$14)</f>
        <v/>
      </c>
      <c r="G17" s="86">
        <f>E17*(IF(F17="Simple",U17,(IF(F17="Standard",V17,(IF(F17="Complex",W17,0))))))</f>
        <v>0</v>
      </c>
      <c r="H17" s="87">
        <v>0</v>
      </c>
      <c r="I17" s="87">
        <v>0</v>
      </c>
      <c r="J17" s="35">
        <v>0</v>
      </c>
      <c r="K17" s="125" t="s">
        <v>97</v>
      </c>
      <c r="L17" s="114"/>
      <c r="M17" s="3"/>
      <c r="N17" s="24"/>
      <c r="O17" s="215">
        <v>1.2</v>
      </c>
      <c r="P17" s="25"/>
      <c r="Q17" s="33"/>
      <c r="R17" s="33"/>
      <c r="S17" s="96"/>
      <c r="T17" s="96"/>
      <c r="U17" s="95">
        <v>15</v>
      </c>
      <c r="V17" s="33">
        <v>20</v>
      </c>
      <c r="W17" s="33">
        <v>25</v>
      </c>
      <c r="X17" s="29"/>
      <c r="Y17" s="28"/>
      <c r="Z17" s="27"/>
      <c r="AA17" s="29"/>
      <c r="AB17" s="27"/>
      <c r="AC17" s="39"/>
    </row>
    <row r="18" spans="1:29" ht="52.8" customHeight="1">
      <c r="A18" s="18"/>
      <c r="B18" s="212"/>
      <c r="C18" s="214"/>
      <c r="D18" s="52" t="s">
        <v>89</v>
      </c>
      <c r="E18" s="21">
        <v>1</v>
      </c>
      <c r="F18" s="84" t="str">
        <f>IF($F$14=0,"",$F$14)</f>
        <v/>
      </c>
      <c r="G18" s="73">
        <f>E18*(IF(F18="Simple",U18,(IF(F18="Standard",V18,(IF(F18="Complex",W18,0))))))</f>
        <v>0</v>
      </c>
      <c r="H18" s="35">
        <v>0</v>
      </c>
      <c r="I18" s="35">
        <v>0</v>
      </c>
      <c r="J18" s="74">
        <v>0</v>
      </c>
      <c r="K18" s="125" t="s">
        <v>98</v>
      </c>
      <c r="L18" s="114"/>
      <c r="M18" s="3"/>
      <c r="N18" s="24"/>
      <c r="O18" s="215"/>
      <c r="P18" s="25"/>
      <c r="Q18" s="33"/>
      <c r="R18" s="33"/>
      <c r="S18" s="96"/>
      <c r="T18" s="96"/>
      <c r="U18" s="95">
        <v>6</v>
      </c>
      <c r="V18" s="96">
        <v>10</v>
      </c>
      <c r="W18" s="96">
        <v>14</v>
      </c>
      <c r="X18" s="76"/>
      <c r="Y18" s="77"/>
      <c r="Z18" s="78"/>
      <c r="AA18" s="76"/>
      <c r="AB18" s="78"/>
      <c r="AC18" s="79"/>
    </row>
    <row r="19" spans="1:29" ht="83.4" customHeight="1" thickBot="1">
      <c r="A19" s="18" t="s">
        <v>36</v>
      </c>
      <c r="B19" s="211">
        <v>1.3</v>
      </c>
      <c r="C19" s="213" t="s">
        <v>45</v>
      </c>
      <c r="D19" s="33" t="s">
        <v>91</v>
      </c>
      <c r="E19" s="83">
        <v>3</v>
      </c>
      <c r="F19" s="34"/>
      <c r="G19" s="85">
        <f>IF(E19&gt;0,ROUNDUP(E19*X19,0),0)</f>
        <v>24</v>
      </c>
      <c r="H19" s="87">
        <v>0</v>
      </c>
      <c r="I19" s="35">
        <v>0</v>
      </c>
      <c r="J19" s="35">
        <v>0</v>
      </c>
      <c r="K19" s="125" t="s">
        <v>156</v>
      </c>
      <c r="L19" s="114"/>
      <c r="M19" s="3"/>
      <c r="N19" s="24"/>
      <c r="O19" s="215">
        <v>1.3</v>
      </c>
      <c r="P19" s="25"/>
      <c r="Q19" s="33"/>
      <c r="R19" s="33"/>
      <c r="S19" s="96"/>
      <c r="T19" s="96"/>
      <c r="U19" s="95"/>
      <c r="V19" s="33"/>
      <c r="W19" s="33"/>
      <c r="X19" s="40">
        <v>8</v>
      </c>
      <c r="Y19" s="41"/>
      <c r="Z19" s="42"/>
      <c r="AA19" s="40"/>
      <c r="AB19" s="42"/>
      <c r="AC19" s="43"/>
    </row>
    <row r="20" spans="1:29" ht="61.8" customHeight="1" thickBot="1">
      <c r="A20" s="18" t="s">
        <v>37</v>
      </c>
      <c r="B20" s="212"/>
      <c r="C20" s="214"/>
      <c r="D20" s="33" t="s">
        <v>89</v>
      </c>
      <c r="E20" s="21">
        <v>1</v>
      </c>
      <c r="F20" s="84" t="str">
        <f>IF($F$14=0,"",$F$14)</f>
        <v/>
      </c>
      <c r="G20" s="86">
        <f>E20*(IF(F20="Simple",U20,(IF(F20="Standard",V20,(IF(F20="Complex",W20,0))))))</f>
        <v>0</v>
      </c>
      <c r="H20" s="35">
        <v>0</v>
      </c>
      <c r="I20" s="35">
        <v>0</v>
      </c>
      <c r="J20" s="35">
        <v>0</v>
      </c>
      <c r="K20" s="125" t="s">
        <v>99</v>
      </c>
      <c r="L20" s="114"/>
      <c r="M20" s="3"/>
      <c r="N20" s="24"/>
      <c r="O20" s="215"/>
      <c r="P20" s="25"/>
      <c r="Q20" s="33"/>
      <c r="R20" s="33"/>
      <c r="S20" s="33"/>
      <c r="T20" s="33"/>
      <c r="U20" s="95">
        <v>2</v>
      </c>
      <c r="V20" s="96">
        <v>4</v>
      </c>
      <c r="W20" s="96">
        <v>6</v>
      </c>
      <c r="X20" s="46"/>
      <c r="Y20" s="45"/>
      <c r="Z20" s="44"/>
      <c r="AA20" s="46"/>
      <c r="AB20" s="44"/>
      <c r="AC20" s="47"/>
    </row>
    <row r="21" spans="1:29" ht="61.8" customHeight="1" thickBot="1">
      <c r="A21" s="18"/>
      <c r="B21" s="216" t="s">
        <v>44</v>
      </c>
      <c r="C21" s="213" t="s">
        <v>102</v>
      </c>
      <c r="D21" s="33" t="s">
        <v>92</v>
      </c>
      <c r="E21" s="21">
        <v>1</v>
      </c>
      <c r="F21" s="84" t="str">
        <f>IF($F$14=0,"",$F$14)</f>
        <v/>
      </c>
      <c r="G21" s="73">
        <f>E21*(IF(F21="Simple",U21,(IF(F21="Standard",V21,(IF(F21="Complex",W21,0))))))</f>
        <v>0</v>
      </c>
      <c r="H21" s="35">
        <v>0</v>
      </c>
      <c r="I21" s="35">
        <v>0</v>
      </c>
      <c r="J21" s="35">
        <v>0</v>
      </c>
      <c r="K21" s="125" t="s">
        <v>100</v>
      </c>
      <c r="L21" s="114"/>
      <c r="M21" s="3"/>
      <c r="N21" s="24"/>
      <c r="O21" s="232">
        <v>1.4</v>
      </c>
      <c r="P21" s="25"/>
      <c r="Q21" s="33"/>
      <c r="R21" s="33"/>
      <c r="S21" s="33"/>
      <c r="T21" s="33"/>
      <c r="U21" s="95">
        <v>10</v>
      </c>
      <c r="V21" s="96">
        <v>20</v>
      </c>
      <c r="W21" s="96">
        <v>30</v>
      </c>
      <c r="X21" s="90"/>
      <c r="Y21" s="89"/>
      <c r="Z21" s="75"/>
      <c r="AA21" s="90"/>
      <c r="AB21" s="75"/>
      <c r="AC21" s="91"/>
    </row>
    <row r="22" spans="1:29" ht="54.6" customHeight="1" thickBot="1">
      <c r="A22" s="18"/>
      <c r="B22" s="217"/>
      <c r="C22" s="218"/>
      <c r="D22" s="52" t="s">
        <v>93</v>
      </c>
      <c r="E22" s="21">
        <v>1</v>
      </c>
      <c r="F22" s="84" t="str">
        <f>IF($F$14=0,"",$F$14)</f>
        <v/>
      </c>
      <c r="G22" s="73">
        <f>E22*(IF(F22="Simple",U22,(IF(F22="Standard",V22,(IF(F22="Complex",W22,0))))))</f>
        <v>0</v>
      </c>
      <c r="H22" s="35">
        <v>0</v>
      </c>
      <c r="I22" s="35">
        <v>0</v>
      </c>
      <c r="J22" s="35">
        <v>0</v>
      </c>
      <c r="K22" s="125" t="s">
        <v>101</v>
      </c>
      <c r="L22" s="114"/>
      <c r="M22" s="3"/>
      <c r="N22" s="24"/>
      <c r="O22" s="233"/>
      <c r="P22" s="25"/>
      <c r="Q22" s="33"/>
      <c r="R22" s="33"/>
      <c r="S22" s="33"/>
      <c r="T22" s="33"/>
      <c r="U22" s="95">
        <v>6</v>
      </c>
      <c r="V22" s="96">
        <v>10</v>
      </c>
      <c r="W22" s="96">
        <v>14</v>
      </c>
      <c r="X22" s="90"/>
      <c r="Y22" s="89"/>
      <c r="Z22" s="75"/>
      <c r="AA22" s="90"/>
      <c r="AB22" s="75"/>
      <c r="AC22" s="91"/>
    </row>
    <row r="23" spans="1:29" ht="70.2" customHeight="1" thickBot="1">
      <c r="A23" s="18" t="s">
        <v>38</v>
      </c>
      <c r="B23" s="216" t="s">
        <v>51</v>
      </c>
      <c r="C23" s="213" t="s">
        <v>49</v>
      </c>
      <c r="D23" s="33" t="s">
        <v>90</v>
      </c>
      <c r="E23" s="21">
        <v>1</v>
      </c>
      <c r="F23" s="84" t="str">
        <f>IF($F$14=0,"",$F$14)</f>
        <v/>
      </c>
      <c r="G23" s="73">
        <f>E23*(IF(F23="Simple",U23,(IF(F23="Standard",V23,(IF(F23="Complex",W23,0))))))</f>
        <v>0</v>
      </c>
      <c r="H23" s="35">
        <v>0</v>
      </c>
      <c r="I23" s="35">
        <v>0</v>
      </c>
      <c r="J23" s="35">
        <v>0</v>
      </c>
      <c r="K23" s="125" t="s">
        <v>154</v>
      </c>
      <c r="L23" s="114"/>
      <c r="M23" s="3"/>
      <c r="N23" s="24"/>
      <c r="O23" s="215">
        <v>1.5</v>
      </c>
      <c r="P23" s="25"/>
      <c r="Q23" s="33"/>
      <c r="R23" s="33"/>
      <c r="S23" s="33"/>
      <c r="T23" s="33"/>
      <c r="U23" s="95">
        <v>6</v>
      </c>
      <c r="V23" s="33">
        <v>10</v>
      </c>
      <c r="W23" s="33">
        <v>12</v>
      </c>
      <c r="X23" s="48"/>
      <c r="Y23" s="49"/>
      <c r="Z23" s="50"/>
      <c r="AA23" s="48"/>
      <c r="AB23" s="50"/>
      <c r="AC23" s="51"/>
    </row>
    <row r="24" spans="1:29" ht="100.2" customHeight="1" thickBot="1">
      <c r="A24" s="18" t="s">
        <v>39</v>
      </c>
      <c r="B24" s="217"/>
      <c r="C24" s="218"/>
      <c r="D24" s="52" t="s">
        <v>93</v>
      </c>
      <c r="E24" s="21">
        <v>1</v>
      </c>
      <c r="F24" s="84" t="str">
        <f>IF($F$14=0,"",$F$14)</f>
        <v/>
      </c>
      <c r="G24" s="73">
        <f>E24*(IF(F24="Simple",U24,(IF(F24="Standard",V24,(IF(F24="Complex",W24,0))))))</f>
        <v>0</v>
      </c>
      <c r="H24" s="35">
        <v>0</v>
      </c>
      <c r="I24" s="35">
        <v>0</v>
      </c>
      <c r="J24" s="35">
        <v>0</v>
      </c>
      <c r="K24" s="187" t="s">
        <v>103</v>
      </c>
      <c r="L24" s="114"/>
      <c r="M24" s="3"/>
      <c r="N24" s="24"/>
      <c r="O24" s="215"/>
      <c r="P24" s="25"/>
      <c r="Q24" s="33"/>
      <c r="R24" s="33"/>
      <c r="S24" s="33"/>
      <c r="T24" s="33"/>
      <c r="U24" s="95">
        <v>2</v>
      </c>
      <c r="V24" s="96">
        <v>4</v>
      </c>
      <c r="W24" s="96">
        <v>6</v>
      </c>
      <c r="X24" s="54"/>
      <c r="Y24" s="55"/>
      <c r="Z24" s="53"/>
      <c r="AA24" s="54"/>
      <c r="AB24" s="53"/>
      <c r="AC24" s="56"/>
    </row>
    <row r="25" spans="1:29" ht="20.100000000000001" customHeight="1" thickBot="1">
      <c r="A25" s="18"/>
      <c r="B25" s="229" t="s">
        <v>47</v>
      </c>
      <c r="C25" s="230"/>
      <c r="D25" s="230"/>
      <c r="E25" s="230"/>
      <c r="F25" s="231"/>
      <c r="G25" s="57">
        <f>SUM(G15:G24)</f>
        <v>24</v>
      </c>
      <c r="H25" s="57">
        <f>SUM(H15:H24)</f>
        <v>0</v>
      </c>
      <c r="I25" s="57">
        <f>SUM(I15:I24)</f>
        <v>0</v>
      </c>
      <c r="J25" s="57">
        <f>SUM(J15:J24)</f>
        <v>0</v>
      </c>
      <c r="K25" s="108"/>
      <c r="L25" s="184"/>
      <c r="M25" s="58"/>
      <c r="N25" s="3"/>
      <c r="O25" s="92"/>
      <c r="P25" s="92"/>
      <c r="Q25" s="93"/>
      <c r="R25" s="94"/>
      <c r="S25" s="93"/>
      <c r="T25" s="93"/>
      <c r="U25" s="93"/>
      <c r="V25" s="93"/>
      <c r="W25" s="6"/>
      <c r="X25" s="6"/>
      <c r="Y25" s="6"/>
      <c r="Z25" s="3"/>
      <c r="AA25" s="6"/>
      <c r="AB25" s="6"/>
      <c r="AC25" s="6"/>
    </row>
    <row r="26" spans="1:29" ht="43.2" customHeight="1" thickBot="1">
      <c r="A26" s="18" t="s">
        <v>40</v>
      </c>
      <c r="B26" s="101" t="s">
        <v>52</v>
      </c>
      <c r="C26" s="19" t="s">
        <v>41</v>
      </c>
      <c r="D26" s="20" t="s">
        <v>42</v>
      </c>
      <c r="E26" s="60">
        <v>1</v>
      </c>
      <c r="F26" s="122">
        <v>0.05</v>
      </c>
      <c r="G26" s="61">
        <f>IF($E26=0,0,ROUNDUP($F26*G25,0))</f>
        <v>2</v>
      </c>
      <c r="H26" s="61">
        <f>IF($E26=0,0,ROUNDUP($F26*H25,0))</f>
        <v>0</v>
      </c>
      <c r="I26" s="61">
        <f>IF($E26=0,0,ROUNDUP($F26*I25,0))</f>
        <v>0</v>
      </c>
      <c r="J26" s="35">
        <f>IF($E26=0,0,ROUNDUP($F26*J25,0))</f>
        <v>0</v>
      </c>
      <c r="K26" s="185" t="s">
        <v>95</v>
      </c>
      <c r="L26" s="186"/>
      <c r="M26" s="58"/>
      <c r="N26" s="3"/>
      <c r="O26" s="25">
        <v>1.6</v>
      </c>
      <c r="P26" s="26"/>
      <c r="Q26" s="62"/>
      <c r="R26" s="63"/>
      <c r="S26" s="36"/>
      <c r="T26" s="37"/>
      <c r="U26" s="64"/>
      <c r="V26" s="36"/>
      <c r="W26" s="37"/>
      <c r="X26" s="65"/>
      <c r="Y26" s="38"/>
      <c r="Z26" s="59"/>
      <c r="AA26" s="65"/>
      <c r="AB26" s="36"/>
      <c r="AC26" s="37"/>
    </row>
    <row r="27" spans="1:29" ht="20.100000000000001" customHeight="1" thickBot="1">
      <c r="B27" s="229" t="s">
        <v>155</v>
      </c>
      <c r="C27" s="230"/>
      <c r="D27" s="230"/>
      <c r="E27" s="230"/>
      <c r="F27" s="231"/>
      <c r="G27" s="66">
        <f>SUM(G25:G26)</f>
        <v>26</v>
      </c>
      <c r="H27" s="66">
        <f>SUM(H25:H26)</f>
        <v>0</v>
      </c>
      <c r="I27" s="66">
        <f>SUM(I25:I26)</f>
        <v>0</v>
      </c>
      <c r="J27" s="66">
        <f>SUM(J25:J26)</f>
        <v>0</v>
      </c>
      <c r="K27" s="109"/>
      <c r="L27" s="183"/>
      <c r="M27" s="58"/>
      <c r="N27" s="3"/>
      <c r="O27" s="67"/>
      <c r="P27" s="67"/>
      <c r="Q27" s="68"/>
      <c r="R27" s="69"/>
      <c r="S27" s="68"/>
      <c r="T27" s="68"/>
      <c r="U27" s="68"/>
      <c r="V27" s="68"/>
      <c r="W27" s="6"/>
      <c r="X27" s="6"/>
      <c r="Y27" s="6"/>
      <c r="Z27" s="3"/>
      <c r="AA27" s="6"/>
      <c r="AB27" s="6"/>
    </row>
    <row r="28" spans="1:29" ht="15">
      <c r="J28" s="70"/>
      <c r="K28" s="88"/>
      <c r="L28" s="88"/>
      <c r="O28" s="71"/>
      <c r="P28" s="71"/>
    </row>
  </sheetData>
  <sheetProtection formatCells="0" formatColumns="0" formatRows="0" insertColumns="0" insertRows="0"/>
  <dataConsolidate link="1"/>
  <mergeCells count="48">
    <mergeCell ref="B5:C5"/>
    <mergeCell ref="D5:J5"/>
    <mergeCell ref="B9:C9"/>
    <mergeCell ref="D9:J9"/>
    <mergeCell ref="B25:F25"/>
    <mergeCell ref="I13:I14"/>
    <mergeCell ref="J13:J14"/>
    <mergeCell ref="B8:C8"/>
    <mergeCell ref="D8:J8"/>
    <mergeCell ref="B27:F27"/>
    <mergeCell ref="B21:B22"/>
    <mergeCell ref="C21:C22"/>
    <mergeCell ref="O21:O22"/>
    <mergeCell ref="B1:C3"/>
    <mergeCell ref="D1:J3"/>
    <mergeCell ref="B4:C4"/>
    <mergeCell ref="D4:J4"/>
    <mergeCell ref="O23:O24"/>
    <mergeCell ref="B15:B16"/>
    <mergeCell ref="C15:C16"/>
    <mergeCell ref="B17:B18"/>
    <mergeCell ref="C17:C18"/>
    <mergeCell ref="B14:E14"/>
    <mergeCell ref="G13:G14"/>
    <mergeCell ref="H13:H14"/>
    <mergeCell ref="AA12:AC12"/>
    <mergeCell ref="B19:B20"/>
    <mergeCell ref="C19:C20"/>
    <mergeCell ref="O19:O20"/>
    <mergeCell ref="B23:B24"/>
    <mergeCell ref="C23:C24"/>
    <mergeCell ref="B12:B13"/>
    <mergeCell ref="C12:C13"/>
    <mergeCell ref="D12:F12"/>
    <mergeCell ref="G12:J12"/>
    <mergeCell ref="O12:O13"/>
    <mergeCell ref="P12:T12"/>
    <mergeCell ref="O15:O16"/>
    <mergeCell ref="O17:O18"/>
    <mergeCell ref="U12:W12"/>
    <mergeCell ref="X12:Z12"/>
    <mergeCell ref="K13:K14"/>
    <mergeCell ref="L13:L14"/>
    <mergeCell ref="B6:C6"/>
    <mergeCell ref="B7:C7"/>
    <mergeCell ref="D6:J6"/>
    <mergeCell ref="D7:J7"/>
    <mergeCell ref="A10:L11"/>
  </mergeCells>
  <dataValidations count="5">
    <dataValidation type="custom" allowBlank="1" showErrorMessage="1" error="Enter % between 5% and 10%" prompt="Enter % between 5% and 10%" sqref="F26" xr:uid="{39F87746-550B-49A4-99B1-E586D64FA01D}">
      <formula1>AND(F26&gt;=0.05, F26&lt;=0.1)</formula1>
    </dataValidation>
    <dataValidation type="list" allowBlank="1" showInputMessage="1" showErrorMessage="1" promptTitle="Estimated Complexity" prompt="What is the estimated complexity?" sqref="F20:F24 F15:F18" xr:uid="{3110E673-AF00-453C-9BC5-30EFAB266B3F}">
      <formula1>$U$13:$W$13</formula1>
    </dataValidation>
    <dataValidation type="whole" allowBlank="1" showInputMessage="1" showErrorMessage="1" error="Enter 1 or 0._x000a_Yes=1_x000a_No=0" sqref="E26" xr:uid="{C77FE24E-E27A-4DF9-987F-7DF1A3E8C7BE}">
      <formula1>0</formula1>
      <formula2>1</formula2>
    </dataValidation>
    <dataValidation type="whole" operator="greaterThanOrEqual" allowBlank="1" showInputMessage="1" showErrorMessage="1" error="Input a whole number greater than or equal to zero." sqref="E15:E24" xr:uid="{40380193-1FF7-443C-9FB8-CE22CF8610F8}">
      <formula1>0</formula1>
    </dataValidation>
    <dataValidation type="list" allowBlank="1" showInputMessage="1" showErrorMessage="1" promptTitle="Estimated Complexity" prompt="What is the estimated complexity? See Complexity Guidelines Tab" sqref="F14" xr:uid="{1DAD90A2-F87B-44EC-88F1-F1E0B1917023}">
      <formula1>$U$13:$W$13</formula1>
    </dataValidation>
  </dataValidations>
  <printOptions horizontalCentered="1"/>
  <pageMargins left="0.5" right="0.5" top="1" bottom="1" header="0.5" footer="0.5"/>
  <pageSetup paperSize="3" scale="50" fitToHeight="3" orientation="landscape" horizontalDpi="4294967292" r:id="rId1"/>
  <headerFooter alignWithMargins="0">
    <oddHeader>&amp;C&amp;"Arial,Bold"&amp;14&amp;U&amp;A</oddHeader>
    <oddFooter>&amp;L&amp;F
&amp;A&amp;CPage &amp;P of &amp;N&amp;R&amp;D</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253745-DA05-462D-823A-AB2E94668C5E}">
  <sheetPr>
    <pageSetUpPr fitToPage="1"/>
  </sheetPr>
  <dimension ref="A1:M60"/>
  <sheetViews>
    <sheetView showZeros="0" showOutlineSymbols="0" view="pageBreakPreview" topLeftCell="B2" zoomScale="90" zoomScaleNormal="100" zoomScaleSheetLayoutView="90" workbookViewId="0">
      <selection activeCell="B6" sqref="B6"/>
    </sheetView>
  </sheetViews>
  <sheetFormatPr defaultColWidth="5.77734375" defaultRowHeight="10.199999999999999"/>
  <cols>
    <col min="1" max="1" width="5.77734375" style="128" hidden="1" customWidth="1"/>
    <col min="2" max="2" width="43.6640625" style="128" customWidth="1"/>
    <col min="3" max="5" width="13.77734375" style="128" customWidth="1"/>
    <col min="6" max="6" width="7.77734375" style="128" customWidth="1"/>
    <col min="7" max="7" width="5.77734375" style="128" customWidth="1"/>
    <col min="8" max="9" width="10.44140625" style="128" customWidth="1"/>
    <col min="10" max="10" width="10.33203125" style="128" customWidth="1"/>
    <col min="11" max="11" width="10.44140625" style="128" customWidth="1"/>
    <col min="12" max="12" width="10.21875" style="128" customWidth="1"/>
    <col min="13" max="13" width="10.44140625" style="128" customWidth="1"/>
    <col min="14" max="256" width="5.77734375" style="128"/>
    <col min="257" max="257" width="0" style="128" hidden="1" customWidth="1"/>
    <col min="258" max="258" width="43.6640625" style="128" customWidth="1"/>
    <col min="259" max="261" width="13.77734375" style="128" customWidth="1"/>
    <col min="262" max="262" width="7.77734375" style="128" customWidth="1"/>
    <col min="263" max="263" width="5.77734375" style="128"/>
    <col min="264" max="265" width="10.44140625" style="128" customWidth="1"/>
    <col min="266" max="266" width="10.33203125" style="128" customWidth="1"/>
    <col min="267" max="267" width="10.44140625" style="128" customWidth="1"/>
    <col min="268" max="268" width="10.21875" style="128" customWidth="1"/>
    <col min="269" max="269" width="10.44140625" style="128" customWidth="1"/>
    <col min="270" max="512" width="5.77734375" style="128"/>
    <col min="513" max="513" width="0" style="128" hidden="1" customWidth="1"/>
    <col min="514" max="514" width="43.6640625" style="128" customWidth="1"/>
    <col min="515" max="517" width="13.77734375" style="128" customWidth="1"/>
    <col min="518" max="518" width="7.77734375" style="128" customWidth="1"/>
    <col min="519" max="519" width="5.77734375" style="128"/>
    <col min="520" max="521" width="10.44140625" style="128" customWidth="1"/>
    <col min="522" max="522" width="10.33203125" style="128" customWidth="1"/>
    <col min="523" max="523" width="10.44140625" style="128" customWidth="1"/>
    <col min="524" max="524" width="10.21875" style="128" customWidth="1"/>
    <col min="525" max="525" width="10.44140625" style="128" customWidth="1"/>
    <col min="526" max="768" width="5.77734375" style="128"/>
    <col min="769" max="769" width="0" style="128" hidden="1" customWidth="1"/>
    <col min="770" max="770" width="43.6640625" style="128" customWidth="1"/>
    <col min="771" max="773" width="13.77734375" style="128" customWidth="1"/>
    <col min="774" max="774" width="7.77734375" style="128" customWidth="1"/>
    <col min="775" max="775" width="5.77734375" style="128"/>
    <col min="776" max="777" width="10.44140625" style="128" customWidth="1"/>
    <col min="778" max="778" width="10.33203125" style="128" customWidth="1"/>
    <col min="779" max="779" width="10.44140625" style="128" customWidth="1"/>
    <col min="780" max="780" width="10.21875" style="128" customWidth="1"/>
    <col min="781" max="781" width="10.44140625" style="128" customWidth="1"/>
    <col min="782" max="1024" width="5.77734375" style="128"/>
    <col min="1025" max="1025" width="0" style="128" hidden="1" customWidth="1"/>
    <col min="1026" max="1026" width="43.6640625" style="128" customWidth="1"/>
    <col min="1027" max="1029" width="13.77734375" style="128" customWidth="1"/>
    <col min="1030" max="1030" width="7.77734375" style="128" customWidth="1"/>
    <col min="1031" max="1031" width="5.77734375" style="128"/>
    <col min="1032" max="1033" width="10.44140625" style="128" customWidth="1"/>
    <col min="1034" max="1034" width="10.33203125" style="128" customWidth="1"/>
    <col min="1035" max="1035" width="10.44140625" style="128" customWidth="1"/>
    <col min="1036" max="1036" width="10.21875" style="128" customWidth="1"/>
    <col min="1037" max="1037" width="10.44140625" style="128" customWidth="1"/>
    <col min="1038" max="1280" width="5.77734375" style="128"/>
    <col min="1281" max="1281" width="0" style="128" hidden="1" customWidth="1"/>
    <col min="1282" max="1282" width="43.6640625" style="128" customWidth="1"/>
    <col min="1283" max="1285" width="13.77734375" style="128" customWidth="1"/>
    <col min="1286" max="1286" width="7.77734375" style="128" customWidth="1"/>
    <col min="1287" max="1287" width="5.77734375" style="128"/>
    <col min="1288" max="1289" width="10.44140625" style="128" customWidth="1"/>
    <col min="1290" max="1290" width="10.33203125" style="128" customWidth="1"/>
    <col min="1291" max="1291" width="10.44140625" style="128" customWidth="1"/>
    <col min="1292" max="1292" width="10.21875" style="128" customWidth="1"/>
    <col min="1293" max="1293" width="10.44140625" style="128" customWidth="1"/>
    <col min="1294" max="1536" width="5.77734375" style="128"/>
    <col min="1537" max="1537" width="0" style="128" hidden="1" customWidth="1"/>
    <col min="1538" max="1538" width="43.6640625" style="128" customWidth="1"/>
    <col min="1539" max="1541" width="13.77734375" style="128" customWidth="1"/>
    <col min="1542" max="1542" width="7.77734375" style="128" customWidth="1"/>
    <col min="1543" max="1543" width="5.77734375" style="128"/>
    <col min="1544" max="1545" width="10.44140625" style="128" customWidth="1"/>
    <col min="1546" max="1546" width="10.33203125" style="128" customWidth="1"/>
    <col min="1547" max="1547" width="10.44140625" style="128" customWidth="1"/>
    <col min="1548" max="1548" width="10.21875" style="128" customWidth="1"/>
    <col min="1549" max="1549" width="10.44140625" style="128" customWidth="1"/>
    <col min="1550" max="1792" width="5.77734375" style="128"/>
    <col min="1793" max="1793" width="0" style="128" hidden="1" customWidth="1"/>
    <col min="1794" max="1794" width="43.6640625" style="128" customWidth="1"/>
    <col min="1795" max="1797" width="13.77734375" style="128" customWidth="1"/>
    <col min="1798" max="1798" width="7.77734375" style="128" customWidth="1"/>
    <col min="1799" max="1799" width="5.77734375" style="128"/>
    <col min="1800" max="1801" width="10.44140625" style="128" customWidth="1"/>
    <col min="1802" max="1802" width="10.33203125" style="128" customWidth="1"/>
    <col min="1803" max="1803" width="10.44140625" style="128" customWidth="1"/>
    <col min="1804" max="1804" width="10.21875" style="128" customWidth="1"/>
    <col min="1805" max="1805" width="10.44140625" style="128" customWidth="1"/>
    <col min="1806" max="2048" width="5.77734375" style="128"/>
    <col min="2049" max="2049" width="0" style="128" hidden="1" customWidth="1"/>
    <col min="2050" max="2050" width="43.6640625" style="128" customWidth="1"/>
    <col min="2051" max="2053" width="13.77734375" style="128" customWidth="1"/>
    <col min="2054" max="2054" width="7.77734375" style="128" customWidth="1"/>
    <col min="2055" max="2055" width="5.77734375" style="128"/>
    <col min="2056" max="2057" width="10.44140625" style="128" customWidth="1"/>
    <col min="2058" max="2058" width="10.33203125" style="128" customWidth="1"/>
    <col min="2059" max="2059" width="10.44140625" style="128" customWidth="1"/>
    <col min="2060" max="2060" width="10.21875" style="128" customWidth="1"/>
    <col min="2061" max="2061" width="10.44140625" style="128" customWidth="1"/>
    <col min="2062" max="2304" width="5.77734375" style="128"/>
    <col min="2305" max="2305" width="0" style="128" hidden="1" customWidth="1"/>
    <col min="2306" max="2306" width="43.6640625" style="128" customWidth="1"/>
    <col min="2307" max="2309" width="13.77734375" style="128" customWidth="1"/>
    <col min="2310" max="2310" width="7.77734375" style="128" customWidth="1"/>
    <col min="2311" max="2311" width="5.77734375" style="128"/>
    <col min="2312" max="2313" width="10.44140625" style="128" customWidth="1"/>
    <col min="2314" max="2314" width="10.33203125" style="128" customWidth="1"/>
    <col min="2315" max="2315" width="10.44140625" style="128" customWidth="1"/>
    <col min="2316" max="2316" width="10.21875" style="128" customWidth="1"/>
    <col min="2317" max="2317" width="10.44140625" style="128" customWidth="1"/>
    <col min="2318" max="2560" width="5.77734375" style="128"/>
    <col min="2561" max="2561" width="0" style="128" hidden="1" customWidth="1"/>
    <col min="2562" max="2562" width="43.6640625" style="128" customWidth="1"/>
    <col min="2563" max="2565" width="13.77734375" style="128" customWidth="1"/>
    <col min="2566" max="2566" width="7.77734375" style="128" customWidth="1"/>
    <col min="2567" max="2567" width="5.77734375" style="128"/>
    <col min="2568" max="2569" width="10.44140625" style="128" customWidth="1"/>
    <col min="2570" max="2570" width="10.33203125" style="128" customWidth="1"/>
    <col min="2571" max="2571" width="10.44140625" style="128" customWidth="1"/>
    <col min="2572" max="2572" width="10.21875" style="128" customWidth="1"/>
    <col min="2573" max="2573" width="10.44140625" style="128" customWidth="1"/>
    <col min="2574" max="2816" width="5.77734375" style="128"/>
    <col min="2817" max="2817" width="0" style="128" hidden="1" customWidth="1"/>
    <col min="2818" max="2818" width="43.6640625" style="128" customWidth="1"/>
    <col min="2819" max="2821" width="13.77734375" style="128" customWidth="1"/>
    <col min="2822" max="2822" width="7.77734375" style="128" customWidth="1"/>
    <col min="2823" max="2823" width="5.77734375" style="128"/>
    <col min="2824" max="2825" width="10.44140625" style="128" customWidth="1"/>
    <col min="2826" max="2826" width="10.33203125" style="128" customWidth="1"/>
    <col min="2827" max="2827" width="10.44140625" style="128" customWidth="1"/>
    <col min="2828" max="2828" width="10.21875" style="128" customWidth="1"/>
    <col min="2829" max="2829" width="10.44140625" style="128" customWidth="1"/>
    <col min="2830" max="3072" width="5.77734375" style="128"/>
    <col min="3073" max="3073" width="0" style="128" hidden="1" customWidth="1"/>
    <col min="3074" max="3074" width="43.6640625" style="128" customWidth="1"/>
    <col min="3075" max="3077" width="13.77734375" style="128" customWidth="1"/>
    <col min="3078" max="3078" width="7.77734375" style="128" customWidth="1"/>
    <col min="3079" max="3079" width="5.77734375" style="128"/>
    <col min="3080" max="3081" width="10.44140625" style="128" customWidth="1"/>
    <col min="3082" max="3082" width="10.33203125" style="128" customWidth="1"/>
    <col min="3083" max="3083" width="10.44140625" style="128" customWidth="1"/>
    <col min="3084" max="3084" width="10.21875" style="128" customWidth="1"/>
    <col min="3085" max="3085" width="10.44140625" style="128" customWidth="1"/>
    <col min="3086" max="3328" width="5.77734375" style="128"/>
    <col min="3329" max="3329" width="0" style="128" hidden="1" customWidth="1"/>
    <col min="3330" max="3330" width="43.6640625" style="128" customWidth="1"/>
    <col min="3331" max="3333" width="13.77734375" style="128" customWidth="1"/>
    <col min="3334" max="3334" width="7.77734375" style="128" customWidth="1"/>
    <col min="3335" max="3335" width="5.77734375" style="128"/>
    <col min="3336" max="3337" width="10.44140625" style="128" customWidth="1"/>
    <col min="3338" max="3338" width="10.33203125" style="128" customWidth="1"/>
    <col min="3339" max="3339" width="10.44140625" style="128" customWidth="1"/>
    <col min="3340" max="3340" width="10.21875" style="128" customWidth="1"/>
    <col min="3341" max="3341" width="10.44140625" style="128" customWidth="1"/>
    <col min="3342" max="3584" width="5.77734375" style="128"/>
    <col min="3585" max="3585" width="0" style="128" hidden="1" customWidth="1"/>
    <col min="3586" max="3586" width="43.6640625" style="128" customWidth="1"/>
    <col min="3587" max="3589" width="13.77734375" style="128" customWidth="1"/>
    <col min="3590" max="3590" width="7.77734375" style="128" customWidth="1"/>
    <col min="3591" max="3591" width="5.77734375" style="128"/>
    <col min="3592" max="3593" width="10.44140625" style="128" customWidth="1"/>
    <col min="3594" max="3594" width="10.33203125" style="128" customWidth="1"/>
    <col min="3595" max="3595" width="10.44140625" style="128" customWidth="1"/>
    <col min="3596" max="3596" width="10.21875" style="128" customWidth="1"/>
    <col min="3597" max="3597" width="10.44140625" style="128" customWidth="1"/>
    <col min="3598" max="3840" width="5.77734375" style="128"/>
    <col min="3841" max="3841" width="0" style="128" hidden="1" customWidth="1"/>
    <col min="3842" max="3842" width="43.6640625" style="128" customWidth="1"/>
    <col min="3843" max="3845" width="13.77734375" style="128" customWidth="1"/>
    <col min="3846" max="3846" width="7.77734375" style="128" customWidth="1"/>
    <col min="3847" max="3847" width="5.77734375" style="128"/>
    <col min="3848" max="3849" width="10.44140625" style="128" customWidth="1"/>
    <col min="3850" max="3850" width="10.33203125" style="128" customWidth="1"/>
    <col min="3851" max="3851" width="10.44140625" style="128" customWidth="1"/>
    <col min="3852" max="3852" width="10.21875" style="128" customWidth="1"/>
    <col min="3853" max="3853" width="10.44140625" style="128" customWidth="1"/>
    <col min="3854" max="4096" width="5.77734375" style="128"/>
    <col min="4097" max="4097" width="0" style="128" hidden="1" customWidth="1"/>
    <col min="4098" max="4098" width="43.6640625" style="128" customWidth="1"/>
    <col min="4099" max="4101" width="13.77734375" style="128" customWidth="1"/>
    <col min="4102" max="4102" width="7.77734375" style="128" customWidth="1"/>
    <col min="4103" max="4103" width="5.77734375" style="128"/>
    <col min="4104" max="4105" width="10.44140625" style="128" customWidth="1"/>
    <col min="4106" max="4106" width="10.33203125" style="128" customWidth="1"/>
    <col min="4107" max="4107" width="10.44140625" style="128" customWidth="1"/>
    <col min="4108" max="4108" width="10.21875" style="128" customWidth="1"/>
    <col min="4109" max="4109" width="10.44140625" style="128" customWidth="1"/>
    <col min="4110" max="4352" width="5.77734375" style="128"/>
    <col min="4353" max="4353" width="0" style="128" hidden="1" customWidth="1"/>
    <col min="4354" max="4354" width="43.6640625" style="128" customWidth="1"/>
    <col min="4355" max="4357" width="13.77734375" style="128" customWidth="1"/>
    <col min="4358" max="4358" width="7.77734375" style="128" customWidth="1"/>
    <col min="4359" max="4359" width="5.77734375" style="128"/>
    <col min="4360" max="4361" width="10.44140625" style="128" customWidth="1"/>
    <col min="4362" max="4362" width="10.33203125" style="128" customWidth="1"/>
    <col min="4363" max="4363" width="10.44140625" style="128" customWidth="1"/>
    <col min="4364" max="4364" width="10.21875" style="128" customWidth="1"/>
    <col min="4365" max="4365" width="10.44140625" style="128" customWidth="1"/>
    <col min="4366" max="4608" width="5.77734375" style="128"/>
    <col min="4609" max="4609" width="0" style="128" hidden="1" customWidth="1"/>
    <col min="4610" max="4610" width="43.6640625" style="128" customWidth="1"/>
    <col min="4611" max="4613" width="13.77734375" style="128" customWidth="1"/>
    <col min="4614" max="4614" width="7.77734375" style="128" customWidth="1"/>
    <col min="4615" max="4615" width="5.77734375" style="128"/>
    <col min="4616" max="4617" width="10.44140625" style="128" customWidth="1"/>
    <col min="4618" max="4618" width="10.33203125" style="128" customWidth="1"/>
    <col min="4619" max="4619" width="10.44140625" style="128" customWidth="1"/>
    <col min="4620" max="4620" width="10.21875" style="128" customWidth="1"/>
    <col min="4621" max="4621" width="10.44140625" style="128" customWidth="1"/>
    <col min="4622" max="4864" width="5.77734375" style="128"/>
    <col min="4865" max="4865" width="0" style="128" hidden="1" customWidth="1"/>
    <col min="4866" max="4866" width="43.6640625" style="128" customWidth="1"/>
    <col min="4867" max="4869" width="13.77734375" style="128" customWidth="1"/>
    <col min="4870" max="4870" width="7.77734375" style="128" customWidth="1"/>
    <col min="4871" max="4871" width="5.77734375" style="128"/>
    <col min="4872" max="4873" width="10.44140625" style="128" customWidth="1"/>
    <col min="4874" max="4874" width="10.33203125" style="128" customWidth="1"/>
    <col min="4875" max="4875" width="10.44140625" style="128" customWidth="1"/>
    <col min="4876" max="4876" width="10.21875" style="128" customWidth="1"/>
    <col min="4877" max="4877" width="10.44140625" style="128" customWidth="1"/>
    <col min="4878" max="5120" width="5.77734375" style="128"/>
    <col min="5121" max="5121" width="0" style="128" hidden="1" customWidth="1"/>
    <col min="5122" max="5122" width="43.6640625" style="128" customWidth="1"/>
    <col min="5123" max="5125" width="13.77734375" style="128" customWidth="1"/>
    <col min="5126" max="5126" width="7.77734375" style="128" customWidth="1"/>
    <col min="5127" max="5127" width="5.77734375" style="128"/>
    <col min="5128" max="5129" width="10.44140625" style="128" customWidth="1"/>
    <col min="5130" max="5130" width="10.33203125" style="128" customWidth="1"/>
    <col min="5131" max="5131" width="10.44140625" style="128" customWidth="1"/>
    <col min="5132" max="5132" width="10.21875" style="128" customWidth="1"/>
    <col min="5133" max="5133" width="10.44140625" style="128" customWidth="1"/>
    <col min="5134" max="5376" width="5.77734375" style="128"/>
    <col min="5377" max="5377" width="0" style="128" hidden="1" customWidth="1"/>
    <col min="5378" max="5378" width="43.6640625" style="128" customWidth="1"/>
    <col min="5379" max="5381" width="13.77734375" style="128" customWidth="1"/>
    <col min="5382" max="5382" width="7.77734375" style="128" customWidth="1"/>
    <col min="5383" max="5383" width="5.77734375" style="128"/>
    <col min="5384" max="5385" width="10.44140625" style="128" customWidth="1"/>
    <col min="5386" max="5386" width="10.33203125" style="128" customWidth="1"/>
    <col min="5387" max="5387" width="10.44140625" style="128" customWidth="1"/>
    <col min="5388" max="5388" width="10.21875" style="128" customWidth="1"/>
    <col min="5389" max="5389" width="10.44140625" style="128" customWidth="1"/>
    <col min="5390" max="5632" width="5.77734375" style="128"/>
    <col min="5633" max="5633" width="0" style="128" hidden="1" customWidth="1"/>
    <col min="5634" max="5634" width="43.6640625" style="128" customWidth="1"/>
    <col min="5635" max="5637" width="13.77734375" style="128" customWidth="1"/>
    <col min="5638" max="5638" width="7.77734375" style="128" customWidth="1"/>
    <col min="5639" max="5639" width="5.77734375" style="128"/>
    <col min="5640" max="5641" width="10.44140625" style="128" customWidth="1"/>
    <col min="5642" max="5642" width="10.33203125" style="128" customWidth="1"/>
    <col min="5643" max="5643" width="10.44140625" style="128" customWidth="1"/>
    <col min="5644" max="5644" width="10.21875" style="128" customWidth="1"/>
    <col min="5645" max="5645" width="10.44140625" style="128" customWidth="1"/>
    <col min="5646" max="5888" width="5.77734375" style="128"/>
    <col min="5889" max="5889" width="0" style="128" hidden="1" customWidth="1"/>
    <col min="5890" max="5890" width="43.6640625" style="128" customWidth="1"/>
    <col min="5891" max="5893" width="13.77734375" style="128" customWidth="1"/>
    <col min="5894" max="5894" width="7.77734375" style="128" customWidth="1"/>
    <col min="5895" max="5895" width="5.77734375" style="128"/>
    <col min="5896" max="5897" width="10.44140625" style="128" customWidth="1"/>
    <col min="5898" max="5898" width="10.33203125" style="128" customWidth="1"/>
    <col min="5899" max="5899" width="10.44140625" style="128" customWidth="1"/>
    <col min="5900" max="5900" width="10.21875" style="128" customWidth="1"/>
    <col min="5901" max="5901" width="10.44140625" style="128" customWidth="1"/>
    <col min="5902" max="6144" width="5.77734375" style="128"/>
    <col min="6145" max="6145" width="0" style="128" hidden="1" customWidth="1"/>
    <col min="6146" max="6146" width="43.6640625" style="128" customWidth="1"/>
    <col min="6147" max="6149" width="13.77734375" style="128" customWidth="1"/>
    <col min="6150" max="6150" width="7.77734375" style="128" customWidth="1"/>
    <col min="6151" max="6151" width="5.77734375" style="128"/>
    <col min="6152" max="6153" width="10.44140625" style="128" customWidth="1"/>
    <col min="6154" max="6154" width="10.33203125" style="128" customWidth="1"/>
    <col min="6155" max="6155" width="10.44140625" style="128" customWidth="1"/>
    <col min="6156" max="6156" width="10.21875" style="128" customWidth="1"/>
    <col min="6157" max="6157" width="10.44140625" style="128" customWidth="1"/>
    <col min="6158" max="6400" width="5.77734375" style="128"/>
    <col min="6401" max="6401" width="0" style="128" hidden="1" customWidth="1"/>
    <col min="6402" max="6402" width="43.6640625" style="128" customWidth="1"/>
    <col min="6403" max="6405" width="13.77734375" style="128" customWidth="1"/>
    <col min="6406" max="6406" width="7.77734375" style="128" customWidth="1"/>
    <col min="6407" max="6407" width="5.77734375" style="128"/>
    <col min="6408" max="6409" width="10.44140625" style="128" customWidth="1"/>
    <col min="6410" max="6410" width="10.33203125" style="128" customWidth="1"/>
    <col min="6411" max="6411" width="10.44140625" style="128" customWidth="1"/>
    <col min="6412" max="6412" width="10.21875" style="128" customWidth="1"/>
    <col min="6413" max="6413" width="10.44140625" style="128" customWidth="1"/>
    <col min="6414" max="6656" width="5.77734375" style="128"/>
    <col min="6657" max="6657" width="0" style="128" hidden="1" customWidth="1"/>
    <col min="6658" max="6658" width="43.6640625" style="128" customWidth="1"/>
    <col min="6659" max="6661" width="13.77734375" style="128" customWidth="1"/>
    <col min="6662" max="6662" width="7.77734375" style="128" customWidth="1"/>
    <col min="6663" max="6663" width="5.77734375" style="128"/>
    <col min="6664" max="6665" width="10.44140625" style="128" customWidth="1"/>
    <col min="6666" max="6666" width="10.33203125" style="128" customWidth="1"/>
    <col min="6667" max="6667" width="10.44140625" style="128" customWidth="1"/>
    <col min="6668" max="6668" width="10.21875" style="128" customWidth="1"/>
    <col min="6669" max="6669" width="10.44140625" style="128" customWidth="1"/>
    <col min="6670" max="6912" width="5.77734375" style="128"/>
    <col min="6913" max="6913" width="0" style="128" hidden="1" customWidth="1"/>
    <col min="6914" max="6914" width="43.6640625" style="128" customWidth="1"/>
    <col min="6915" max="6917" width="13.77734375" style="128" customWidth="1"/>
    <col min="6918" max="6918" width="7.77734375" style="128" customWidth="1"/>
    <col min="6919" max="6919" width="5.77734375" style="128"/>
    <col min="6920" max="6921" width="10.44140625" style="128" customWidth="1"/>
    <col min="6922" max="6922" width="10.33203125" style="128" customWidth="1"/>
    <col min="6923" max="6923" width="10.44140625" style="128" customWidth="1"/>
    <col min="6924" max="6924" width="10.21875" style="128" customWidth="1"/>
    <col min="6925" max="6925" width="10.44140625" style="128" customWidth="1"/>
    <col min="6926" max="7168" width="5.77734375" style="128"/>
    <col min="7169" max="7169" width="0" style="128" hidden="1" customWidth="1"/>
    <col min="7170" max="7170" width="43.6640625" style="128" customWidth="1"/>
    <col min="7171" max="7173" width="13.77734375" style="128" customWidth="1"/>
    <col min="7174" max="7174" width="7.77734375" style="128" customWidth="1"/>
    <col min="7175" max="7175" width="5.77734375" style="128"/>
    <col min="7176" max="7177" width="10.44140625" style="128" customWidth="1"/>
    <col min="7178" max="7178" width="10.33203125" style="128" customWidth="1"/>
    <col min="7179" max="7179" width="10.44140625" style="128" customWidth="1"/>
    <col min="7180" max="7180" width="10.21875" style="128" customWidth="1"/>
    <col min="7181" max="7181" width="10.44140625" style="128" customWidth="1"/>
    <col min="7182" max="7424" width="5.77734375" style="128"/>
    <col min="7425" max="7425" width="0" style="128" hidden="1" customWidth="1"/>
    <col min="7426" max="7426" width="43.6640625" style="128" customWidth="1"/>
    <col min="7427" max="7429" width="13.77734375" style="128" customWidth="1"/>
    <col min="7430" max="7430" width="7.77734375" style="128" customWidth="1"/>
    <col min="7431" max="7431" width="5.77734375" style="128"/>
    <col min="7432" max="7433" width="10.44140625" style="128" customWidth="1"/>
    <col min="7434" max="7434" width="10.33203125" style="128" customWidth="1"/>
    <col min="7435" max="7435" width="10.44140625" style="128" customWidth="1"/>
    <col min="7436" max="7436" width="10.21875" style="128" customWidth="1"/>
    <col min="7437" max="7437" width="10.44140625" style="128" customWidth="1"/>
    <col min="7438" max="7680" width="5.77734375" style="128"/>
    <col min="7681" max="7681" width="0" style="128" hidden="1" customWidth="1"/>
    <col min="7682" max="7682" width="43.6640625" style="128" customWidth="1"/>
    <col min="7683" max="7685" width="13.77734375" style="128" customWidth="1"/>
    <col min="7686" max="7686" width="7.77734375" style="128" customWidth="1"/>
    <col min="7687" max="7687" width="5.77734375" style="128"/>
    <col min="7688" max="7689" width="10.44140625" style="128" customWidth="1"/>
    <col min="7690" max="7690" width="10.33203125" style="128" customWidth="1"/>
    <col min="7691" max="7691" width="10.44140625" style="128" customWidth="1"/>
    <col min="7692" max="7692" width="10.21875" style="128" customWidth="1"/>
    <col min="7693" max="7693" width="10.44140625" style="128" customWidth="1"/>
    <col min="7694" max="7936" width="5.77734375" style="128"/>
    <col min="7937" max="7937" width="0" style="128" hidden="1" customWidth="1"/>
    <col min="7938" max="7938" width="43.6640625" style="128" customWidth="1"/>
    <col min="7939" max="7941" width="13.77734375" style="128" customWidth="1"/>
    <col min="7942" max="7942" width="7.77734375" style="128" customWidth="1"/>
    <col min="7943" max="7943" width="5.77734375" style="128"/>
    <col min="7944" max="7945" width="10.44140625" style="128" customWidth="1"/>
    <col min="7946" max="7946" width="10.33203125" style="128" customWidth="1"/>
    <col min="7947" max="7947" width="10.44140625" style="128" customWidth="1"/>
    <col min="7948" max="7948" width="10.21875" style="128" customWidth="1"/>
    <col min="7949" max="7949" width="10.44140625" style="128" customWidth="1"/>
    <col min="7950" max="8192" width="5.77734375" style="128"/>
    <col min="8193" max="8193" width="0" style="128" hidden="1" customWidth="1"/>
    <col min="8194" max="8194" width="43.6640625" style="128" customWidth="1"/>
    <col min="8195" max="8197" width="13.77734375" style="128" customWidth="1"/>
    <col min="8198" max="8198" width="7.77734375" style="128" customWidth="1"/>
    <col min="8199" max="8199" width="5.77734375" style="128"/>
    <col min="8200" max="8201" width="10.44140625" style="128" customWidth="1"/>
    <col min="8202" max="8202" width="10.33203125" style="128" customWidth="1"/>
    <col min="8203" max="8203" width="10.44140625" style="128" customWidth="1"/>
    <col min="8204" max="8204" width="10.21875" style="128" customWidth="1"/>
    <col min="8205" max="8205" width="10.44140625" style="128" customWidth="1"/>
    <col min="8206" max="8448" width="5.77734375" style="128"/>
    <col min="8449" max="8449" width="0" style="128" hidden="1" customWidth="1"/>
    <col min="8450" max="8450" width="43.6640625" style="128" customWidth="1"/>
    <col min="8451" max="8453" width="13.77734375" style="128" customWidth="1"/>
    <col min="8454" max="8454" width="7.77734375" style="128" customWidth="1"/>
    <col min="8455" max="8455" width="5.77734375" style="128"/>
    <col min="8456" max="8457" width="10.44140625" style="128" customWidth="1"/>
    <col min="8458" max="8458" width="10.33203125" style="128" customWidth="1"/>
    <col min="8459" max="8459" width="10.44140625" style="128" customWidth="1"/>
    <col min="8460" max="8460" width="10.21875" style="128" customWidth="1"/>
    <col min="8461" max="8461" width="10.44140625" style="128" customWidth="1"/>
    <col min="8462" max="8704" width="5.77734375" style="128"/>
    <col min="8705" max="8705" width="0" style="128" hidden="1" customWidth="1"/>
    <col min="8706" max="8706" width="43.6640625" style="128" customWidth="1"/>
    <col min="8707" max="8709" width="13.77734375" style="128" customWidth="1"/>
    <col min="8710" max="8710" width="7.77734375" style="128" customWidth="1"/>
    <col min="8711" max="8711" width="5.77734375" style="128"/>
    <col min="8712" max="8713" width="10.44140625" style="128" customWidth="1"/>
    <col min="8714" max="8714" width="10.33203125" style="128" customWidth="1"/>
    <col min="8715" max="8715" width="10.44140625" style="128" customWidth="1"/>
    <col min="8716" max="8716" width="10.21875" style="128" customWidth="1"/>
    <col min="8717" max="8717" width="10.44140625" style="128" customWidth="1"/>
    <col min="8718" max="8960" width="5.77734375" style="128"/>
    <col min="8961" max="8961" width="0" style="128" hidden="1" customWidth="1"/>
    <col min="8962" max="8962" width="43.6640625" style="128" customWidth="1"/>
    <col min="8963" max="8965" width="13.77734375" style="128" customWidth="1"/>
    <col min="8966" max="8966" width="7.77734375" style="128" customWidth="1"/>
    <col min="8967" max="8967" width="5.77734375" style="128"/>
    <col min="8968" max="8969" width="10.44140625" style="128" customWidth="1"/>
    <col min="8970" max="8970" width="10.33203125" style="128" customWidth="1"/>
    <col min="8971" max="8971" width="10.44140625" style="128" customWidth="1"/>
    <col min="8972" max="8972" width="10.21875" style="128" customWidth="1"/>
    <col min="8973" max="8973" width="10.44140625" style="128" customWidth="1"/>
    <col min="8974" max="9216" width="5.77734375" style="128"/>
    <col min="9217" max="9217" width="0" style="128" hidden="1" customWidth="1"/>
    <col min="9218" max="9218" width="43.6640625" style="128" customWidth="1"/>
    <col min="9219" max="9221" width="13.77734375" style="128" customWidth="1"/>
    <col min="9222" max="9222" width="7.77734375" style="128" customWidth="1"/>
    <col min="9223" max="9223" width="5.77734375" style="128"/>
    <col min="9224" max="9225" width="10.44140625" style="128" customWidth="1"/>
    <col min="9226" max="9226" width="10.33203125" style="128" customWidth="1"/>
    <col min="9227" max="9227" width="10.44140625" style="128" customWidth="1"/>
    <col min="9228" max="9228" width="10.21875" style="128" customWidth="1"/>
    <col min="9229" max="9229" width="10.44140625" style="128" customWidth="1"/>
    <col min="9230" max="9472" width="5.77734375" style="128"/>
    <col min="9473" max="9473" width="0" style="128" hidden="1" customWidth="1"/>
    <col min="9474" max="9474" width="43.6640625" style="128" customWidth="1"/>
    <col min="9475" max="9477" width="13.77734375" style="128" customWidth="1"/>
    <col min="9478" max="9478" width="7.77734375" style="128" customWidth="1"/>
    <col min="9479" max="9479" width="5.77734375" style="128"/>
    <col min="9480" max="9481" width="10.44140625" style="128" customWidth="1"/>
    <col min="9482" max="9482" width="10.33203125" style="128" customWidth="1"/>
    <col min="9483" max="9483" width="10.44140625" style="128" customWidth="1"/>
    <col min="9484" max="9484" width="10.21875" style="128" customWidth="1"/>
    <col min="9485" max="9485" width="10.44140625" style="128" customWidth="1"/>
    <col min="9486" max="9728" width="5.77734375" style="128"/>
    <col min="9729" max="9729" width="0" style="128" hidden="1" customWidth="1"/>
    <col min="9730" max="9730" width="43.6640625" style="128" customWidth="1"/>
    <col min="9731" max="9733" width="13.77734375" style="128" customWidth="1"/>
    <col min="9734" max="9734" width="7.77734375" style="128" customWidth="1"/>
    <col min="9735" max="9735" width="5.77734375" style="128"/>
    <col min="9736" max="9737" width="10.44140625" style="128" customWidth="1"/>
    <col min="9738" max="9738" width="10.33203125" style="128" customWidth="1"/>
    <col min="9739" max="9739" width="10.44140625" style="128" customWidth="1"/>
    <col min="9740" max="9740" width="10.21875" style="128" customWidth="1"/>
    <col min="9741" max="9741" width="10.44140625" style="128" customWidth="1"/>
    <col min="9742" max="9984" width="5.77734375" style="128"/>
    <col min="9985" max="9985" width="0" style="128" hidden="1" customWidth="1"/>
    <col min="9986" max="9986" width="43.6640625" style="128" customWidth="1"/>
    <col min="9987" max="9989" width="13.77734375" style="128" customWidth="1"/>
    <col min="9990" max="9990" width="7.77734375" style="128" customWidth="1"/>
    <col min="9991" max="9991" width="5.77734375" style="128"/>
    <col min="9992" max="9993" width="10.44140625" style="128" customWidth="1"/>
    <col min="9994" max="9994" width="10.33203125" style="128" customWidth="1"/>
    <col min="9995" max="9995" width="10.44140625" style="128" customWidth="1"/>
    <col min="9996" max="9996" width="10.21875" style="128" customWidth="1"/>
    <col min="9997" max="9997" width="10.44140625" style="128" customWidth="1"/>
    <col min="9998" max="10240" width="5.77734375" style="128"/>
    <col min="10241" max="10241" width="0" style="128" hidden="1" customWidth="1"/>
    <col min="10242" max="10242" width="43.6640625" style="128" customWidth="1"/>
    <col min="10243" max="10245" width="13.77734375" style="128" customWidth="1"/>
    <col min="10246" max="10246" width="7.77734375" style="128" customWidth="1"/>
    <col min="10247" max="10247" width="5.77734375" style="128"/>
    <col min="10248" max="10249" width="10.44140625" style="128" customWidth="1"/>
    <col min="10250" max="10250" width="10.33203125" style="128" customWidth="1"/>
    <col min="10251" max="10251" width="10.44140625" style="128" customWidth="1"/>
    <col min="10252" max="10252" width="10.21875" style="128" customWidth="1"/>
    <col min="10253" max="10253" width="10.44140625" style="128" customWidth="1"/>
    <col min="10254" max="10496" width="5.77734375" style="128"/>
    <col min="10497" max="10497" width="0" style="128" hidden="1" customWidth="1"/>
    <col min="10498" max="10498" width="43.6640625" style="128" customWidth="1"/>
    <col min="10499" max="10501" width="13.77734375" style="128" customWidth="1"/>
    <col min="10502" max="10502" width="7.77734375" style="128" customWidth="1"/>
    <col min="10503" max="10503" width="5.77734375" style="128"/>
    <col min="10504" max="10505" width="10.44140625" style="128" customWidth="1"/>
    <col min="10506" max="10506" width="10.33203125" style="128" customWidth="1"/>
    <col min="10507" max="10507" width="10.44140625" style="128" customWidth="1"/>
    <col min="10508" max="10508" width="10.21875" style="128" customWidth="1"/>
    <col min="10509" max="10509" width="10.44140625" style="128" customWidth="1"/>
    <col min="10510" max="10752" width="5.77734375" style="128"/>
    <col min="10753" max="10753" width="0" style="128" hidden="1" customWidth="1"/>
    <col min="10754" max="10754" width="43.6640625" style="128" customWidth="1"/>
    <col min="10755" max="10757" width="13.77734375" style="128" customWidth="1"/>
    <col min="10758" max="10758" width="7.77734375" style="128" customWidth="1"/>
    <col min="10759" max="10759" width="5.77734375" style="128"/>
    <col min="10760" max="10761" width="10.44140625" style="128" customWidth="1"/>
    <col min="10762" max="10762" width="10.33203125" style="128" customWidth="1"/>
    <col min="10763" max="10763" width="10.44140625" style="128" customWidth="1"/>
    <col min="10764" max="10764" width="10.21875" style="128" customWidth="1"/>
    <col min="10765" max="10765" width="10.44140625" style="128" customWidth="1"/>
    <col min="10766" max="11008" width="5.77734375" style="128"/>
    <col min="11009" max="11009" width="0" style="128" hidden="1" customWidth="1"/>
    <col min="11010" max="11010" width="43.6640625" style="128" customWidth="1"/>
    <col min="11011" max="11013" width="13.77734375" style="128" customWidth="1"/>
    <col min="11014" max="11014" width="7.77734375" style="128" customWidth="1"/>
    <col min="11015" max="11015" width="5.77734375" style="128"/>
    <col min="11016" max="11017" width="10.44140625" style="128" customWidth="1"/>
    <col min="11018" max="11018" width="10.33203125" style="128" customWidth="1"/>
    <col min="11019" max="11019" width="10.44140625" style="128" customWidth="1"/>
    <col min="11020" max="11020" width="10.21875" style="128" customWidth="1"/>
    <col min="11021" max="11021" width="10.44140625" style="128" customWidth="1"/>
    <col min="11022" max="11264" width="5.77734375" style="128"/>
    <col min="11265" max="11265" width="0" style="128" hidden="1" customWidth="1"/>
    <col min="11266" max="11266" width="43.6640625" style="128" customWidth="1"/>
    <col min="11267" max="11269" width="13.77734375" style="128" customWidth="1"/>
    <col min="11270" max="11270" width="7.77734375" style="128" customWidth="1"/>
    <col min="11271" max="11271" width="5.77734375" style="128"/>
    <col min="11272" max="11273" width="10.44140625" style="128" customWidth="1"/>
    <col min="11274" max="11274" width="10.33203125" style="128" customWidth="1"/>
    <col min="11275" max="11275" width="10.44140625" style="128" customWidth="1"/>
    <col min="11276" max="11276" width="10.21875" style="128" customWidth="1"/>
    <col min="11277" max="11277" width="10.44140625" style="128" customWidth="1"/>
    <col min="11278" max="11520" width="5.77734375" style="128"/>
    <col min="11521" max="11521" width="0" style="128" hidden="1" customWidth="1"/>
    <col min="11522" max="11522" width="43.6640625" style="128" customWidth="1"/>
    <col min="11523" max="11525" width="13.77734375" style="128" customWidth="1"/>
    <col min="11526" max="11526" width="7.77734375" style="128" customWidth="1"/>
    <col min="11527" max="11527" width="5.77734375" style="128"/>
    <col min="11528" max="11529" width="10.44140625" style="128" customWidth="1"/>
    <col min="11530" max="11530" width="10.33203125" style="128" customWidth="1"/>
    <col min="11531" max="11531" width="10.44140625" style="128" customWidth="1"/>
    <col min="11532" max="11532" width="10.21875" style="128" customWidth="1"/>
    <col min="11533" max="11533" width="10.44140625" style="128" customWidth="1"/>
    <col min="11534" max="11776" width="5.77734375" style="128"/>
    <col min="11777" max="11777" width="0" style="128" hidden="1" customWidth="1"/>
    <col min="11778" max="11778" width="43.6640625" style="128" customWidth="1"/>
    <col min="11779" max="11781" width="13.77734375" style="128" customWidth="1"/>
    <col min="11782" max="11782" width="7.77734375" style="128" customWidth="1"/>
    <col min="11783" max="11783" width="5.77734375" style="128"/>
    <col min="11784" max="11785" width="10.44140625" style="128" customWidth="1"/>
    <col min="11786" max="11786" width="10.33203125" style="128" customWidth="1"/>
    <col min="11787" max="11787" width="10.44140625" style="128" customWidth="1"/>
    <col min="11788" max="11788" width="10.21875" style="128" customWidth="1"/>
    <col min="11789" max="11789" width="10.44140625" style="128" customWidth="1"/>
    <col min="11790" max="12032" width="5.77734375" style="128"/>
    <col min="12033" max="12033" width="0" style="128" hidden="1" customWidth="1"/>
    <col min="12034" max="12034" width="43.6640625" style="128" customWidth="1"/>
    <col min="12035" max="12037" width="13.77734375" style="128" customWidth="1"/>
    <col min="12038" max="12038" width="7.77734375" style="128" customWidth="1"/>
    <col min="12039" max="12039" width="5.77734375" style="128"/>
    <col min="12040" max="12041" width="10.44140625" style="128" customWidth="1"/>
    <col min="12042" max="12042" width="10.33203125" style="128" customWidth="1"/>
    <col min="12043" max="12043" width="10.44140625" style="128" customWidth="1"/>
    <col min="12044" max="12044" width="10.21875" style="128" customWidth="1"/>
    <col min="12045" max="12045" width="10.44140625" style="128" customWidth="1"/>
    <col min="12046" max="12288" width="5.77734375" style="128"/>
    <col min="12289" max="12289" width="0" style="128" hidden="1" customWidth="1"/>
    <col min="12290" max="12290" width="43.6640625" style="128" customWidth="1"/>
    <col min="12291" max="12293" width="13.77734375" style="128" customWidth="1"/>
    <col min="12294" max="12294" width="7.77734375" style="128" customWidth="1"/>
    <col min="12295" max="12295" width="5.77734375" style="128"/>
    <col min="12296" max="12297" width="10.44140625" style="128" customWidth="1"/>
    <col min="12298" max="12298" width="10.33203125" style="128" customWidth="1"/>
    <col min="12299" max="12299" width="10.44140625" style="128" customWidth="1"/>
    <col min="12300" max="12300" width="10.21875" style="128" customWidth="1"/>
    <col min="12301" max="12301" width="10.44140625" style="128" customWidth="1"/>
    <col min="12302" max="12544" width="5.77734375" style="128"/>
    <col min="12545" max="12545" width="0" style="128" hidden="1" customWidth="1"/>
    <col min="12546" max="12546" width="43.6640625" style="128" customWidth="1"/>
    <col min="12547" max="12549" width="13.77734375" style="128" customWidth="1"/>
    <col min="12550" max="12550" width="7.77734375" style="128" customWidth="1"/>
    <col min="12551" max="12551" width="5.77734375" style="128"/>
    <col min="12552" max="12553" width="10.44140625" style="128" customWidth="1"/>
    <col min="12554" max="12554" width="10.33203125" style="128" customWidth="1"/>
    <col min="12555" max="12555" width="10.44140625" style="128" customWidth="1"/>
    <col min="12556" max="12556" width="10.21875" style="128" customWidth="1"/>
    <col min="12557" max="12557" width="10.44140625" style="128" customWidth="1"/>
    <col min="12558" max="12800" width="5.77734375" style="128"/>
    <col min="12801" max="12801" width="0" style="128" hidden="1" customWidth="1"/>
    <col min="12802" max="12802" width="43.6640625" style="128" customWidth="1"/>
    <col min="12803" max="12805" width="13.77734375" style="128" customWidth="1"/>
    <col min="12806" max="12806" width="7.77734375" style="128" customWidth="1"/>
    <col min="12807" max="12807" width="5.77734375" style="128"/>
    <col min="12808" max="12809" width="10.44140625" style="128" customWidth="1"/>
    <col min="12810" max="12810" width="10.33203125" style="128" customWidth="1"/>
    <col min="12811" max="12811" width="10.44140625" style="128" customWidth="1"/>
    <col min="12812" max="12812" width="10.21875" style="128" customWidth="1"/>
    <col min="12813" max="12813" width="10.44140625" style="128" customWidth="1"/>
    <col min="12814" max="13056" width="5.77734375" style="128"/>
    <col min="13057" max="13057" width="0" style="128" hidden="1" customWidth="1"/>
    <col min="13058" max="13058" width="43.6640625" style="128" customWidth="1"/>
    <col min="13059" max="13061" width="13.77734375" style="128" customWidth="1"/>
    <col min="13062" max="13062" width="7.77734375" style="128" customWidth="1"/>
    <col min="13063" max="13063" width="5.77734375" style="128"/>
    <col min="13064" max="13065" width="10.44140625" style="128" customWidth="1"/>
    <col min="13066" max="13066" width="10.33203125" style="128" customWidth="1"/>
    <col min="13067" max="13067" width="10.44140625" style="128" customWidth="1"/>
    <col min="13068" max="13068" width="10.21875" style="128" customWidth="1"/>
    <col min="13069" max="13069" width="10.44140625" style="128" customWidth="1"/>
    <col min="13070" max="13312" width="5.77734375" style="128"/>
    <col min="13313" max="13313" width="0" style="128" hidden="1" customWidth="1"/>
    <col min="13314" max="13314" width="43.6640625" style="128" customWidth="1"/>
    <col min="13315" max="13317" width="13.77734375" style="128" customWidth="1"/>
    <col min="13318" max="13318" width="7.77734375" style="128" customWidth="1"/>
    <col min="13319" max="13319" width="5.77734375" style="128"/>
    <col min="13320" max="13321" width="10.44140625" style="128" customWidth="1"/>
    <col min="13322" max="13322" width="10.33203125" style="128" customWidth="1"/>
    <col min="13323" max="13323" width="10.44140625" style="128" customWidth="1"/>
    <col min="13324" max="13324" width="10.21875" style="128" customWidth="1"/>
    <col min="13325" max="13325" width="10.44140625" style="128" customWidth="1"/>
    <col min="13326" max="13568" width="5.77734375" style="128"/>
    <col min="13569" max="13569" width="0" style="128" hidden="1" customWidth="1"/>
    <col min="13570" max="13570" width="43.6640625" style="128" customWidth="1"/>
    <col min="13571" max="13573" width="13.77734375" style="128" customWidth="1"/>
    <col min="13574" max="13574" width="7.77734375" style="128" customWidth="1"/>
    <col min="13575" max="13575" width="5.77734375" style="128"/>
    <col min="13576" max="13577" width="10.44140625" style="128" customWidth="1"/>
    <col min="13578" max="13578" width="10.33203125" style="128" customWidth="1"/>
    <col min="13579" max="13579" width="10.44140625" style="128" customWidth="1"/>
    <col min="13580" max="13580" width="10.21875" style="128" customWidth="1"/>
    <col min="13581" max="13581" width="10.44140625" style="128" customWidth="1"/>
    <col min="13582" max="13824" width="5.77734375" style="128"/>
    <col min="13825" max="13825" width="0" style="128" hidden="1" customWidth="1"/>
    <col min="13826" max="13826" width="43.6640625" style="128" customWidth="1"/>
    <col min="13827" max="13829" width="13.77734375" style="128" customWidth="1"/>
    <col min="13830" max="13830" width="7.77734375" style="128" customWidth="1"/>
    <col min="13831" max="13831" width="5.77734375" style="128"/>
    <col min="13832" max="13833" width="10.44140625" style="128" customWidth="1"/>
    <col min="13834" max="13834" width="10.33203125" style="128" customWidth="1"/>
    <col min="13835" max="13835" width="10.44140625" style="128" customWidth="1"/>
    <col min="13836" max="13836" width="10.21875" style="128" customWidth="1"/>
    <col min="13837" max="13837" width="10.44140625" style="128" customWidth="1"/>
    <col min="13838" max="14080" width="5.77734375" style="128"/>
    <col min="14081" max="14081" width="0" style="128" hidden="1" customWidth="1"/>
    <col min="14082" max="14082" width="43.6640625" style="128" customWidth="1"/>
    <col min="14083" max="14085" width="13.77734375" style="128" customWidth="1"/>
    <col min="14086" max="14086" width="7.77734375" style="128" customWidth="1"/>
    <col min="14087" max="14087" width="5.77734375" style="128"/>
    <col min="14088" max="14089" width="10.44140625" style="128" customWidth="1"/>
    <col min="14090" max="14090" width="10.33203125" style="128" customWidth="1"/>
    <col min="14091" max="14091" width="10.44140625" style="128" customWidth="1"/>
    <col min="14092" max="14092" width="10.21875" style="128" customWidth="1"/>
    <col min="14093" max="14093" width="10.44140625" style="128" customWidth="1"/>
    <col min="14094" max="14336" width="5.77734375" style="128"/>
    <col min="14337" max="14337" width="0" style="128" hidden="1" customWidth="1"/>
    <col min="14338" max="14338" width="43.6640625" style="128" customWidth="1"/>
    <col min="14339" max="14341" width="13.77734375" style="128" customWidth="1"/>
    <col min="14342" max="14342" width="7.77734375" style="128" customWidth="1"/>
    <col min="14343" max="14343" width="5.77734375" style="128"/>
    <col min="14344" max="14345" width="10.44140625" style="128" customWidth="1"/>
    <col min="14346" max="14346" width="10.33203125" style="128" customWidth="1"/>
    <col min="14347" max="14347" width="10.44140625" style="128" customWidth="1"/>
    <col min="14348" max="14348" width="10.21875" style="128" customWidth="1"/>
    <col min="14349" max="14349" width="10.44140625" style="128" customWidth="1"/>
    <col min="14350" max="14592" width="5.77734375" style="128"/>
    <col min="14593" max="14593" width="0" style="128" hidden="1" customWidth="1"/>
    <col min="14594" max="14594" width="43.6640625" style="128" customWidth="1"/>
    <col min="14595" max="14597" width="13.77734375" style="128" customWidth="1"/>
    <col min="14598" max="14598" width="7.77734375" style="128" customWidth="1"/>
    <col min="14599" max="14599" width="5.77734375" style="128"/>
    <col min="14600" max="14601" width="10.44140625" style="128" customWidth="1"/>
    <col min="14602" max="14602" width="10.33203125" style="128" customWidth="1"/>
    <col min="14603" max="14603" width="10.44140625" style="128" customWidth="1"/>
    <col min="14604" max="14604" width="10.21875" style="128" customWidth="1"/>
    <col min="14605" max="14605" width="10.44140625" style="128" customWidth="1"/>
    <col min="14606" max="14848" width="5.77734375" style="128"/>
    <col min="14849" max="14849" width="0" style="128" hidden="1" customWidth="1"/>
    <col min="14850" max="14850" width="43.6640625" style="128" customWidth="1"/>
    <col min="14851" max="14853" width="13.77734375" style="128" customWidth="1"/>
    <col min="14854" max="14854" width="7.77734375" style="128" customWidth="1"/>
    <col min="14855" max="14855" width="5.77734375" style="128"/>
    <col min="14856" max="14857" width="10.44140625" style="128" customWidth="1"/>
    <col min="14858" max="14858" width="10.33203125" style="128" customWidth="1"/>
    <col min="14859" max="14859" width="10.44140625" style="128" customWidth="1"/>
    <col min="14860" max="14860" width="10.21875" style="128" customWidth="1"/>
    <col min="14861" max="14861" width="10.44140625" style="128" customWidth="1"/>
    <col min="14862" max="15104" width="5.77734375" style="128"/>
    <col min="15105" max="15105" width="0" style="128" hidden="1" customWidth="1"/>
    <col min="15106" max="15106" width="43.6640625" style="128" customWidth="1"/>
    <col min="15107" max="15109" width="13.77734375" style="128" customWidth="1"/>
    <col min="15110" max="15110" width="7.77734375" style="128" customWidth="1"/>
    <col min="15111" max="15111" width="5.77734375" style="128"/>
    <col min="15112" max="15113" width="10.44140625" style="128" customWidth="1"/>
    <col min="15114" max="15114" width="10.33203125" style="128" customWidth="1"/>
    <col min="15115" max="15115" width="10.44140625" style="128" customWidth="1"/>
    <col min="15116" max="15116" width="10.21875" style="128" customWidth="1"/>
    <col min="15117" max="15117" width="10.44140625" style="128" customWidth="1"/>
    <col min="15118" max="15360" width="5.77734375" style="128"/>
    <col min="15361" max="15361" width="0" style="128" hidden="1" customWidth="1"/>
    <col min="15362" max="15362" width="43.6640625" style="128" customWidth="1"/>
    <col min="15363" max="15365" width="13.77734375" style="128" customWidth="1"/>
    <col min="15366" max="15366" width="7.77734375" style="128" customWidth="1"/>
    <col min="15367" max="15367" width="5.77734375" style="128"/>
    <col min="15368" max="15369" width="10.44140625" style="128" customWidth="1"/>
    <col min="15370" max="15370" width="10.33203125" style="128" customWidth="1"/>
    <col min="15371" max="15371" width="10.44140625" style="128" customWidth="1"/>
    <col min="15372" max="15372" width="10.21875" style="128" customWidth="1"/>
    <col min="15373" max="15373" width="10.44140625" style="128" customWidth="1"/>
    <col min="15374" max="15616" width="5.77734375" style="128"/>
    <col min="15617" max="15617" width="0" style="128" hidden="1" customWidth="1"/>
    <col min="15618" max="15618" width="43.6640625" style="128" customWidth="1"/>
    <col min="15619" max="15621" width="13.77734375" style="128" customWidth="1"/>
    <col min="15622" max="15622" width="7.77734375" style="128" customWidth="1"/>
    <col min="15623" max="15623" width="5.77734375" style="128"/>
    <col min="15624" max="15625" width="10.44140625" style="128" customWidth="1"/>
    <col min="15626" max="15626" width="10.33203125" style="128" customWidth="1"/>
    <col min="15627" max="15627" width="10.44140625" style="128" customWidth="1"/>
    <col min="15628" max="15628" width="10.21875" style="128" customWidth="1"/>
    <col min="15629" max="15629" width="10.44140625" style="128" customWidth="1"/>
    <col min="15630" max="15872" width="5.77734375" style="128"/>
    <col min="15873" max="15873" width="0" style="128" hidden="1" customWidth="1"/>
    <col min="15874" max="15874" width="43.6640625" style="128" customWidth="1"/>
    <col min="15875" max="15877" width="13.77734375" style="128" customWidth="1"/>
    <col min="15878" max="15878" width="7.77734375" style="128" customWidth="1"/>
    <col min="15879" max="15879" width="5.77734375" style="128"/>
    <col min="15880" max="15881" width="10.44140625" style="128" customWidth="1"/>
    <col min="15882" max="15882" width="10.33203125" style="128" customWidth="1"/>
    <col min="15883" max="15883" width="10.44140625" style="128" customWidth="1"/>
    <col min="15884" max="15884" width="10.21875" style="128" customWidth="1"/>
    <col min="15885" max="15885" width="10.44140625" style="128" customWidth="1"/>
    <col min="15886" max="16128" width="5.77734375" style="128"/>
    <col min="16129" max="16129" width="0" style="128" hidden="1" customWidth="1"/>
    <col min="16130" max="16130" width="43.6640625" style="128" customWidth="1"/>
    <col min="16131" max="16133" width="13.77734375" style="128" customWidth="1"/>
    <col min="16134" max="16134" width="7.77734375" style="128" customWidth="1"/>
    <col min="16135" max="16135" width="5.77734375" style="128"/>
    <col min="16136" max="16137" width="10.44140625" style="128" customWidth="1"/>
    <col min="16138" max="16138" width="10.33203125" style="128" customWidth="1"/>
    <col min="16139" max="16139" width="10.44140625" style="128" customWidth="1"/>
    <col min="16140" max="16140" width="10.21875" style="128" customWidth="1"/>
    <col min="16141" max="16141" width="10.44140625" style="128" customWidth="1"/>
    <col min="16142" max="16384" width="5.77734375" style="128"/>
  </cols>
  <sheetData>
    <row r="1" spans="1:8" ht="13.2" hidden="1">
      <c r="A1" s="127"/>
      <c r="B1" s="255" t="s">
        <v>104</v>
      </c>
      <c r="C1" s="255"/>
      <c r="D1" s="255"/>
      <c r="E1" s="255"/>
      <c r="F1" s="127"/>
      <c r="G1" s="127"/>
      <c r="H1" s="127"/>
    </row>
    <row r="2" spans="1:8" ht="13.2">
      <c r="A2" s="127"/>
      <c r="B2" s="255" t="s">
        <v>105</v>
      </c>
      <c r="C2" s="255"/>
      <c r="D2" s="255"/>
      <c r="E2" s="255"/>
      <c r="F2" s="127"/>
      <c r="G2" s="127"/>
      <c r="H2" s="127"/>
    </row>
    <row r="3" spans="1:8" ht="13.2">
      <c r="A3" s="129"/>
      <c r="B3" s="255" t="s">
        <v>106</v>
      </c>
      <c r="C3" s="255"/>
      <c r="D3" s="255"/>
      <c r="E3" s="255"/>
      <c r="F3" s="129"/>
      <c r="G3" s="127"/>
      <c r="H3" s="127"/>
    </row>
    <row r="4" spans="1:8" ht="13.2">
      <c r="A4" s="256"/>
      <c r="B4" s="256"/>
      <c r="C4" s="256"/>
      <c r="D4" s="256"/>
      <c r="E4" s="256"/>
      <c r="F4" s="256"/>
      <c r="G4" s="127"/>
      <c r="H4" s="127"/>
    </row>
    <row r="5" spans="1:8" ht="13.2">
      <c r="B5" s="129" t="s">
        <v>107</v>
      </c>
      <c r="C5" s="130"/>
      <c r="E5" s="130"/>
      <c r="F5" s="130"/>
      <c r="G5" s="130"/>
      <c r="H5" s="127"/>
    </row>
    <row r="6" spans="1:8" ht="13.2">
      <c r="B6" s="131" t="s">
        <v>108</v>
      </c>
      <c r="C6" s="130"/>
      <c r="E6" s="130"/>
      <c r="F6" s="130"/>
      <c r="G6" s="130"/>
      <c r="H6" s="127"/>
    </row>
    <row r="7" spans="1:8" ht="13.2">
      <c r="B7" s="132"/>
      <c r="C7" s="130"/>
      <c r="D7" s="133"/>
      <c r="E7" s="130"/>
      <c r="F7" s="130"/>
      <c r="G7" s="130"/>
      <c r="H7" s="127"/>
    </row>
    <row r="8" spans="1:8" ht="13.2">
      <c r="B8" s="129" t="s">
        <v>109</v>
      </c>
      <c r="C8" s="130"/>
      <c r="D8" s="133"/>
      <c r="E8" s="130"/>
      <c r="F8" s="130"/>
      <c r="G8" s="130"/>
      <c r="H8" s="127"/>
    </row>
    <row r="9" spans="1:8" ht="13.2">
      <c r="B9" s="134" t="s">
        <v>110</v>
      </c>
      <c r="C9" s="130"/>
      <c r="D9" s="133"/>
      <c r="E9" s="130"/>
      <c r="F9" s="130"/>
      <c r="G9" s="130"/>
      <c r="H9" s="127"/>
    </row>
    <row r="10" spans="1:8" ht="13.2">
      <c r="B10" s="132"/>
      <c r="C10" s="130"/>
      <c r="D10" s="133"/>
      <c r="E10" s="130"/>
      <c r="F10" s="130"/>
      <c r="G10" s="130"/>
      <c r="H10" s="127"/>
    </row>
    <row r="11" spans="1:8" ht="13.2">
      <c r="B11" s="129" t="s">
        <v>111</v>
      </c>
      <c r="C11" s="130"/>
      <c r="E11" s="130"/>
      <c r="F11" s="130"/>
      <c r="G11" s="130"/>
      <c r="H11" s="127"/>
    </row>
    <row r="12" spans="1:8" ht="13.2">
      <c r="B12" s="135" t="s">
        <v>112</v>
      </c>
      <c r="C12" s="130"/>
      <c r="E12" s="130"/>
      <c r="F12" s="130"/>
      <c r="G12" s="130"/>
      <c r="H12" s="127"/>
    </row>
    <row r="13" spans="1:8" ht="13.2">
      <c r="B13" s="130"/>
      <c r="C13" s="130"/>
      <c r="E13" s="130"/>
      <c r="F13" s="130"/>
      <c r="G13" s="130"/>
      <c r="H13" s="127"/>
    </row>
    <row r="14" spans="1:8" ht="13.2">
      <c r="B14" s="129" t="s">
        <v>113</v>
      </c>
      <c r="C14" s="130"/>
      <c r="D14" s="130"/>
      <c r="E14" s="130"/>
      <c r="F14" s="130"/>
      <c r="G14" s="130"/>
      <c r="H14" s="127"/>
    </row>
    <row r="15" spans="1:8" ht="13.2">
      <c r="B15" s="136" t="s">
        <v>114</v>
      </c>
      <c r="C15" s="130"/>
      <c r="D15" s="130"/>
      <c r="E15" s="130"/>
      <c r="F15" s="130"/>
      <c r="G15" s="130"/>
      <c r="H15" s="127"/>
    </row>
    <row r="16" spans="1:8" ht="13.2">
      <c r="B16" s="137"/>
      <c r="C16" s="130"/>
      <c r="D16" s="130"/>
      <c r="E16" s="130"/>
      <c r="F16" s="130"/>
      <c r="G16" s="130"/>
      <c r="H16" s="127"/>
    </row>
    <row r="17" spans="1:13" ht="13.2">
      <c r="B17" s="129" t="s">
        <v>115</v>
      </c>
      <c r="C17" s="129" t="s">
        <v>116</v>
      </c>
      <c r="D17" s="130"/>
      <c r="E17" s="130"/>
      <c r="F17" s="130"/>
      <c r="G17" s="130"/>
      <c r="H17" s="127"/>
    </row>
    <row r="18" spans="1:13" ht="13.2">
      <c r="A18" s="130"/>
      <c r="B18" s="138" t="s">
        <v>117</v>
      </c>
      <c r="C18" s="138" t="s">
        <v>118</v>
      </c>
      <c r="D18" s="130"/>
      <c r="E18" s="130"/>
      <c r="F18" s="130"/>
      <c r="G18" s="127"/>
      <c r="H18" s="127"/>
    </row>
    <row r="19" spans="1:13" ht="13.2">
      <c r="A19" s="130"/>
      <c r="B19" s="130"/>
      <c r="C19" s="130"/>
      <c r="D19" s="130"/>
      <c r="E19" s="130"/>
      <c r="F19" s="130"/>
      <c r="G19" s="127"/>
      <c r="H19" s="127"/>
    </row>
    <row r="20" spans="1:13" ht="13.2">
      <c r="A20" s="130"/>
      <c r="B20" s="129" t="s">
        <v>119</v>
      </c>
      <c r="C20" s="130"/>
      <c r="D20" s="130"/>
      <c r="E20" s="130"/>
      <c r="F20" s="130"/>
      <c r="G20" s="127"/>
      <c r="H20" s="127"/>
    </row>
    <row r="21" spans="1:13" ht="13.2">
      <c r="A21" s="130"/>
      <c r="B21" s="136" t="s">
        <v>120</v>
      </c>
      <c r="C21" s="130"/>
      <c r="D21" s="130"/>
      <c r="E21" s="130"/>
      <c r="F21" s="130"/>
      <c r="G21" s="127"/>
      <c r="H21" s="127"/>
    </row>
    <row r="22" spans="1:13">
      <c r="F22" s="139"/>
      <c r="G22" s="140"/>
    </row>
    <row r="23" spans="1:13" ht="13.2">
      <c r="C23" s="141" t="s">
        <v>121</v>
      </c>
      <c r="F23" s="139"/>
      <c r="G23" s="140"/>
    </row>
    <row r="24" spans="1:13" ht="25.5" customHeight="1">
      <c r="A24" s="129"/>
      <c r="B24" s="142" t="s">
        <v>122</v>
      </c>
      <c r="C24" s="142" t="s">
        <v>123</v>
      </c>
      <c r="D24" s="142" t="s">
        <v>124</v>
      </c>
      <c r="E24" s="143" t="s">
        <v>125</v>
      </c>
      <c r="F24" s="139"/>
      <c r="H24" s="257"/>
      <c r="I24" s="257"/>
      <c r="J24" s="257"/>
      <c r="K24" s="257"/>
      <c r="L24" s="257"/>
    </row>
    <row r="25" spans="1:13" ht="13.2">
      <c r="A25" s="144"/>
      <c r="B25" s="145" t="s">
        <v>126</v>
      </c>
      <c r="C25" s="146">
        <v>1</v>
      </c>
      <c r="D25" s="147">
        <v>0</v>
      </c>
      <c r="E25" s="148">
        <f t="shared" ref="E25:E39" si="0">(C25*D25)</f>
        <v>0</v>
      </c>
      <c r="F25" s="139"/>
      <c r="H25" s="149"/>
      <c r="I25" s="150"/>
      <c r="J25" s="149"/>
      <c r="K25" s="149"/>
      <c r="L25" s="151"/>
      <c r="M25" s="152"/>
    </row>
    <row r="26" spans="1:13" ht="13.2">
      <c r="A26" s="144"/>
      <c r="B26" s="153" t="s">
        <v>127</v>
      </c>
      <c r="C26" s="154">
        <v>1</v>
      </c>
      <c r="D26" s="155">
        <v>0</v>
      </c>
      <c r="E26" s="156">
        <f t="shared" si="0"/>
        <v>0</v>
      </c>
      <c r="F26" s="139"/>
      <c r="H26" s="149"/>
      <c r="I26" s="150"/>
      <c r="J26" s="149"/>
      <c r="K26" s="149"/>
      <c r="L26" s="151"/>
      <c r="M26" s="152"/>
    </row>
    <row r="27" spans="1:13" ht="13.2">
      <c r="A27" s="144"/>
      <c r="B27" s="145" t="s">
        <v>128</v>
      </c>
      <c r="C27" s="146">
        <v>1</v>
      </c>
      <c r="D27" s="147">
        <v>0</v>
      </c>
      <c r="E27" s="148">
        <f t="shared" si="0"/>
        <v>0</v>
      </c>
      <c r="F27" s="139"/>
      <c r="H27" s="149"/>
      <c r="I27" s="150"/>
      <c r="J27" s="149"/>
      <c r="K27" s="149"/>
      <c r="L27" s="151"/>
      <c r="M27" s="152"/>
    </row>
    <row r="28" spans="1:13" ht="13.2">
      <c r="A28" s="144"/>
      <c r="B28" s="157" t="s">
        <v>129</v>
      </c>
      <c r="C28" s="146">
        <v>1</v>
      </c>
      <c r="D28" s="147">
        <v>0</v>
      </c>
      <c r="E28" s="148">
        <f t="shared" si="0"/>
        <v>0</v>
      </c>
      <c r="F28" s="139"/>
      <c r="H28" s="149"/>
      <c r="I28" s="150"/>
      <c r="J28" s="149"/>
      <c r="K28" s="149"/>
      <c r="L28" s="151"/>
      <c r="M28" s="152"/>
    </row>
    <row r="29" spans="1:13" ht="13.2">
      <c r="A29" s="144"/>
      <c r="B29" s="158" t="s">
        <v>130</v>
      </c>
      <c r="C29" s="146">
        <v>1</v>
      </c>
      <c r="D29" s="147">
        <v>0</v>
      </c>
      <c r="E29" s="148">
        <f t="shared" si="0"/>
        <v>0</v>
      </c>
      <c r="F29" s="139"/>
      <c r="H29" s="149"/>
      <c r="I29" s="150"/>
      <c r="J29" s="149"/>
      <c r="K29" s="149"/>
      <c r="L29" s="151"/>
      <c r="M29" s="152"/>
    </row>
    <row r="30" spans="1:13" ht="13.2">
      <c r="A30" s="144"/>
      <c r="B30" s="159" t="s">
        <v>131</v>
      </c>
      <c r="C30" s="146">
        <v>1</v>
      </c>
      <c r="D30" s="147">
        <v>0</v>
      </c>
      <c r="E30" s="148">
        <f t="shared" si="0"/>
        <v>0</v>
      </c>
      <c r="F30" s="139"/>
      <c r="H30" s="149"/>
      <c r="I30" s="150"/>
      <c r="J30" s="149"/>
      <c r="K30" s="149"/>
      <c r="L30" s="151"/>
      <c r="M30" s="152"/>
    </row>
    <row r="31" spans="1:13" ht="13.2">
      <c r="A31" s="144"/>
      <c r="B31" s="159" t="s">
        <v>132</v>
      </c>
      <c r="C31" s="146">
        <v>1</v>
      </c>
      <c r="D31" s="147">
        <v>0</v>
      </c>
      <c r="E31" s="148">
        <f t="shared" si="0"/>
        <v>0</v>
      </c>
      <c r="F31" s="139"/>
      <c r="H31" s="149"/>
      <c r="I31" s="150"/>
      <c r="J31" s="149"/>
      <c r="K31" s="149"/>
      <c r="L31" s="151"/>
      <c r="M31" s="152"/>
    </row>
    <row r="32" spans="1:13" ht="13.2">
      <c r="A32" s="144"/>
      <c r="B32" s="160" t="s">
        <v>133</v>
      </c>
      <c r="C32" s="146">
        <v>1</v>
      </c>
      <c r="D32" s="147">
        <v>0</v>
      </c>
      <c r="E32" s="148">
        <f t="shared" si="0"/>
        <v>0</v>
      </c>
      <c r="F32" s="139"/>
      <c r="H32" s="149"/>
      <c r="I32" s="150"/>
      <c r="J32" s="149"/>
      <c r="K32" s="149"/>
      <c r="L32" s="151"/>
      <c r="M32" s="152"/>
    </row>
    <row r="33" spans="1:13" ht="13.2">
      <c r="A33" s="144"/>
      <c r="B33" s="161" t="s">
        <v>134</v>
      </c>
      <c r="C33" s="146">
        <v>1</v>
      </c>
      <c r="D33" s="147">
        <v>0</v>
      </c>
      <c r="E33" s="148">
        <f t="shared" si="0"/>
        <v>0</v>
      </c>
      <c r="F33" s="139"/>
      <c r="H33" s="149"/>
      <c r="I33" s="150"/>
      <c r="J33" s="149"/>
      <c r="K33" s="149"/>
      <c r="L33" s="151"/>
      <c r="M33" s="152"/>
    </row>
    <row r="34" spans="1:13" ht="13.2">
      <c r="A34" s="144"/>
      <c r="B34" s="159" t="s">
        <v>135</v>
      </c>
      <c r="C34" s="146">
        <v>1</v>
      </c>
      <c r="D34" s="147">
        <v>0</v>
      </c>
      <c r="E34" s="148">
        <f t="shared" si="0"/>
        <v>0</v>
      </c>
      <c r="F34" s="139"/>
      <c r="H34" s="149"/>
      <c r="I34" s="150"/>
      <c r="J34" s="149"/>
      <c r="K34" s="149"/>
      <c r="L34" s="151"/>
      <c r="M34" s="152"/>
    </row>
    <row r="35" spans="1:13" ht="13.2">
      <c r="A35" s="144"/>
      <c r="B35" s="159" t="s">
        <v>136</v>
      </c>
      <c r="C35" s="146">
        <v>1</v>
      </c>
      <c r="D35" s="147">
        <v>0</v>
      </c>
      <c r="E35" s="148">
        <f t="shared" si="0"/>
        <v>0</v>
      </c>
      <c r="F35" s="139"/>
      <c r="H35" s="149"/>
      <c r="I35" s="150"/>
      <c r="J35" s="149"/>
      <c r="K35" s="149"/>
      <c r="L35" s="151"/>
      <c r="M35" s="152"/>
    </row>
    <row r="36" spans="1:13" ht="13.2">
      <c r="A36" s="144"/>
      <c r="B36" s="145" t="s">
        <v>134</v>
      </c>
      <c r="C36" s="146">
        <v>1</v>
      </c>
      <c r="D36" s="147">
        <v>0</v>
      </c>
      <c r="E36" s="148">
        <f t="shared" si="0"/>
        <v>0</v>
      </c>
      <c r="F36" s="139"/>
      <c r="H36" s="149"/>
      <c r="I36" s="150"/>
      <c r="J36" s="149"/>
      <c r="K36" s="149"/>
      <c r="L36" s="151"/>
      <c r="M36" s="152"/>
    </row>
    <row r="37" spans="1:13" ht="13.2">
      <c r="A37" s="144"/>
      <c r="B37" s="162" t="s">
        <v>137</v>
      </c>
      <c r="C37" s="146">
        <v>1</v>
      </c>
      <c r="D37" s="147">
        <v>0</v>
      </c>
      <c r="E37" s="148">
        <f t="shared" si="0"/>
        <v>0</v>
      </c>
      <c r="F37" s="139"/>
      <c r="H37" s="149"/>
      <c r="I37" s="150"/>
      <c r="J37" s="149"/>
      <c r="K37" s="149"/>
      <c r="L37" s="151"/>
      <c r="M37" s="152"/>
    </row>
    <row r="38" spans="1:13" ht="13.2">
      <c r="A38" s="144"/>
      <c r="B38" s="145" t="s">
        <v>138</v>
      </c>
      <c r="C38" s="146">
        <v>1</v>
      </c>
      <c r="D38" s="147">
        <v>0</v>
      </c>
      <c r="E38" s="148">
        <f t="shared" si="0"/>
        <v>0</v>
      </c>
      <c r="F38" s="139"/>
      <c r="H38" s="149"/>
      <c r="I38" s="150"/>
      <c r="J38" s="149"/>
      <c r="K38" s="149"/>
      <c r="L38" s="151"/>
      <c r="M38" s="152"/>
    </row>
    <row r="39" spans="1:13" ht="13.2">
      <c r="A39" s="144"/>
      <c r="B39" s="153" t="s">
        <v>139</v>
      </c>
      <c r="C39" s="154">
        <v>1</v>
      </c>
      <c r="D39" s="155">
        <v>0</v>
      </c>
      <c r="E39" s="148">
        <f t="shared" si="0"/>
        <v>0</v>
      </c>
      <c r="F39" s="139"/>
      <c r="H39" s="149"/>
      <c r="I39" s="150"/>
      <c r="J39" s="149"/>
      <c r="K39" s="149"/>
      <c r="L39" s="151"/>
      <c r="M39" s="152"/>
    </row>
    <row r="40" spans="1:13" ht="13.2">
      <c r="A40" s="144">
        <v>106</v>
      </c>
      <c r="B40" s="144"/>
      <c r="C40" s="163">
        <f>SUM(C25:C39)</f>
        <v>15</v>
      </c>
      <c r="D40" s="164">
        <v>0</v>
      </c>
      <c r="E40" s="165">
        <f>SUM(E25:E39)</f>
        <v>0</v>
      </c>
      <c r="F40" s="139"/>
      <c r="H40" s="149"/>
      <c r="I40" s="150"/>
      <c r="J40" s="149"/>
      <c r="K40" s="149"/>
      <c r="L40" s="151"/>
      <c r="M40" s="152"/>
    </row>
    <row r="41" spans="1:13" ht="13.2">
      <c r="A41" s="144">
        <v>107</v>
      </c>
      <c r="B41" s="129" t="s">
        <v>140</v>
      </c>
      <c r="C41" s="144"/>
      <c r="D41" s="144"/>
      <c r="E41" s="144"/>
      <c r="F41" s="139"/>
      <c r="H41" s="149"/>
      <c r="I41" s="150"/>
      <c r="J41" s="149"/>
      <c r="K41" s="149"/>
      <c r="L41" s="151"/>
      <c r="M41" s="152"/>
    </row>
    <row r="42" spans="1:13">
      <c r="F42" s="139"/>
      <c r="H42" s="149"/>
      <c r="I42" s="149"/>
      <c r="J42" s="149"/>
      <c r="K42" s="149"/>
      <c r="L42" s="151"/>
    </row>
    <row r="43" spans="1:13" ht="13.2">
      <c r="B43" s="144" t="s">
        <v>141</v>
      </c>
      <c r="C43" s="166"/>
      <c r="D43" s="144"/>
      <c r="E43" s="164">
        <f>E40</f>
        <v>0</v>
      </c>
      <c r="F43" s="139"/>
    </row>
    <row r="44" spans="1:13" ht="13.2">
      <c r="B44" s="167" t="s">
        <v>142</v>
      </c>
      <c r="C44" s="168">
        <v>100</v>
      </c>
      <c r="D44" s="144"/>
      <c r="E44" s="164">
        <f>E43*(C44/100)</f>
        <v>0</v>
      </c>
      <c r="F44" s="139"/>
    </row>
    <row r="45" spans="1:13" ht="13.2">
      <c r="B45" s="144" t="s">
        <v>143</v>
      </c>
      <c r="C45" s="166"/>
      <c r="D45" s="144"/>
      <c r="E45" s="164">
        <f>SUM(E43:E44)</f>
        <v>0</v>
      </c>
      <c r="F45" s="139"/>
    </row>
    <row r="46" spans="1:13" ht="13.2">
      <c r="A46" s="144">
        <v>112</v>
      </c>
      <c r="B46" s="144" t="s">
        <v>144</v>
      </c>
      <c r="C46" s="168">
        <v>40</v>
      </c>
      <c r="D46" s="144"/>
      <c r="E46" s="169">
        <f>E43*(C46/100)</f>
        <v>0</v>
      </c>
      <c r="F46" s="139"/>
    </row>
    <row r="47" spans="1:13" ht="13.2">
      <c r="A47" s="144">
        <v>113</v>
      </c>
      <c r="B47" s="144" t="s">
        <v>145</v>
      </c>
      <c r="C47" s="166"/>
      <c r="D47" s="144"/>
      <c r="E47" s="164">
        <f>SUM(E45:E46)</f>
        <v>0</v>
      </c>
      <c r="F47" s="139"/>
    </row>
    <row r="48" spans="1:13" ht="13.2">
      <c r="A48" s="144">
        <v>114</v>
      </c>
      <c r="B48" s="144" t="s">
        <v>146</v>
      </c>
      <c r="C48" s="170" t="s">
        <v>147</v>
      </c>
      <c r="D48" s="144"/>
      <c r="E48" s="171">
        <f>E43*(C48/100)</f>
        <v>0</v>
      </c>
      <c r="F48" s="139"/>
    </row>
    <row r="49" spans="1:6" ht="13.2">
      <c r="A49" s="144">
        <v>115</v>
      </c>
      <c r="B49" s="144" t="s">
        <v>148</v>
      </c>
      <c r="C49" s="166">
        <v>0</v>
      </c>
      <c r="D49" s="144"/>
      <c r="E49" s="164">
        <f>SUM(E47:E48)</f>
        <v>0</v>
      </c>
      <c r="F49" s="139"/>
    </row>
    <row r="50" spans="1:6" ht="13.2">
      <c r="A50" s="144">
        <v>121</v>
      </c>
      <c r="B50" s="167" t="s">
        <v>149</v>
      </c>
      <c r="C50" s="168">
        <v>10</v>
      </c>
      <c r="D50" s="144"/>
      <c r="E50" s="172">
        <f>+E43*(C50/100)</f>
        <v>0</v>
      </c>
      <c r="F50" s="139"/>
    </row>
    <row r="51" spans="1:6" ht="13.8" thickBot="1">
      <c r="A51" s="144">
        <v>122</v>
      </c>
      <c r="B51" s="144"/>
      <c r="C51" s="144"/>
      <c r="D51" s="144"/>
      <c r="F51" s="139"/>
    </row>
    <row r="52" spans="1:6" ht="14.4" thickTop="1" thickBot="1">
      <c r="A52" s="144">
        <v>123</v>
      </c>
      <c r="B52" s="173"/>
      <c r="C52" s="173" t="s">
        <v>150</v>
      </c>
      <c r="D52" s="129"/>
      <c r="E52" s="174">
        <f>E43+E44+E46+E50</f>
        <v>0</v>
      </c>
      <c r="F52" s="175"/>
    </row>
    <row r="53" spans="1:6" ht="13.8" thickTop="1">
      <c r="C53" s="134"/>
      <c r="D53" s="134"/>
      <c r="E53" s="134"/>
      <c r="F53" s="134"/>
    </row>
    <row r="54" spans="1:6" ht="15.6">
      <c r="B54" s="176" t="s">
        <v>151</v>
      </c>
      <c r="C54" s="177"/>
      <c r="D54" s="178"/>
      <c r="E54" s="178"/>
    </row>
    <row r="55" spans="1:6" ht="13.2">
      <c r="C55" s="134"/>
      <c r="D55" s="134"/>
      <c r="E55" s="134"/>
    </row>
    <row r="56" spans="1:6" ht="13.2">
      <c r="C56" s="179" t="str">
        <f>+C52</f>
        <v>TOTAL LIMITING FEE ESTIMATE TEAM A HOME OFFICE LA3</v>
      </c>
      <c r="E56" s="180">
        <f>E52</f>
        <v>0</v>
      </c>
    </row>
    <row r="57" spans="1:6" ht="13.2">
      <c r="C57" s="134"/>
      <c r="D57" s="179"/>
      <c r="E57" s="180"/>
    </row>
    <row r="58" spans="1:6" ht="13.8" thickBot="1">
      <c r="C58" s="173" t="s">
        <v>152</v>
      </c>
      <c r="D58" s="134"/>
      <c r="E58" s="181">
        <f>SUM(E56:E57)</f>
        <v>0</v>
      </c>
    </row>
    <row r="59" spans="1:6" ht="10.8" thickTop="1">
      <c r="D59" s="182"/>
    </row>
    <row r="60" spans="1:6" ht="15.6">
      <c r="B60" s="176" t="s">
        <v>153</v>
      </c>
      <c r="C60" s="177"/>
      <c r="D60" s="178"/>
      <c r="E60" s="178"/>
    </row>
  </sheetData>
  <mergeCells count="5">
    <mergeCell ref="B1:E1"/>
    <mergeCell ref="B2:E2"/>
    <mergeCell ref="B3:E3"/>
    <mergeCell ref="A4:F4"/>
    <mergeCell ref="H24:L24"/>
  </mergeCells>
  <printOptions horizontalCentered="1"/>
  <pageMargins left="0.5" right="0.5" top="0.5" bottom="0.5" header="0.25" footer="0.25"/>
  <pageSetup scale="84" orientation="portrait" horizontalDpi="4294967292" r:id="rId1"/>
  <headerFooter alignWithMargins="0">
    <oddFooter>&amp;L&amp;"Times New Roman,Regular"&amp;10&amp;D&amp;R&amp;"Times New Roman,Regular"&amp;10&amp;A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Complexity Guidelines</vt:lpstr>
      <vt:lpstr>DRIVE</vt:lpstr>
      <vt:lpstr>Attachment B Team A Home</vt:lpstr>
      <vt:lpstr>'Complexity Guidelines'!_Toc528467648</vt:lpstr>
      <vt:lpstr>'Attachment B Team A Home'!Print_Area</vt:lpstr>
      <vt:lpstr>'Complexity Guidelines'!Print_Area</vt:lpstr>
      <vt:lpstr>DRIVE!Print_Area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Asmus, Ryan</dc:creator>
  <cp:lastModifiedBy>Pennington, Mike</cp:lastModifiedBy>
  <cp:lastPrinted>2026-04-17T14:32:44Z</cp:lastPrinted>
  <dcterms:created xsi:type="dcterms:W3CDTF">2026-02-09T12:56:01Z</dcterms:created>
  <dcterms:modified xsi:type="dcterms:W3CDTF">2026-06-19T18:24:36Z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b1b62f4-cb9b-4766-8dff-64a7ed23e056_Enabled">
    <vt:lpwstr>true</vt:lpwstr>
  </property>
  <property fmtid="{D5CDD505-2E9C-101B-9397-08002B2CF9AE}" pid="3" name="MSIP_Label_9b1b62f4-cb9b-4766-8dff-64a7ed23e056_SetDate">
    <vt:lpwstr>2026-02-09T14:57:24Z</vt:lpwstr>
  </property>
  <property fmtid="{D5CDD505-2E9C-101B-9397-08002B2CF9AE}" pid="4" name="MSIP_Label_9b1b62f4-cb9b-4766-8dff-64a7ed23e056_Method">
    <vt:lpwstr>Standard</vt:lpwstr>
  </property>
  <property fmtid="{D5CDD505-2E9C-101B-9397-08002B2CF9AE}" pid="5" name="MSIP_Label_9b1b62f4-cb9b-4766-8dff-64a7ed23e056_Name">
    <vt:lpwstr>Public</vt:lpwstr>
  </property>
  <property fmtid="{D5CDD505-2E9C-101B-9397-08002B2CF9AE}" pid="6" name="MSIP_Label_9b1b62f4-cb9b-4766-8dff-64a7ed23e056_SiteId">
    <vt:lpwstr>db21de5d-bc9c-420c-8f3f-8f08f85b5ada</vt:lpwstr>
  </property>
  <property fmtid="{D5CDD505-2E9C-101B-9397-08002B2CF9AE}" pid="7" name="MSIP_Label_9b1b62f4-cb9b-4766-8dff-64a7ed23e056_ActionId">
    <vt:lpwstr>2c315298-312f-4775-9316-04fab2034382</vt:lpwstr>
  </property>
  <property fmtid="{D5CDD505-2E9C-101B-9397-08002B2CF9AE}" pid="8" name="MSIP_Label_9b1b62f4-cb9b-4766-8dff-64a7ed23e056_ContentBits">
    <vt:lpwstr>0</vt:lpwstr>
  </property>
  <property fmtid="{D5CDD505-2E9C-101B-9397-08002B2CF9AE}" pid="9" name="MSIP_Label_9b1b62f4-cb9b-4766-8dff-64a7ed23e056_Tag">
    <vt:lpwstr>10, 3, 0, 1</vt:lpwstr>
  </property>
</Properties>
</file>