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dot.sharepoint.com/teams/COFinalEstimateSection/Shared Documents/Asphalt/CPF/"/>
    </mc:Choice>
  </mc:AlternateContent>
  <xr:revisionPtr revIDLastSave="47" documentId="8_{83A28FCE-F9E5-403F-82C4-4FA5DA41C587}" xr6:coauthVersionLast="47" xr6:coauthVersionMax="47" xr10:uidLastSave="{6529679C-E5E8-4EC9-BDC2-900ECACC0B93}"/>
  <bookViews>
    <workbookView xWindow="-120" yWindow="-120" windowWidth="29040" windowHeight="15840" xr2:uid="{B672FABC-D0F8-4A41-8C76-F2F3E2353092}"/>
  </bookViews>
  <sheets>
    <sheet name="Square Yards" sheetId="1" r:id="rId1"/>
  </sheets>
  <definedNames>
    <definedName name="_xlnm.Print_Area" localSheetId="0">'Square Yards'!$A$1:$G$114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7" i="1" l="1"/>
  <c r="G100" i="1"/>
  <c r="G104" i="1" s="1"/>
  <c r="G106" i="1" s="1"/>
  <c r="G97" i="1"/>
  <c r="I96" i="1"/>
  <c r="J96" i="1" s="1"/>
  <c r="G95" i="1"/>
  <c r="I95" i="1" s="1"/>
  <c r="J95" i="1" s="1"/>
  <c r="G92" i="1"/>
  <c r="P92" i="1" s="1"/>
  <c r="P91" i="1"/>
  <c r="G91" i="1"/>
  <c r="I91" i="1" s="1"/>
  <c r="J91" i="1" s="1"/>
  <c r="L89" i="1"/>
  <c r="L87" i="1"/>
  <c r="E86" i="1"/>
  <c r="D86" i="1"/>
  <c r="G86" i="1" s="1"/>
  <c r="B86" i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G65" i="1"/>
  <c r="F65" i="1"/>
  <c r="F64" i="1"/>
  <c r="G64" i="1" s="1"/>
  <c r="F63" i="1"/>
  <c r="G63" i="1" s="1"/>
  <c r="F62" i="1"/>
  <c r="G62" i="1" s="1"/>
  <c r="F61" i="1"/>
  <c r="G61" i="1" s="1"/>
  <c r="G60" i="1"/>
  <c r="F60" i="1"/>
  <c r="F59" i="1"/>
  <c r="G59" i="1" s="1"/>
  <c r="F58" i="1"/>
  <c r="G58" i="1" s="1"/>
  <c r="F57" i="1"/>
  <c r="G57" i="1" s="1"/>
  <c r="F56" i="1"/>
  <c r="G56" i="1" s="1"/>
  <c r="G55" i="1"/>
  <c r="F55" i="1"/>
  <c r="F54" i="1"/>
  <c r="G54" i="1" s="1"/>
  <c r="F53" i="1"/>
  <c r="G53" i="1" s="1"/>
  <c r="F52" i="1"/>
  <c r="G52" i="1" s="1"/>
  <c r="F51" i="1"/>
  <c r="G51" i="1" s="1"/>
  <c r="G50" i="1"/>
  <c r="F50" i="1"/>
  <c r="F49" i="1"/>
  <c r="G49" i="1" s="1"/>
  <c r="F48" i="1"/>
  <c r="G48" i="1" s="1"/>
  <c r="F47" i="1"/>
  <c r="G47" i="1" s="1"/>
  <c r="F46" i="1"/>
  <c r="G46" i="1" s="1"/>
  <c r="G45" i="1"/>
  <c r="F45" i="1"/>
  <c r="F44" i="1"/>
  <c r="G44" i="1" s="1"/>
  <c r="F43" i="1"/>
  <c r="G43" i="1" s="1"/>
  <c r="F42" i="1"/>
  <c r="G42" i="1" s="1"/>
  <c r="F41" i="1"/>
  <c r="G41" i="1" s="1"/>
  <c r="G40" i="1"/>
  <c r="F40" i="1"/>
  <c r="F39" i="1"/>
  <c r="G39" i="1" s="1"/>
  <c r="F38" i="1"/>
  <c r="G38" i="1" s="1"/>
  <c r="F37" i="1"/>
  <c r="G37" i="1" s="1"/>
  <c r="F36" i="1"/>
  <c r="G36" i="1" s="1"/>
  <c r="G35" i="1"/>
  <c r="F35" i="1"/>
  <c r="F34" i="1"/>
  <c r="G34" i="1" s="1"/>
  <c r="F33" i="1"/>
  <c r="G33" i="1" s="1"/>
  <c r="F32" i="1"/>
  <c r="G32" i="1" s="1"/>
  <c r="F31" i="1"/>
  <c r="G31" i="1" s="1"/>
  <c r="G30" i="1"/>
  <c r="F30" i="1"/>
  <c r="F29" i="1"/>
  <c r="G29" i="1" s="1"/>
  <c r="F28" i="1"/>
  <c r="G28" i="1" s="1"/>
  <c r="F27" i="1"/>
  <c r="G27" i="1" s="1"/>
  <c r="F26" i="1"/>
  <c r="G26" i="1" s="1"/>
  <c r="G25" i="1"/>
  <c r="F25" i="1"/>
  <c r="F24" i="1"/>
  <c r="G24" i="1" s="1"/>
  <c r="F23" i="1"/>
  <c r="G23" i="1" s="1"/>
  <c r="F22" i="1"/>
  <c r="G22" i="1" s="1"/>
  <c r="F21" i="1"/>
  <c r="G21" i="1" s="1"/>
  <c r="G20" i="1"/>
  <c r="F20" i="1"/>
  <c r="F19" i="1"/>
  <c r="G19" i="1" s="1"/>
  <c r="F18" i="1"/>
  <c r="G18" i="1" s="1"/>
  <c r="F17" i="1"/>
  <c r="G17" i="1" s="1"/>
  <c r="F16" i="1"/>
  <c r="G16" i="1" s="1"/>
  <c r="G15" i="1"/>
  <c r="F15" i="1"/>
  <c r="F14" i="1"/>
  <c r="G14" i="1" s="1"/>
  <c r="F13" i="1"/>
  <c r="G13" i="1" s="1"/>
  <c r="F12" i="1"/>
  <c r="G12" i="1" s="1"/>
  <c r="F11" i="1"/>
  <c r="G11" i="1" s="1"/>
  <c r="G10" i="1"/>
  <c r="F10" i="1"/>
  <c r="F9" i="1"/>
  <c r="G9" i="1" s="1"/>
  <c r="F8" i="1"/>
  <c r="G8" i="1" s="1"/>
  <c r="F7" i="1"/>
  <c r="G7" i="1" s="1"/>
  <c r="F6" i="1"/>
  <c r="G6" i="1" s="1"/>
  <c r="G5" i="1"/>
  <c r="F5" i="1"/>
  <c r="G99" i="1" l="1"/>
  <c r="I98" i="1" s="1"/>
  <c r="J98" i="1" s="1"/>
  <c r="G102" i="1" s="1"/>
  <c r="I101" i="1" s="1"/>
  <c r="J101" i="1" s="1"/>
  <c r="G85" i="1"/>
  <c r="G87" i="1" s="1"/>
  <c r="G105" i="1"/>
</calcChain>
</file>

<file path=xl/sharedStrings.xml><?xml version="1.0" encoding="utf-8"?>
<sst xmlns="http://schemas.openxmlformats.org/spreadsheetml/2006/main" count="47" uniqueCount="47">
  <si>
    <t>SQUARE YARDS</t>
  </si>
  <si>
    <t>Pay Item:</t>
  </si>
  <si>
    <t>Thickness (in):</t>
  </si>
  <si>
    <t>Unit Price:</t>
  </si>
  <si>
    <t>LOT NUMBER</t>
  </si>
  <si>
    <t>Lot Tonnage from QCRR</t>
  </si>
  <si>
    <t>CPF</t>
  </si>
  <si>
    <t>LOT Total (SY)</t>
  </si>
  <si>
    <t>ADJUSTED UNIT PRICE</t>
  </si>
  <si>
    <t>LOT CPF Adjustment</t>
  </si>
  <si>
    <r>
      <t xml:space="preserve">Total Tonnage </t>
    </r>
    <r>
      <rPr>
        <b/>
        <sz val="10"/>
        <color rgb="FFFF0000"/>
        <rFont val="Arial"/>
        <family val="2"/>
      </rPr>
      <t>(CHECK to match QCRR)</t>
    </r>
  </si>
  <si>
    <r>
      <t>Tonnage-Weighted Average Gmm (</t>
    </r>
    <r>
      <rPr>
        <b/>
        <sz val="10"/>
        <color rgb="FFFF0000"/>
        <rFont val="Arial"/>
        <family val="2"/>
      </rPr>
      <t>from QCRR</t>
    </r>
    <r>
      <rPr>
        <b/>
        <sz val="10"/>
        <rFont val="Arial"/>
        <family val="2"/>
      </rPr>
      <t>)</t>
    </r>
  </si>
  <si>
    <t>Average CPF</t>
  </si>
  <si>
    <r>
      <t xml:space="preserve">Total Square Yards  </t>
    </r>
    <r>
      <rPr>
        <b/>
        <sz val="10"/>
        <color rgb="FFFF0000"/>
        <rFont val="Arial"/>
        <family val="2"/>
      </rPr>
      <t>(CHECK to match QCRR)</t>
    </r>
  </si>
  <si>
    <t>Total CPF Adj's:</t>
  </si>
  <si>
    <t>Tonnage
(2.54 Gmm)</t>
  </si>
  <si>
    <r>
      <t xml:space="preserve">Tonnage
</t>
    </r>
    <r>
      <rPr>
        <b/>
        <sz val="8"/>
        <rFont val="Arial"/>
        <family val="2"/>
      </rPr>
      <t>(Tonnage-Weighted Average Gmm)</t>
    </r>
  </si>
  <si>
    <t>Totals</t>
  </si>
  <si>
    <t>*Correction CPF Adj:</t>
  </si>
  <si>
    <t>*Made after all Base is Placed</t>
  </si>
  <si>
    <t>Total Project CPF payments:</t>
  </si>
  <si>
    <t>Placed SY</t>
  </si>
  <si>
    <t>Form Instructions:</t>
  </si>
  <si>
    <t>Manually enter data into the yellow boxes.</t>
  </si>
  <si>
    <t>Plan Quantity (SY)</t>
  </si>
  <si>
    <t>Verify data matches QCRR as applicable.</t>
  </si>
  <si>
    <t>Engineer Changes (SY)</t>
  </si>
  <si>
    <t>Scenario</t>
  </si>
  <si>
    <t>Pay</t>
  </si>
  <si>
    <t>SY Adj</t>
  </si>
  <si>
    <t>Total Plan Quantity w/ Changes (SY)</t>
  </si>
  <si>
    <t>Placed &gt; 105%</t>
  </si>
  <si>
    <t>Adjusted PQ (TN)</t>
  </si>
  <si>
    <t>Placed &lt;105%</t>
  </si>
  <si>
    <t>Pay Area</t>
  </si>
  <si>
    <t>Pay Area (per 234-9) (SY)</t>
  </si>
  <si>
    <t>Spec Limit (enter as 1.05 or 1.10)</t>
  </si>
  <si>
    <t>105% or 110% Max Designed Surface Area (SY)</t>
  </si>
  <si>
    <t>Final Pay Area (SY)</t>
  </si>
  <si>
    <t>*Check to match QCRR</t>
  </si>
  <si>
    <t>Line Item Adjustment (SY)</t>
  </si>
  <si>
    <t>&lt;&lt; square yards</t>
  </si>
  <si>
    <t>Bituminous Correction (TN)</t>
  </si>
  <si>
    <t>CPF Correction (SY)</t>
  </si>
  <si>
    <t>Average CPF Adjusted Unit Price</t>
  </si>
  <si>
    <t>Correction CPF Adjustment ($)</t>
  </si>
  <si>
    <t>Use the box below for Comments or References. For Example, "See Plan Sheet X."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</si>
</sst>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&quot;$&quot;#,##0.00"/>
    <numFmt numFmtId="166" formatCode="0.000"/>
    <numFmt numFmtId="167" formatCode="0.0"/>
    <numFmt numFmtId="168" formatCode="_(* #,##0_);_(* \(#,##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i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1" fillId="2" borderId="4" xfId="0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left" vertical="center" wrapText="1"/>
    </xf>
    <xf numFmtId="165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4" borderId="11" xfId="0" applyFont="1" applyFill="1" applyBorder="1" applyAlignment="1">
      <alignment horizontal="center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8" fontId="2" fillId="5" borderId="14" xfId="0" applyNumberFormat="1" applyFont="1" applyFill="1" applyBorder="1" applyAlignment="1">
      <alignment horizontal="center"/>
    </xf>
    <xf numFmtId="8" fontId="2" fillId="0" borderId="15" xfId="0" applyNumberFormat="1" applyFont="1" applyBorder="1" applyAlignment="1">
      <alignment horizontal="center"/>
    </xf>
    <xf numFmtId="0" fontId="2" fillId="0" borderId="15" xfId="0" applyFont="1" applyBorder="1" applyProtection="1">
      <protection locked="0"/>
    </xf>
    <xf numFmtId="8" fontId="2" fillId="0" borderId="0" xfId="0" applyNumberFormat="1" applyFont="1" applyAlignment="1">
      <alignment horizontal="center"/>
    </xf>
    <xf numFmtId="0" fontId="5" fillId="0" borderId="0" xfId="0" applyFont="1" applyProtection="1"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Protection="1">
      <protection locked="0"/>
    </xf>
    <xf numFmtId="0" fontId="1" fillId="6" borderId="11" xfId="0" applyFont="1" applyFill="1" applyBorder="1"/>
    <xf numFmtId="0" fontId="1" fillId="6" borderId="16" xfId="0" applyFont="1" applyFill="1" applyBorder="1" applyAlignment="1">
      <alignment horizontal="center" wrapText="1"/>
    </xf>
    <xf numFmtId="0" fontId="1" fillId="6" borderId="17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8" fontId="2" fillId="6" borderId="20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5" borderId="21" xfId="0" applyFont="1" applyFill="1" applyBorder="1" applyAlignment="1">
      <alignment horizontal="center" wrapText="1"/>
    </xf>
    <xf numFmtId="167" fontId="1" fillId="0" borderId="22" xfId="0" applyNumberFormat="1" applyFont="1" applyBorder="1" applyAlignment="1" applyProtection="1">
      <alignment horizontal="center"/>
      <protection locked="0"/>
    </xf>
    <xf numFmtId="166" fontId="1" fillId="4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Border="1" applyAlignment="1" applyProtection="1">
      <alignment horizontal="center"/>
      <protection locked="0"/>
    </xf>
    <xf numFmtId="1" fontId="1" fillId="0" borderId="22" xfId="0" applyNumberFormat="1" applyFont="1" applyBorder="1" applyAlignment="1" applyProtection="1">
      <alignment horizontal="center"/>
      <protection locked="0"/>
    </xf>
    <xf numFmtId="8" fontId="9" fillId="5" borderId="20" xfId="0" applyNumberFormat="1" applyFont="1" applyFill="1" applyBorder="1" applyAlignment="1">
      <alignment horizontal="center"/>
    </xf>
    <xf numFmtId="0" fontId="9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8" fontId="1" fillId="5" borderId="6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horizontal="center"/>
    </xf>
    <xf numFmtId="8" fontId="2" fillId="0" borderId="0" xfId="0" applyNumberFormat="1" applyFont="1" applyProtection="1">
      <protection locked="0"/>
    </xf>
    <xf numFmtId="0" fontId="2" fillId="7" borderId="0" xfId="0" applyFont="1" applyFill="1" applyProtection="1">
      <protection locked="0"/>
    </xf>
    <xf numFmtId="168" fontId="2" fillId="7" borderId="0" xfId="1" applyNumberFormat="1" applyFont="1" applyFill="1" applyProtection="1">
      <protection locked="0"/>
    </xf>
    <xf numFmtId="8" fontId="4" fillId="5" borderId="24" xfId="0" applyNumberFormat="1" applyFont="1" applyFill="1" applyBorder="1" applyAlignment="1">
      <alignment horizontal="center"/>
    </xf>
    <xf numFmtId="8" fontId="4" fillId="0" borderId="0" xfId="0" applyNumberFormat="1" applyFont="1" applyAlignment="1">
      <alignment horizontal="center"/>
    </xf>
    <xf numFmtId="38" fontId="4" fillId="4" borderId="13" xfId="0" applyNumberFormat="1" applyFont="1" applyFill="1" applyBorder="1" applyAlignment="1">
      <alignment horizontal="center"/>
    </xf>
    <xf numFmtId="38" fontId="4" fillId="0" borderId="0" xfId="0" applyNumberFormat="1" applyFont="1" applyAlignment="1">
      <alignment horizontal="center"/>
    </xf>
    <xf numFmtId="168" fontId="2" fillId="0" borderId="0" xfId="1" applyNumberFormat="1" applyFont="1" applyProtection="1">
      <protection locked="0"/>
    </xf>
    <xf numFmtId="164" fontId="4" fillId="4" borderId="29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5" borderId="15" xfId="0" applyFont="1" applyFill="1" applyBorder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5" borderId="28" xfId="0" applyFont="1" applyFill="1" applyBorder="1" applyAlignment="1">
      <alignment vertical="top" wrapText="1"/>
    </xf>
    <xf numFmtId="164" fontId="1" fillId="5" borderId="3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3" fontId="2" fillId="0" borderId="0" xfId="1" applyFont="1" applyFill="1" applyBorder="1" applyProtection="1">
      <protection locked="0"/>
    </xf>
    <xf numFmtId="9" fontId="0" fillId="0" borderId="0" xfId="0" applyNumberFormat="1" applyAlignment="1" applyProtection="1">
      <alignment horizontal="center"/>
      <protection locked="0"/>
    </xf>
    <xf numFmtId="0" fontId="6" fillId="5" borderId="15" xfId="0" applyFont="1" applyFill="1" applyBorder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6" fillId="5" borderId="28" xfId="0" applyFont="1" applyFill="1" applyBorder="1" applyAlignment="1">
      <alignment vertical="top" wrapText="1"/>
    </xf>
    <xf numFmtId="0" fontId="10" fillId="0" borderId="0" xfId="0" applyFont="1" applyProtection="1">
      <protection locked="0"/>
    </xf>
    <xf numFmtId="2" fontId="0" fillId="0" borderId="0" xfId="0" applyNumberFormat="1" applyProtection="1">
      <protection locked="0"/>
    </xf>
    <xf numFmtId="38" fontId="4" fillId="5" borderId="13" xfId="0" applyNumberFormat="1" applyFont="1" applyFill="1" applyBorder="1" applyAlignment="1">
      <alignment horizontal="center"/>
    </xf>
    <xf numFmtId="38" fontId="1" fillId="5" borderId="13" xfId="0" applyNumberFormat="1" applyFont="1" applyFill="1" applyBorder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5" borderId="16" xfId="0" applyFont="1" applyFill="1" applyBorder="1" applyAlignment="1">
      <alignment wrapText="1"/>
    </xf>
    <xf numFmtId="40" fontId="1" fillId="4" borderId="19" xfId="0" applyNumberFormat="1" applyFont="1" applyFill="1" applyBorder="1" applyAlignment="1">
      <alignment horizontal="center"/>
    </xf>
    <xf numFmtId="40" fontId="1" fillId="0" borderId="0" xfId="0" applyNumberFormat="1" applyFont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38" fontId="4" fillId="5" borderId="19" xfId="0" applyNumberFormat="1" applyFont="1" applyFill="1" applyBorder="1" applyAlignment="1">
      <alignment horizontal="center"/>
    </xf>
    <xf numFmtId="38" fontId="6" fillId="0" borderId="19" xfId="0" applyNumberFormat="1" applyFont="1" applyBorder="1" applyAlignment="1">
      <alignment horizontal="center"/>
    </xf>
    <xf numFmtId="43" fontId="10" fillId="0" borderId="0" xfId="1" applyFont="1" applyFill="1" applyBorder="1" applyProtection="1">
      <protection locked="0"/>
    </xf>
    <xf numFmtId="38" fontId="1" fillId="0" borderId="13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8" fontId="10" fillId="0" borderId="0" xfId="0" applyNumberFormat="1" applyFont="1" applyProtection="1">
      <protection locked="0"/>
    </xf>
    <xf numFmtId="1" fontId="8" fillId="0" borderId="1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8" fontId="8" fillId="5" borderId="13" xfId="0" applyNumberFormat="1" applyFont="1" applyFill="1" applyBorder="1" applyAlignment="1">
      <alignment horizontal="center"/>
    </xf>
    <xf numFmtId="8" fontId="8" fillId="0" borderId="0" xfId="0" applyNumberFormat="1" applyFont="1" applyAlignment="1">
      <alignment horizontal="center"/>
    </xf>
    <xf numFmtId="0" fontId="6" fillId="5" borderId="32" xfId="0" applyFont="1" applyFill="1" applyBorder="1" applyAlignment="1">
      <alignment horizontal="center" vertical="top" wrapText="1"/>
    </xf>
    <xf numFmtId="0" fontId="6" fillId="5" borderId="33" xfId="0" applyFont="1" applyFill="1" applyBorder="1" applyAlignment="1">
      <alignment horizontal="center" vertical="top" wrapText="1"/>
    </xf>
    <xf numFmtId="0" fontId="6" fillId="5" borderId="34" xfId="0" applyFont="1" applyFill="1" applyBorder="1" applyAlignment="1">
      <alignment horizontal="center" vertical="top" wrapText="1"/>
    </xf>
    <xf numFmtId="8" fontId="8" fillId="5" borderId="29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top"/>
      <protection locked="0"/>
    </xf>
    <xf numFmtId="0" fontId="1" fillId="0" borderId="26" xfId="0" applyFont="1" applyBorder="1" applyAlignment="1" applyProtection="1">
      <alignment vertical="top"/>
      <protection locked="0"/>
    </xf>
    <xf numFmtId="0" fontId="1" fillId="0" borderId="28" xfId="0" applyFont="1" applyBorder="1" applyAlignment="1" applyProtection="1">
      <alignment vertical="top"/>
      <protection locked="0"/>
    </xf>
    <xf numFmtId="40" fontId="1" fillId="4" borderId="0" xfId="0" applyNumberFormat="1" applyFont="1" applyFill="1" applyAlignment="1">
      <alignment horizontal="center"/>
    </xf>
    <xf numFmtId="40" fontId="1" fillId="4" borderId="25" xfId="0" applyNumberFormat="1" applyFont="1" applyFill="1" applyBorder="1" applyAlignment="1">
      <alignment horizontal="center"/>
    </xf>
    <xf numFmtId="40" fontId="1" fillId="4" borderId="26" xfId="0" applyNumberFormat="1" applyFont="1" applyFill="1" applyBorder="1" applyAlignment="1">
      <alignment horizontal="center"/>
    </xf>
    <xf numFmtId="40" fontId="1" fillId="4" borderId="27" xfId="0" applyNumberFormat="1" applyFont="1" applyFill="1" applyBorder="1" applyAlignment="1">
      <alignment horizontal="center"/>
    </xf>
    <xf numFmtId="40" fontId="1" fillId="4" borderId="15" xfId="0" applyNumberFormat="1" applyFont="1" applyFill="1" applyBorder="1" applyAlignment="1">
      <alignment horizontal="center"/>
    </xf>
    <xf numFmtId="40" fontId="1" fillId="4" borderId="28" xfId="0" applyNumberFormat="1" applyFont="1" applyFill="1" applyBorder="1" applyAlignment="1">
      <alignment horizontal="center"/>
    </xf>
    <xf numFmtId="40" fontId="1" fillId="4" borderId="32" xfId="0" applyNumberFormat="1" applyFont="1" applyFill="1" applyBorder="1" applyAlignment="1">
      <alignment horizontal="center"/>
    </xf>
    <xf numFmtId="40" fontId="1" fillId="4" borderId="33" xfId="0" applyNumberFormat="1" applyFont="1" applyFill="1" applyBorder="1" applyAlignment="1">
      <alignment horizontal="center"/>
    </xf>
    <xf numFmtId="40" fontId="1" fillId="4" borderId="34" xfId="0" applyNumberFormat="1" applyFont="1" applyFill="1" applyBorder="1" applyAlignment="1">
      <alignment horizontal="center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1" fillId="5" borderId="27" xfId="0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2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2" xfId="2" applyNumberFormat="1" applyFont="1" applyFill="1" applyBorder="1" applyAlignment="1">
      <alignment horizontal="left" vertical="center" wrapText="1"/>
    </xf>
    <xf numFmtId="0" fontId="3" fillId="3" borderId="3" xfId="2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8" borderId="1" xfId="0" applyFont="1" applyFill="1" applyBorder="1" applyAlignment="1" applyProtection="1">
      <alignment horizontal="center" wrapText="1"/>
      <protection locked="0"/>
    </xf>
    <xf numFmtId="0" fontId="1" fillId="8" borderId="2" xfId="0" applyFont="1" applyFill="1" applyBorder="1" applyAlignment="1" applyProtection="1">
      <alignment horizontal="center" wrapText="1"/>
      <protection locked="0"/>
    </xf>
    <xf numFmtId="0" fontId="1" fillId="8" borderId="3" xfId="0" applyFont="1" applyFill="1" applyBorder="1" applyAlignment="1" applyProtection="1">
      <alignment horizontal="center" wrapText="1"/>
      <protection locked="0"/>
    </xf>
    <xf numFmtId="0" fontId="1" fillId="2" borderId="36" xfId="0" applyFont="1" applyFill="1" applyBorder="1" applyAlignment="1">
      <alignment horizontal="center" wrapText="1"/>
    </xf>
    <xf numFmtId="2" fontId="4" fillId="3" borderId="37" xfId="0" applyNumberFormat="1" applyFont="1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64" fontId="3" fillId="3" borderId="39" xfId="0" applyNumberFormat="1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wrapText="1"/>
    </xf>
    <xf numFmtId="0" fontId="1" fillId="2" borderId="22" xfId="0" applyFont="1" applyFill="1" applyBorder="1" applyAlignment="1" applyProtection="1">
      <alignment horizontal="center" wrapText="1"/>
      <protection locked="0"/>
    </xf>
    <xf numFmtId="2" fontId="4" fillId="8" borderId="41" xfId="0" applyNumberFormat="1" applyFont="1" applyFill="1" applyBorder="1" applyAlignment="1" applyProtection="1">
      <alignment horizontal="center"/>
      <protection locked="0"/>
    </xf>
    <xf numFmtId="166" fontId="4" fillId="8" borderId="41" xfId="0" applyNumberFormat="1" applyFont="1" applyFill="1" applyBorder="1" applyAlignment="1" applyProtection="1">
      <alignment horizontal="center"/>
      <protection locked="0"/>
    </xf>
    <xf numFmtId="166" fontId="4" fillId="8" borderId="42" xfId="0" applyNumberFormat="1" applyFont="1" applyFill="1" applyBorder="1" applyAlignment="1" applyProtection="1">
      <alignment horizontal="center"/>
      <protection locked="0"/>
    </xf>
    <xf numFmtId="8" fontId="1" fillId="5" borderId="13" xfId="0" applyNumberFormat="1" applyFont="1" applyFill="1" applyBorder="1" applyAlignment="1">
      <alignment horizontal="center" wrapText="1"/>
    </xf>
    <xf numFmtId="8" fontId="1" fillId="6" borderId="19" xfId="0" applyNumberFormat="1" applyFont="1" applyFill="1" applyBorder="1" applyAlignment="1">
      <alignment horizontal="center" wrapText="1"/>
    </xf>
    <xf numFmtId="8" fontId="8" fillId="5" borderId="19" xfId="0" applyNumberFormat="1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wrapText="1"/>
    </xf>
    <xf numFmtId="0" fontId="1" fillId="5" borderId="31" xfId="0" applyFont="1" applyFill="1" applyBorder="1" applyAlignment="1">
      <alignment horizontal="right" wrapText="1"/>
    </xf>
    <xf numFmtId="0" fontId="11" fillId="5" borderId="16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5" borderId="35" xfId="0" applyFont="1" applyFill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40" fontId="1" fillId="4" borderId="26" xfId="0" applyNumberFormat="1" applyFont="1" applyFill="1" applyBorder="1" applyAlignment="1">
      <alignment horizontal="center" wrapText="1"/>
    </xf>
    <xf numFmtId="40" fontId="1" fillId="4" borderId="0" xfId="0" applyNumberFormat="1" applyFont="1" applyFill="1" applyAlignment="1">
      <alignment horizontal="center" wrapText="1"/>
    </xf>
    <xf numFmtId="40" fontId="1" fillId="4" borderId="33" xfId="0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2C10-F2A6-41D9-BD52-5331E1303464}">
  <sheetPr>
    <pageSetUpPr fitToPage="1"/>
  </sheetPr>
  <dimension ref="A1:Q122"/>
  <sheetViews>
    <sheetView tabSelected="1" topLeftCell="A76" zoomScale="140" zoomScaleNormal="140" zoomScaleSheetLayoutView="100" zoomScalePageLayoutView="70" workbookViewId="0">
      <selection activeCell="H85" sqref="H85"/>
    </sheetView>
  </sheetViews>
  <sheetFormatPr defaultColWidth="9.28515625" defaultRowHeight="12.75" x14ac:dyDescent="0.2"/>
  <cols>
    <col min="1" max="1" width="13.28515625" style="50" bestFit="1" customWidth="1"/>
    <col min="2" max="2" width="10.85546875" style="2" customWidth="1"/>
    <col min="3" max="3" width="11.140625" style="2" bestFit="1" customWidth="1"/>
    <col min="4" max="4" width="8.5703125" style="2" customWidth="1"/>
    <col min="5" max="5" width="14.140625" style="2" bestFit="1" customWidth="1"/>
    <col min="6" max="6" width="33.28515625" style="149" customWidth="1"/>
    <col min="7" max="7" width="13.42578125" style="92" customWidth="1"/>
    <col min="8" max="8" width="26.5703125" style="92" bestFit="1" customWidth="1"/>
    <col min="9" max="9" width="11.140625" style="2" bestFit="1" customWidth="1"/>
    <col min="10" max="10" width="15.5703125" style="2" bestFit="1" customWidth="1"/>
    <col min="11" max="11" width="15" style="2" bestFit="1" customWidth="1"/>
    <col min="12" max="12" width="8.28515625" style="2" bestFit="1" customWidth="1"/>
    <col min="13" max="13" width="9.85546875" style="2" bestFit="1" customWidth="1"/>
    <col min="14" max="14" width="13.85546875" style="2" bestFit="1" customWidth="1"/>
    <col min="15" max="15" width="8.7109375" style="2" bestFit="1" customWidth="1"/>
    <col min="16" max="16" width="7" style="2" bestFit="1" customWidth="1"/>
    <col min="17" max="16384" width="9.28515625" style="2"/>
  </cols>
  <sheetData>
    <row r="1" spans="1:15" ht="13.5" thickBot="1" x14ac:dyDescent="0.25">
      <c r="A1" s="112" t="s">
        <v>0</v>
      </c>
      <c r="B1" s="113"/>
      <c r="C1" s="113"/>
      <c r="D1" s="113"/>
      <c r="E1" s="113"/>
      <c r="F1" s="113"/>
      <c r="G1" s="114"/>
      <c r="H1" s="1"/>
    </row>
    <row r="2" spans="1:15" ht="13.5" thickBot="1" x14ac:dyDescent="0.25">
      <c r="A2" s="3" t="s">
        <v>1</v>
      </c>
      <c r="B2" s="115"/>
      <c r="C2" s="115"/>
      <c r="D2" s="115"/>
      <c r="E2" s="115"/>
      <c r="F2" s="115"/>
      <c r="G2" s="116"/>
      <c r="H2" s="4"/>
    </row>
    <row r="3" spans="1:15" ht="24" customHeight="1" thickBot="1" x14ac:dyDescent="0.25">
      <c r="A3" s="117" t="s">
        <v>2</v>
      </c>
      <c r="B3" s="118"/>
      <c r="C3" s="130"/>
      <c r="D3" s="117" t="s">
        <v>3</v>
      </c>
      <c r="E3" s="118"/>
      <c r="F3" s="119"/>
      <c r="G3" s="5"/>
      <c r="H3" s="6"/>
    </row>
    <row r="4" spans="1:15" ht="51.75" thickBot="1" x14ac:dyDescent="0.25">
      <c r="A4" s="7" t="s">
        <v>4</v>
      </c>
      <c r="B4" s="126" t="s">
        <v>5</v>
      </c>
      <c r="C4" s="132"/>
      <c r="D4" s="128" t="s">
        <v>6</v>
      </c>
      <c r="E4" s="8" t="s">
        <v>7</v>
      </c>
      <c r="F4" s="9" t="s">
        <v>8</v>
      </c>
      <c r="G4" s="10" t="s">
        <v>9</v>
      </c>
      <c r="H4" s="11"/>
      <c r="K4" s="12"/>
      <c r="L4" s="13"/>
      <c r="M4" s="13"/>
      <c r="N4" s="13"/>
    </row>
    <row r="5" spans="1:15" x14ac:dyDescent="0.2">
      <c r="A5" s="14"/>
      <c r="B5" s="127"/>
      <c r="C5" s="133"/>
      <c r="D5" s="129"/>
      <c r="E5" s="15"/>
      <c r="F5" s="136" t="str">
        <f t="shared" ref="F5:F68" si="0">IF(B5="","",ROUND((D5-1)*$G$3,2))</f>
        <v/>
      </c>
      <c r="G5" s="16" t="str">
        <f t="shared" ref="G5:G68" si="1">IF(F5="","",F5*E5)</f>
        <v/>
      </c>
      <c r="H5" s="17"/>
      <c r="I5" s="13"/>
      <c r="J5" s="13"/>
      <c r="K5" s="13"/>
      <c r="L5" s="13"/>
      <c r="M5" s="13"/>
      <c r="N5" s="13"/>
      <c r="O5" s="13"/>
    </row>
    <row r="6" spans="1:15" x14ac:dyDescent="0.2">
      <c r="A6" s="14"/>
      <c r="B6" s="127"/>
      <c r="C6" s="133"/>
      <c r="D6" s="129"/>
      <c r="E6" s="15"/>
      <c r="F6" s="136" t="str">
        <f t="shared" si="0"/>
        <v/>
      </c>
      <c r="G6" s="16" t="str">
        <f t="shared" si="1"/>
        <v/>
      </c>
      <c r="H6" s="17"/>
      <c r="I6" s="13"/>
      <c r="J6" s="13"/>
      <c r="K6" s="13"/>
      <c r="L6" s="13"/>
      <c r="M6" s="13"/>
      <c r="N6" s="13"/>
      <c r="O6" s="13"/>
    </row>
    <row r="7" spans="1:15" x14ac:dyDescent="0.2">
      <c r="A7" s="14"/>
      <c r="B7" s="127"/>
      <c r="C7" s="133"/>
      <c r="D7" s="129"/>
      <c r="E7" s="15"/>
      <c r="F7" s="136" t="str">
        <f t="shared" si="0"/>
        <v/>
      </c>
      <c r="G7" s="16" t="str">
        <f t="shared" si="1"/>
        <v/>
      </c>
      <c r="H7" s="17"/>
      <c r="I7" s="13"/>
      <c r="J7" s="13"/>
      <c r="K7" s="13"/>
      <c r="L7" s="13"/>
      <c r="M7" s="13"/>
      <c r="N7" s="13"/>
      <c r="O7" s="13"/>
    </row>
    <row r="8" spans="1:15" hidden="1" x14ac:dyDescent="0.2">
      <c r="A8" s="14"/>
      <c r="B8" s="127"/>
      <c r="C8" s="134"/>
      <c r="D8" s="129"/>
      <c r="E8" s="15"/>
      <c r="F8" s="136" t="str">
        <f t="shared" si="0"/>
        <v/>
      </c>
      <c r="G8" s="16" t="str">
        <f t="shared" si="1"/>
        <v/>
      </c>
      <c r="H8" s="17"/>
      <c r="I8" s="18"/>
      <c r="J8" s="13"/>
      <c r="K8" s="13"/>
      <c r="L8" s="13"/>
      <c r="M8" s="13"/>
      <c r="N8" s="13"/>
      <c r="O8" s="13"/>
    </row>
    <row r="9" spans="1:15" hidden="1" x14ac:dyDescent="0.2">
      <c r="A9" s="14"/>
      <c r="B9" s="127"/>
      <c r="C9" s="134"/>
      <c r="D9" s="129"/>
      <c r="E9" s="15"/>
      <c r="F9" s="136" t="str">
        <f t="shared" si="0"/>
        <v/>
      </c>
      <c r="G9" s="16" t="str">
        <f t="shared" si="1"/>
        <v/>
      </c>
      <c r="H9" s="17"/>
      <c r="I9" s="18"/>
      <c r="J9" s="13"/>
      <c r="K9" s="13"/>
      <c r="L9" s="13"/>
      <c r="M9" s="13"/>
      <c r="N9" s="13"/>
      <c r="O9" s="13"/>
    </row>
    <row r="10" spans="1:15" hidden="1" x14ac:dyDescent="0.2">
      <c r="A10" s="14"/>
      <c r="B10" s="127"/>
      <c r="C10" s="134"/>
      <c r="D10" s="129"/>
      <c r="E10" s="15"/>
      <c r="F10" s="136" t="str">
        <f t="shared" si="0"/>
        <v/>
      </c>
      <c r="G10" s="16" t="str">
        <f t="shared" si="1"/>
        <v/>
      </c>
      <c r="H10" s="17"/>
      <c r="I10" s="18"/>
      <c r="J10" s="13"/>
      <c r="K10" s="13"/>
      <c r="L10" s="13"/>
      <c r="M10" s="13"/>
      <c r="N10" s="13"/>
      <c r="O10" s="13"/>
    </row>
    <row r="11" spans="1:15" hidden="1" x14ac:dyDescent="0.2">
      <c r="A11" s="14"/>
      <c r="B11" s="127"/>
      <c r="C11" s="134"/>
      <c r="D11" s="129"/>
      <c r="E11" s="15"/>
      <c r="F11" s="136" t="str">
        <f t="shared" si="0"/>
        <v/>
      </c>
      <c r="G11" s="16" t="str">
        <f t="shared" si="1"/>
        <v/>
      </c>
      <c r="H11" s="17"/>
      <c r="I11" s="18"/>
      <c r="J11" s="13"/>
      <c r="K11" s="13"/>
      <c r="L11" s="13"/>
      <c r="M11" s="13"/>
      <c r="N11" s="13"/>
      <c r="O11" s="13"/>
    </row>
    <row r="12" spans="1:15" hidden="1" x14ac:dyDescent="0.2">
      <c r="A12" s="14"/>
      <c r="B12" s="127"/>
      <c r="C12" s="134"/>
      <c r="D12" s="129"/>
      <c r="E12" s="15"/>
      <c r="F12" s="136" t="str">
        <f t="shared" si="0"/>
        <v/>
      </c>
      <c r="G12" s="16" t="str">
        <f t="shared" si="1"/>
        <v/>
      </c>
      <c r="H12" s="17"/>
      <c r="I12" s="18"/>
      <c r="J12" s="13"/>
      <c r="K12" s="13"/>
      <c r="L12" s="13"/>
      <c r="M12" s="13"/>
      <c r="N12" s="13"/>
      <c r="O12" s="13"/>
    </row>
    <row r="13" spans="1:15" hidden="1" x14ac:dyDescent="0.2">
      <c r="A13" s="14"/>
      <c r="B13" s="127"/>
      <c r="C13" s="134"/>
      <c r="D13" s="129"/>
      <c r="E13" s="15"/>
      <c r="F13" s="136" t="str">
        <f t="shared" si="0"/>
        <v/>
      </c>
      <c r="G13" s="16" t="str">
        <f t="shared" si="1"/>
        <v/>
      </c>
      <c r="H13" s="17"/>
      <c r="I13" s="18"/>
      <c r="J13" s="13"/>
      <c r="K13" s="13"/>
      <c r="L13" s="13"/>
      <c r="M13" s="13"/>
      <c r="N13" s="13"/>
      <c r="O13" s="13"/>
    </row>
    <row r="14" spans="1:15" hidden="1" x14ac:dyDescent="0.2">
      <c r="A14" s="14"/>
      <c r="B14" s="127"/>
      <c r="C14" s="134"/>
      <c r="D14" s="129"/>
      <c r="E14" s="15"/>
      <c r="F14" s="136" t="str">
        <f t="shared" si="0"/>
        <v/>
      </c>
      <c r="G14" s="16" t="str">
        <f t="shared" si="1"/>
        <v/>
      </c>
      <c r="H14" s="19"/>
      <c r="I14" s="13"/>
      <c r="J14" s="20"/>
      <c r="K14" s="13"/>
      <c r="L14" s="13"/>
      <c r="M14" s="13"/>
      <c r="N14" s="13"/>
    </row>
    <row r="15" spans="1:15" hidden="1" x14ac:dyDescent="0.2">
      <c r="A15" s="14"/>
      <c r="B15" s="127"/>
      <c r="C15" s="134"/>
      <c r="D15" s="129"/>
      <c r="E15" s="15"/>
      <c r="F15" s="136" t="str">
        <f t="shared" si="0"/>
        <v/>
      </c>
      <c r="G15" s="16" t="str">
        <f t="shared" si="1"/>
        <v/>
      </c>
      <c r="H15" s="19"/>
      <c r="I15" s="13"/>
      <c r="J15" s="13"/>
      <c r="K15" s="13"/>
      <c r="L15" s="13"/>
      <c r="M15" s="13"/>
      <c r="N15" s="13"/>
    </row>
    <row r="16" spans="1:15" hidden="1" x14ac:dyDescent="0.2">
      <c r="A16" s="14"/>
      <c r="B16" s="127"/>
      <c r="C16" s="134"/>
      <c r="D16" s="129"/>
      <c r="E16" s="15"/>
      <c r="F16" s="136" t="str">
        <f t="shared" si="0"/>
        <v/>
      </c>
      <c r="G16" s="16" t="str">
        <f t="shared" si="1"/>
        <v/>
      </c>
      <c r="H16" s="19"/>
      <c r="I16" s="13"/>
      <c r="J16" s="13"/>
      <c r="K16" s="13"/>
      <c r="L16" s="13"/>
      <c r="M16" s="13"/>
      <c r="N16" s="13"/>
    </row>
    <row r="17" spans="1:14" hidden="1" x14ac:dyDescent="0.2">
      <c r="A17" s="14"/>
      <c r="B17" s="127"/>
      <c r="C17" s="134"/>
      <c r="D17" s="129"/>
      <c r="E17" s="15"/>
      <c r="F17" s="136" t="str">
        <f t="shared" si="0"/>
        <v/>
      </c>
      <c r="G17" s="16" t="str">
        <f t="shared" si="1"/>
        <v/>
      </c>
      <c r="H17" s="19"/>
      <c r="I17" s="13"/>
      <c r="J17" s="13"/>
      <c r="K17" s="13"/>
      <c r="L17" s="13"/>
      <c r="M17" s="13"/>
      <c r="N17" s="13"/>
    </row>
    <row r="18" spans="1:14" hidden="1" x14ac:dyDescent="0.2">
      <c r="A18" s="14"/>
      <c r="B18" s="127"/>
      <c r="C18" s="134"/>
      <c r="D18" s="129"/>
      <c r="E18" s="15"/>
      <c r="F18" s="136" t="str">
        <f t="shared" si="0"/>
        <v/>
      </c>
      <c r="G18" s="16" t="str">
        <f t="shared" si="1"/>
        <v/>
      </c>
      <c r="H18" s="19"/>
      <c r="I18" s="13"/>
      <c r="J18" s="13"/>
      <c r="K18" s="13"/>
      <c r="L18" s="13"/>
      <c r="M18" s="13"/>
      <c r="N18" s="13"/>
    </row>
    <row r="19" spans="1:14" hidden="1" x14ac:dyDescent="0.2">
      <c r="A19" s="14"/>
      <c r="B19" s="127"/>
      <c r="C19" s="134"/>
      <c r="D19" s="129"/>
      <c r="E19" s="15"/>
      <c r="F19" s="136" t="str">
        <f t="shared" si="0"/>
        <v/>
      </c>
      <c r="G19" s="16" t="str">
        <f t="shared" si="1"/>
        <v/>
      </c>
      <c r="H19" s="19"/>
      <c r="I19" s="13"/>
      <c r="J19" s="13"/>
      <c r="K19" s="13"/>
      <c r="L19" s="13"/>
      <c r="M19" s="13"/>
      <c r="N19" s="13"/>
    </row>
    <row r="20" spans="1:14" hidden="1" x14ac:dyDescent="0.2">
      <c r="A20" s="14"/>
      <c r="B20" s="127"/>
      <c r="C20" s="134"/>
      <c r="D20" s="129"/>
      <c r="E20" s="15"/>
      <c r="F20" s="136" t="str">
        <f t="shared" si="0"/>
        <v/>
      </c>
      <c r="G20" s="16" t="str">
        <f t="shared" si="1"/>
        <v/>
      </c>
      <c r="H20" s="19"/>
      <c r="I20" s="13"/>
      <c r="J20" s="13"/>
      <c r="K20" s="13"/>
      <c r="L20" s="13"/>
      <c r="M20" s="13"/>
      <c r="N20" s="13"/>
    </row>
    <row r="21" spans="1:14" hidden="1" x14ac:dyDescent="0.2">
      <c r="A21" s="14"/>
      <c r="B21" s="127"/>
      <c r="C21" s="134"/>
      <c r="D21" s="129"/>
      <c r="E21" s="15"/>
      <c r="F21" s="136" t="str">
        <f t="shared" si="0"/>
        <v/>
      </c>
      <c r="G21" s="16" t="str">
        <f t="shared" si="1"/>
        <v/>
      </c>
      <c r="H21" s="19"/>
      <c r="I21" s="13"/>
      <c r="J21" s="13"/>
      <c r="K21" s="13"/>
      <c r="L21" s="13"/>
      <c r="M21" s="13"/>
      <c r="N21" s="13"/>
    </row>
    <row r="22" spans="1:14" hidden="1" x14ac:dyDescent="0.2">
      <c r="A22" s="14"/>
      <c r="B22" s="127"/>
      <c r="C22" s="134"/>
      <c r="D22" s="129"/>
      <c r="E22" s="15"/>
      <c r="F22" s="136" t="str">
        <f t="shared" si="0"/>
        <v/>
      </c>
      <c r="G22" s="16" t="str">
        <f t="shared" si="1"/>
        <v/>
      </c>
      <c r="H22" s="19"/>
      <c r="I22" s="13"/>
      <c r="J22" s="13"/>
      <c r="K22" s="13"/>
      <c r="L22" s="13"/>
      <c r="M22" s="13"/>
      <c r="N22" s="13"/>
    </row>
    <row r="23" spans="1:14" hidden="1" x14ac:dyDescent="0.2">
      <c r="A23" s="14"/>
      <c r="B23" s="127"/>
      <c r="C23" s="134"/>
      <c r="D23" s="129"/>
      <c r="E23" s="15"/>
      <c r="F23" s="136" t="str">
        <f t="shared" si="0"/>
        <v/>
      </c>
      <c r="G23" s="16" t="str">
        <f t="shared" si="1"/>
        <v/>
      </c>
      <c r="H23" s="19"/>
      <c r="I23" s="13"/>
      <c r="J23" s="13"/>
      <c r="K23" s="13"/>
      <c r="L23" s="13"/>
      <c r="M23" s="13"/>
      <c r="N23" s="13"/>
    </row>
    <row r="24" spans="1:14" hidden="1" x14ac:dyDescent="0.2">
      <c r="A24" s="14"/>
      <c r="B24" s="127"/>
      <c r="C24" s="134"/>
      <c r="D24" s="129"/>
      <c r="E24" s="15"/>
      <c r="F24" s="136" t="str">
        <f t="shared" si="0"/>
        <v/>
      </c>
      <c r="G24" s="16" t="str">
        <f t="shared" si="1"/>
        <v/>
      </c>
      <c r="H24" s="19"/>
      <c r="I24" s="13"/>
      <c r="J24" s="13"/>
      <c r="K24" s="13"/>
      <c r="L24" s="13"/>
      <c r="M24" s="13"/>
      <c r="N24" s="13"/>
    </row>
    <row r="25" spans="1:14" hidden="1" x14ac:dyDescent="0.2">
      <c r="A25" s="14"/>
      <c r="B25" s="127"/>
      <c r="C25" s="134"/>
      <c r="D25" s="129"/>
      <c r="E25" s="15"/>
      <c r="F25" s="136" t="str">
        <f t="shared" si="0"/>
        <v/>
      </c>
      <c r="G25" s="16" t="str">
        <f t="shared" si="1"/>
        <v/>
      </c>
      <c r="H25" s="19"/>
      <c r="I25" s="13"/>
      <c r="J25" s="13"/>
      <c r="K25" s="13"/>
      <c r="L25" s="13"/>
      <c r="M25" s="13"/>
      <c r="N25" s="13"/>
    </row>
    <row r="26" spans="1:14" hidden="1" x14ac:dyDescent="0.2">
      <c r="A26" s="14"/>
      <c r="B26" s="127"/>
      <c r="C26" s="134"/>
      <c r="D26" s="129"/>
      <c r="E26" s="15"/>
      <c r="F26" s="136" t="str">
        <f t="shared" si="0"/>
        <v/>
      </c>
      <c r="G26" s="16" t="str">
        <f t="shared" si="1"/>
        <v/>
      </c>
      <c r="H26" s="19"/>
      <c r="I26" s="13"/>
      <c r="J26" s="13"/>
      <c r="K26" s="13"/>
      <c r="L26" s="13"/>
      <c r="M26" s="13"/>
      <c r="N26" s="13"/>
    </row>
    <row r="27" spans="1:14" hidden="1" x14ac:dyDescent="0.2">
      <c r="A27" s="14"/>
      <c r="B27" s="127"/>
      <c r="C27" s="134"/>
      <c r="D27" s="129"/>
      <c r="E27" s="15"/>
      <c r="F27" s="136" t="str">
        <f t="shared" si="0"/>
        <v/>
      </c>
      <c r="G27" s="16" t="str">
        <f t="shared" si="1"/>
        <v/>
      </c>
      <c r="H27" s="19"/>
      <c r="I27" s="13"/>
      <c r="J27" s="13"/>
      <c r="K27" s="13"/>
      <c r="L27" s="13"/>
      <c r="M27" s="13"/>
      <c r="N27" s="13"/>
    </row>
    <row r="28" spans="1:14" hidden="1" x14ac:dyDescent="0.2">
      <c r="A28" s="14"/>
      <c r="B28" s="127"/>
      <c r="C28" s="134"/>
      <c r="D28" s="129"/>
      <c r="E28" s="15"/>
      <c r="F28" s="136" t="str">
        <f t="shared" si="0"/>
        <v/>
      </c>
      <c r="G28" s="16" t="str">
        <f t="shared" si="1"/>
        <v/>
      </c>
      <c r="H28" s="19"/>
      <c r="I28" s="13"/>
      <c r="J28" s="13"/>
      <c r="K28" s="13"/>
      <c r="L28" s="13"/>
      <c r="M28" s="13"/>
      <c r="N28" s="13"/>
    </row>
    <row r="29" spans="1:14" hidden="1" x14ac:dyDescent="0.2">
      <c r="A29" s="14"/>
      <c r="B29" s="127"/>
      <c r="C29" s="134"/>
      <c r="D29" s="129"/>
      <c r="E29" s="15"/>
      <c r="F29" s="136" t="str">
        <f t="shared" si="0"/>
        <v/>
      </c>
      <c r="G29" s="16" t="str">
        <f t="shared" si="1"/>
        <v/>
      </c>
      <c r="H29" s="19"/>
      <c r="I29" s="13"/>
      <c r="J29" s="13"/>
      <c r="K29" s="13"/>
      <c r="L29" s="13"/>
      <c r="M29" s="13"/>
      <c r="N29" s="13"/>
    </row>
    <row r="30" spans="1:14" hidden="1" x14ac:dyDescent="0.2">
      <c r="A30" s="14"/>
      <c r="B30" s="127"/>
      <c r="C30" s="134"/>
      <c r="D30" s="129"/>
      <c r="E30" s="15"/>
      <c r="F30" s="136" t="str">
        <f t="shared" si="0"/>
        <v/>
      </c>
      <c r="G30" s="16" t="str">
        <f t="shared" si="1"/>
        <v/>
      </c>
      <c r="H30" s="19"/>
      <c r="I30" s="13"/>
      <c r="J30" s="13"/>
      <c r="K30" s="13"/>
      <c r="L30" s="13"/>
      <c r="M30" s="13"/>
      <c r="N30" s="13"/>
    </row>
    <row r="31" spans="1:14" hidden="1" x14ac:dyDescent="0.2">
      <c r="A31" s="14"/>
      <c r="B31" s="127"/>
      <c r="C31" s="134"/>
      <c r="D31" s="129"/>
      <c r="E31" s="15"/>
      <c r="F31" s="136" t="str">
        <f t="shared" si="0"/>
        <v/>
      </c>
      <c r="G31" s="16" t="str">
        <f t="shared" si="1"/>
        <v/>
      </c>
      <c r="H31" s="19"/>
      <c r="I31" s="13"/>
      <c r="J31" s="13"/>
      <c r="K31" s="13"/>
      <c r="L31" s="13"/>
      <c r="M31" s="13"/>
      <c r="N31" s="13"/>
    </row>
    <row r="32" spans="1:14" hidden="1" x14ac:dyDescent="0.2">
      <c r="A32" s="14"/>
      <c r="B32" s="127"/>
      <c r="C32" s="134"/>
      <c r="D32" s="129"/>
      <c r="E32" s="15"/>
      <c r="F32" s="136" t="str">
        <f t="shared" si="0"/>
        <v/>
      </c>
      <c r="G32" s="16" t="str">
        <f t="shared" si="1"/>
        <v/>
      </c>
      <c r="H32" s="19"/>
      <c r="I32" s="13"/>
      <c r="J32" s="13"/>
      <c r="K32" s="13"/>
      <c r="L32" s="13"/>
      <c r="M32" s="13"/>
      <c r="N32" s="13"/>
    </row>
    <row r="33" spans="1:14" hidden="1" x14ac:dyDescent="0.2">
      <c r="A33" s="14"/>
      <c r="B33" s="127"/>
      <c r="C33" s="134"/>
      <c r="D33" s="129"/>
      <c r="E33" s="15"/>
      <c r="F33" s="136" t="str">
        <f t="shared" si="0"/>
        <v/>
      </c>
      <c r="G33" s="16" t="str">
        <f t="shared" si="1"/>
        <v/>
      </c>
      <c r="H33" s="19"/>
      <c r="I33" s="13"/>
      <c r="J33" s="13"/>
      <c r="K33" s="13"/>
      <c r="L33" s="13"/>
      <c r="M33" s="13"/>
      <c r="N33" s="13"/>
    </row>
    <row r="34" spans="1:14" hidden="1" x14ac:dyDescent="0.2">
      <c r="A34" s="14"/>
      <c r="B34" s="127"/>
      <c r="C34" s="134"/>
      <c r="D34" s="129"/>
      <c r="E34" s="15"/>
      <c r="F34" s="136" t="str">
        <f t="shared" si="0"/>
        <v/>
      </c>
      <c r="G34" s="16" t="str">
        <f t="shared" si="1"/>
        <v/>
      </c>
      <c r="H34" s="19"/>
      <c r="I34" s="13"/>
      <c r="J34" s="13"/>
      <c r="K34" s="13"/>
      <c r="L34" s="13"/>
      <c r="M34" s="13"/>
      <c r="N34" s="13"/>
    </row>
    <row r="35" spans="1:14" hidden="1" x14ac:dyDescent="0.2">
      <c r="A35" s="14"/>
      <c r="B35" s="127"/>
      <c r="C35" s="134"/>
      <c r="D35" s="129"/>
      <c r="E35" s="15"/>
      <c r="F35" s="136" t="str">
        <f t="shared" si="0"/>
        <v/>
      </c>
      <c r="G35" s="16" t="str">
        <f t="shared" si="1"/>
        <v/>
      </c>
      <c r="H35" s="19"/>
      <c r="I35" s="13"/>
      <c r="J35" s="13"/>
      <c r="K35" s="13"/>
      <c r="L35" s="13"/>
      <c r="M35" s="13"/>
      <c r="N35" s="13"/>
    </row>
    <row r="36" spans="1:14" hidden="1" x14ac:dyDescent="0.2">
      <c r="A36" s="14"/>
      <c r="B36" s="127"/>
      <c r="C36" s="134"/>
      <c r="D36" s="129"/>
      <c r="E36" s="15"/>
      <c r="F36" s="136" t="str">
        <f t="shared" si="0"/>
        <v/>
      </c>
      <c r="G36" s="16" t="str">
        <f t="shared" si="1"/>
        <v/>
      </c>
      <c r="H36" s="19"/>
      <c r="I36" s="13"/>
      <c r="J36" s="13"/>
      <c r="K36" s="13"/>
      <c r="L36" s="13"/>
      <c r="M36" s="13"/>
      <c r="N36" s="13"/>
    </row>
    <row r="37" spans="1:14" hidden="1" x14ac:dyDescent="0.2">
      <c r="A37" s="14"/>
      <c r="B37" s="127"/>
      <c r="C37" s="134"/>
      <c r="D37" s="129"/>
      <c r="E37" s="15"/>
      <c r="F37" s="136" t="str">
        <f t="shared" si="0"/>
        <v/>
      </c>
      <c r="G37" s="16" t="str">
        <f t="shared" si="1"/>
        <v/>
      </c>
      <c r="H37" s="19"/>
      <c r="I37" s="13"/>
      <c r="J37" s="13"/>
      <c r="K37" s="13"/>
      <c r="L37" s="13"/>
      <c r="M37" s="13"/>
      <c r="N37" s="13"/>
    </row>
    <row r="38" spans="1:14" hidden="1" x14ac:dyDescent="0.2">
      <c r="A38" s="14"/>
      <c r="B38" s="127"/>
      <c r="C38" s="134"/>
      <c r="D38" s="129"/>
      <c r="E38" s="15"/>
      <c r="F38" s="136" t="str">
        <f t="shared" si="0"/>
        <v/>
      </c>
      <c r="G38" s="16" t="str">
        <f t="shared" si="1"/>
        <v/>
      </c>
      <c r="H38" s="19"/>
      <c r="I38" s="13"/>
      <c r="J38" s="13"/>
      <c r="K38" s="13"/>
      <c r="L38" s="13"/>
      <c r="M38" s="13"/>
      <c r="N38" s="13"/>
    </row>
    <row r="39" spans="1:14" hidden="1" x14ac:dyDescent="0.2">
      <c r="A39" s="14"/>
      <c r="B39" s="127"/>
      <c r="C39" s="134"/>
      <c r="D39" s="129"/>
      <c r="E39" s="15"/>
      <c r="F39" s="136" t="str">
        <f t="shared" si="0"/>
        <v/>
      </c>
      <c r="G39" s="16" t="str">
        <f t="shared" si="1"/>
        <v/>
      </c>
      <c r="H39" s="19"/>
      <c r="I39" s="13"/>
      <c r="J39" s="13"/>
      <c r="K39" s="13"/>
      <c r="L39" s="13"/>
      <c r="M39" s="13"/>
      <c r="N39" s="13"/>
    </row>
    <row r="40" spans="1:14" hidden="1" x14ac:dyDescent="0.2">
      <c r="A40" s="14"/>
      <c r="B40" s="127"/>
      <c r="C40" s="134"/>
      <c r="D40" s="129"/>
      <c r="E40" s="15"/>
      <c r="F40" s="136" t="str">
        <f t="shared" si="0"/>
        <v/>
      </c>
      <c r="G40" s="16" t="str">
        <f t="shared" si="1"/>
        <v/>
      </c>
      <c r="H40" s="19"/>
      <c r="I40" s="13"/>
      <c r="J40" s="13"/>
      <c r="K40" s="13"/>
      <c r="L40" s="13"/>
      <c r="M40" s="13"/>
      <c r="N40" s="13"/>
    </row>
    <row r="41" spans="1:14" hidden="1" x14ac:dyDescent="0.2">
      <c r="A41" s="14"/>
      <c r="B41" s="127"/>
      <c r="C41" s="134"/>
      <c r="D41" s="129"/>
      <c r="E41" s="15"/>
      <c r="F41" s="136" t="str">
        <f t="shared" si="0"/>
        <v/>
      </c>
      <c r="G41" s="16" t="str">
        <f t="shared" si="1"/>
        <v/>
      </c>
      <c r="H41" s="19"/>
      <c r="I41" s="13"/>
      <c r="J41" s="13"/>
      <c r="K41" s="13"/>
      <c r="L41" s="13"/>
      <c r="M41" s="13"/>
      <c r="N41" s="13"/>
    </row>
    <row r="42" spans="1:14" hidden="1" x14ac:dyDescent="0.2">
      <c r="A42" s="14"/>
      <c r="B42" s="127"/>
      <c r="C42" s="134"/>
      <c r="D42" s="129"/>
      <c r="E42" s="15"/>
      <c r="F42" s="136" t="str">
        <f t="shared" si="0"/>
        <v/>
      </c>
      <c r="G42" s="16" t="str">
        <f t="shared" si="1"/>
        <v/>
      </c>
      <c r="H42" s="19"/>
      <c r="I42" s="13"/>
      <c r="J42" s="13"/>
      <c r="K42" s="13"/>
      <c r="L42" s="13"/>
      <c r="M42" s="13"/>
      <c r="N42" s="13"/>
    </row>
    <row r="43" spans="1:14" hidden="1" x14ac:dyDescent="0.2">
      <c r="A43" s="14"/>
      <c r="B43" s="127"/>
      <c r="C43" s="134"/>
      <c r="D43" s="129"/>
      <c r="E43" s="15"/>
      <c r="F43" s="136" t="str">
        <f t="shared" si="0"/>
        <v/>
      </c>
      <c r="G43" s="16" t="str">
        <f t="shared" si="1"/>
        <v/>
      </c>
      <c r="H43" s="19"/>
      <c r="I43" s="13"/>
      <c r="J43" s="13"/>
      <c r="K43" s="13"/>
      <c r="L43" s="13"/>
      <c r="M43" s="13"/>
      <c r="N43" s="13"/>
    </row>
    <row r="44" spans="1:14" hidden="1" x14ac:dyDescent="0.2">
      <c r="A44" s="14"/>
      <c r="B44" s="127"/>
      <c r="C44" s="134"/>
      <c r="D44" s="129"/>
      <c r="E44" s="15"/>
      <c r="F44" s="136" t="str">
        <f t="shared" si="0"/>
        <v/>
      </c>
      <c r="G44" s="16" t="str">
        <f t="shared" si="1"/>
        <v/>
      </c>
      <c r="H44" s="19"/>
      <c r="I44" s="13"/>
      <c r="J44" s="13"/>
      <c r="K44" s="13"/>
      <c r="L44" s="13"/>
      <c r="M44" s="13"/>
      <c r="N44" s="13"/>
    </row>
    <row r="45" spans="1:14" hidden="1" x14ac:dyDescent="0.2">
      <c r="A45" s="14"/>
      <c r="B45" s="127"/>
      <c r="C45" s="134"/>
      <c r="D45" s="129"/>
      <c r="E45" s="15"/>
      <c r="F45" s="136" t="str">
        <f t="shared" si="0"/>
        <v/>
      </c>
      <c r="G45" s="16" t="str">
        <f t="shared" si="1"/>
        <v/>
      </c>
      <c r="H45" s="19"/>
      <c r="I45" s="13"/>
      <c r="J45" s="13"/>
      <c r="K45" s="13"/>
      <c r="L45" s="13"/>
      <c r="M45" s="13"/>
      <c r="N45" s="13"/>
    </row>
    <row r="46" spans="1:14" hidden="1" x14ac:dyDescent="0.2">
      <c r="A46" s="14"/>
      <c r="B46" s="127"/>
      <c r="C46" s="134"/>
      <c r="D46" s="129"/>
      <c r="E46" s="15"/>
      <c r="F46" s="136" t="str">
        <f t="shared" si="0"/>
        <v/>
      </c>
      <c r="G46" s="16" t="str">
        <f t="shared" si="1"/>
        <v/>
      </c>
      <c r="H46" s="19"/>
      <c r="I46" s="13"/>
      <c r="J46" s="13"/>
      <c r="K46" s="13"/>
      <c r="L46" s="13"/>
      <c r="M46" s="13"/>
      <c r="N46" s="13"/>
    </row>
    <row r="47" spans="1:14" hidden="1" x14ac:dyDescent="0.2">
      <c r="A47" s="14"/>
      <c r="B47" s="127"/>
      <c r="C47" s="134"/>
      <c r="D47" s="129"/>
      <c r="E47" s="15"/>
      <c r="F47" s="136" t="str">
        <f t="shared" si="0"/>
        <v/>
      </c>
      <c r="G47" s="16" t="str">
        <f t="shared" si="1"/>
        <v/>
      </c>
      <c r="H47" s="19"/>
      <c r="I47" s="13"/>
      <c r="J47" s="13"/>
      <c r="K47" s="13"/>
      <c r="L47" s="13"/>
      <c r="M47" s="13"/>
      <c r="N47" s="13"/>
    </row>
    <row r="48" spans="1:14" hidden="1" x14ac:dyDescent="0.2">
      <c r="A48" s="14"/>
      <c r="B48" s="127"/>
      <c r="C48" s="134"/>
      <c r="D48" s="129"/>
      <c r="E48" s="15"/>
      <c r="F48" s="136" t="str">
        <f t="shared" si="0"/>
        <v/>
      </c>
      <c r="G48" s="16" t="str">
        <f t="shared" si="1"/>
        <v/>
      </c>
      <c r="H48" s="19"/>
      <c r="I48" s="13"/>
      <c r="J48" s="13"/>
      <c r="K48" s="13"/>
      <c r="L48" s="13"/>
      <c r="M48" s="13"/>
      <c r="N48" s="13"/>
    </row>
    <row r="49" spans="1:14" hidden="1" x14ac:dyDescent="0.2">
      <c r="A49" s="14"/>
      <c r="B49" s="127"/>
      <c r="C49" s="134"/>
      <c r="D49" s="129"/>
      <c r="E49" s="15"/>
      <c r="F49" s="136" t="str">
        <f t="shared" si="0"/>
        <v/>
      </c>
      <c r="G49" s="16" t="str">
        <f t="shared" si="1"/>
        <v/>
      </c>
      <c r="H49" s="19"/>
      <c r="I49" s="13"/>
      <c r="J49" s="13"/>
      <c r="K49" s="13"/>
      <c r="L49" s="13"/>
      <c r="M49" s="13"/>
      <c r="N49" s="13"/>
    </row>
    <row r="50" spans="1:14" hidden="1" x14ac:dyDescent="0.2">
      <c r="A50" s="14"/>
      <c r="B50" s="127"/>
      <c r="C50" s="134"/>
      <c r="D50" s="129"/>
      <c r="E50" s="15"/>
      <c r="F50" s="136" t="str">
        <f t="shared" si="0"/>
        <v/>
      </c>
      <c r="G50" s="16" t="str">
        <f t="shared" si="1"/>
        <v/>
      </c>
      <c r="H50" s="19"/>
      <c r="I50" s="13"/>
      <c r="J50" s="13"/>
      <c r="K50" s="13"/>
      <c r="L50" s="13"/>
      <c r="M50" s="13"/>
      <c r="N50" s="13"/>
    </row>
    <row r="51" spans="1:14" hidden="1" x14ac:dyDescent="0.2">
      <c r="A51" s="14"/>
      <c r="B51" s="127"/>
      <c r="C51" s="134"/>
      <c r="D51" s="129"/>
      <c r="E51" s="15"/>
      <c r="F51" s="136" t="str">
        <f t="shared" si="0"/>
        <v/>
      </c>
      <c r="G51" s="16" t="str">
        <f t="shared" si="1"/>
        <v/>
      </c>
      <c r="H51" s="19"/>
      <c r="I51" s="13"/>
      <c r="J51" s="13"/>
      <c r="K51" s="13"/>
      <c r="L51" s="13"/>
      <c r="M51" s="13"/>
      <c r="N51" s="13"/>
    </row>
    <row r="52" spans="1:14" hidden="1" x14ac:dyDescent="0.2">
      <c r="A52" s="14"/>
      <c r="B52" s="127"/>
      <c r="C52" s="134"/>
      <c r="D52" s="129"/>
      <c r="E52" s="15"/>
      <c r="F52" s="136" t="str">
        <f t="shared" si="0"/>
        <v/>
      </c>
      <c r="G52" s="16" t="str">
        <f t="shared" si="1"/>
        <v/>
      </c>
      <c r="H52" s="19"/>
      <c r="I52" s="13"/>
      <c r="J52" s="13"/>
      <c r="K52" s="13"/>
      <c r="L52" s="13"/>
      <c r="M52" s="13"/>
      <c r="N52" s="13"/>
    </row>
    <row r="53" spans="1:14" hidden="1" x14ac:dyDescent="0.2">
      <c r="A53" s="14"/>
      <c r="B53" s="127"/>
      <c r="C53" s="134"/>
      <c r="D53" s="129"/>
      <c r="E53" s="15"/>
      <c r="F53" s="136" t="str">
        <f t="shared" si="0"/>
        <v/>
      </c>
      <c r="G53" s="16" t="str">
        <f t="shared" si="1"/>
        <v/>
      </c>
      <c r="H53" s="19"/>
      <c r="I53" s="13"/>
      <c r="J53" s="13"/>
      <c r="K53" s="13"/>
      <c r="L53" s="13"/>
      <c r="M53" s="13"/>
      <c r="N53" s="13"/>
    </row>
    <row r="54" spans="1:14" hidden="1" x14ac:dyDescent="0.2">
      <c r="A54" s="14"/>
      <c r="B54" s="127"/>
      <c r="C54" s="134"/>
      <c r="D54" s="129"/>
      <c r="E54" s="15"/>
      <c r="F54" s="136" t="str">
        <f t="shared" si="0"/>
        <v/>
      </c>
      <c r="G54" s="16" t="str">
        <f t="shared" si="1"/>
        <v/>
      </c>
      <c r="H54" s="19"/>
      <c r="I54" s="13"/>
      <c r="J54" s="13"/>
      <c r="K54" s="13"/>
      <c r="L54" s="13"/>
      <c r="M54" s="13"/>
      <c r="N54" s="13"/>
    </row>
    <row r="55" spans="1:14" hidden="1" x14ac:dyDescent="0.2">
      <c r="A55" s="14"/>
      <c r="B55" s="127"/>
      <c r="C55" s="134"/>
      <c r="D55" s="129"/>
      <c r="E55" s="15"/>
      <c r="F55" s="136" t="str">
        <f t="shared" si="0"/>
        <v/>
      </c>
      <c r="G55" s="16" t="str">
        <f t="shared" si="1"/>
        <v/>
      </c>
      <c r="H55" s="19"/>
      <c r="I55" s="13"/>
      <c r="J55" s="13"/>
      <c r="K55" s="13"/>
      <c r="L55" s="13"/>
      <c r="M55" s="13"/>
      <c r="N55" s="13"/>
    </row>
    <row r="56" spans="1:14" hidden="1" x14ac:dyDescent="0.2">
      <c r="A56" s="14"/>
      <c r="B56" s="127"/>
      <c r="C56" s="134"/>
      <c r="D56" s="129"/>
      <c r="E56" s="15"/>
      <c r="F56" s="136" t="str">
        <f t="shared" si="0"/>
        <v/>
      </c>
      <c r="G56" s="16" t="str">
        <f t="shared" si="1"/>
        <v/>
      </c>
      <c r="H56" s="19"/>
      <c r="I56" s="13"/>
      <c r="J56" s="13"/>
      <c r="K56" s="13"/>
      <c r="L56" s="13"/>
      <c r="M56" s="13"/>
      <c r="N56" s="13"/>
    </row>
    <row r="57" spans="1:14" hidden="1" x14ac:dyDescent="0.2">
      <c r="A57" s="14"/>
      <c r="B57" s="127"/>
      <c r="C57" s="134"/>
      <c r="D57" s="129"/>
      <c r="E57" s="15"/>
      <c r="F57" s="136" t="str">
        <f t="shared" si="0"/>
        <v/>
      </c>
      <c r="G57" s="16" t="str">
        <f t="shared" si="1"/>
        <v/>
      </c>
      <c r="H57" s="19"/>
      <c r="I57" s="13"/>
      <c r="J57" s="13"/>
      <c r="K57" s="13"/>
      <c r="L57" s="13"/>
      <c r="M57" s="13"/>
      <c r="N57" s="13"/>
    </row>
    <row r="58" spans="1:14" hidden="1" x14ac:dyDescent="0.2">
      <c r="A58" s="14"/>
      <c r="B58" s="127"/>
      <c r="C58" s="134"/>
      <c r="D58" s="129"/>
      <c r="E58" s="15"/>
      <c r="F58" s="136" t="str">
        <f t="shared" si="0"/>
        <v/>
      </c>
      <c r="G58" s="16" t="str">
        <f t="shared" si="1"/>
        <v/>
      </c>
      <c r="H58" s="19"/>
      <c r="I58" s="13"/>
      <c r="J58" s="13"/>
      <c r="K58" s="13"/>
      <c r="L58" s="13"/>
      <c r="M58" s="13"/>
      <c r="N58" s="13"/>
    </row>
    <row r="59" spans="1:14" hidden="1" x14ac:dyDescent="0.2">
      <c r="A59" s="14"/>
      <c r="B59" s="127"/>
      <c r="C59" s="134"/>
      <c r="D59" s="129"/>
      <c r="E59" s="15"/>
      <c r="F59" s="136" t="str">
        <f t="shared" si="0"/>
        <v/>
      </c>
      <c r="G59" s="16" t="str">
        <f t="shared" si="1"/>
        <v/>
      </c>
      <c r="H59" s="19"/>
      <c r="I59" s="13"/>
      <c r="J59" s="13"/>
      <c r="K59" s="13"/>
      <c r="L59" s="13"/>
      <c r="M59" s="13"/>
      <c r="N59" s="13"/>
    </row>
    <row r="60" spans="1:14" hidden="1" x14ac:dyDescent="0.2">
      <c r="A60" s="14"/>
      <c r="B60" s="127"/>
      <c r="C60" s="134"/>
      <c r="D60" s="129"/>
      <c r="E60" s="15"/>
      <c r="F60" s="136" t="str">
        <f t="shared" si="0"/>
        <v/>
      </c>
      <c r="G60" s="16" t="str">
        <f t="shared" si="1"/>
        <v/>
      </c>
      <c r="H60" s="19"/>
      <c r="I60" s="13"/>
      <c r="J60" s="13"/>
      <c r="K60" s="13"/>
      <c r="L60" s="13"/>
      <c r="M60" s="13"/>
      <c r="N60" s="13"/>
    </row>
    <row r="61" spans="1:14" hidden="1" x14ac:dyDescent="0.2">
      <c r="A61" s="14"/>
      <c r="B61" s="127"/>
      <c r="C61" s="134"/>
      <c r="D61" s="129"/>
      <c r="E61" s="15"/>
      <c r="F61" s="136" t="str">
        <f t="shared" si="0"/>
        <v/>
      </c>
      <c r="G61" s="16" t="str">
        <f t="shared" si="1"/>
        <v/>
      </c>
      <c r="H61" s="19"/>
      <c r="I61" s="13"/>
      <c r="J61" s="13"/>
      <c r="K61" s="13"/>
      <c r="L61" s="13"/>
      <c r="M61" s="13"/>
      <c r="N61" s="13"/>
    </row>
    <row r="62" spans="1:14" hidden="1" x14ac:dyDescent="0.2">
      <c r="A62" s="14"/>
      <c r="B62" s="127"/>
      <c r="C62" s="134"/>
      <c r="D62" s="129"/>
      <c r="E62" s="15"/>
      <c r="F62" s="136" t="str">
        <f t="shared" si="0"/>
        <v/>
      </c>
      <c r="G62" s="16" t="str">
        <f t="shared" si="1"/>
        <v/>
      </c>
      <c r="H62" s="19"/>
      <c r="I62" s="13"/>
      <c r="J62" s="13"/>
      <c r="K62" s="13"/>
      <c r="L62" s="13"/>
      <c r="M62" s="13"/>
      <c r="N62" s="13"/>
    </row>
    <row r="63" spans="1:14" hidden="1" x14ac:dyDescent="0.2">
      <c r="A63" s="14"/>
      <c r="B63" s="127"/>
      <c r="C63" s="134"/>
      <c r="D63" s="129"/>
      <c r="E63" s="15"/>
      <c r="F63" s="136" t="str">
        <f t="shared" si="0"/>
        <v/>
      </c>
      <c r="G63" s="16" t="str">
        <f t="shared" si="1"/>
        <v/>
      </c>
      <c r="H63" s="19"/>
      <c r="I63" s="13"/>
      <c r="J63" s="13"/>
      <c r="K63" s="13"/>
      <c r="L63" s="13"/>
      <c r="M63" s="13"/>
      <c r="N63" s="13"/>
    </row>
    <row r="64" spans="1:14" hidden="1" x14ac:dyDescent="0.2">
      <c r="A64" s="14"/>
      <c r="B64" s="127"/>
      <c r="C64" s="134"/>
      <c r="D64" s="129"/>
      <c r="E64" s="15"/>
      <c r="F64" s="136" t="str">
        <f t="shared" si="0"/>
        <v/>
      </c>
      <c r="G64" s="16" t="str">
        <f t="shared" si="1"/>
        <v/>
      </c>
      <c r="H64" s="19"/>
      <c r="I64" s="13"/>
      <c r="J64" s="13"/>
      <c r="K64" s="13"/>
      <c r="L64" s="13"/>
      <c r="M64" s="13"/>
      <c r="N64" s="13"/>
    </row>
    <row r="65" spans="1:14" hidden="1" x14ac:dyDescent="0.2">
      <c r="A65" s="14"/>
      <c r="B65" s="127"/>
      <c r="C65" s="134"/>
      <c r="D65" s="129"/>
      <c r="E65" s="15"/>
      <c r="F65" s="136" t="str">
        <f t="shared" si="0"/>
        <v/>
      </c>
      <c r="G65" s="16" t="str">
        <f t="shared" si="1"/>
        <v/>
      </c>
      <c r="H65" s="19"/>
      <c r="I65" s="13"/>
      <c r="J65" s="13"/>
      <c r="K65" s="13"/>
      <c r="L65" s="13"/>
      <c r="M65" s="13"/>
      <c r="N65" s="13"/>
    </row>
    <row r="66" spans="1:14" x14ac:dyDescent="0.2">
      <c r="A66" s="14"/>
      <c r="B66" s="127"/>
      <c r="C66" s="134"/>
      <c r="D66" s="129"/>
      <c r="E66" s="15"/>
      <c r="F66" s="136" t="str">
        <f t="shared" si="0"/>
        <v/>
      </c>
      <c r="G66" s="16" t="str">
        <f t="shared" si="1"/>
        <v/>
      </c>
      <c r="H66" s="19"/>
      <c r="I66" s="13"/>
      <c r="J66" s="13"/>
      <c r="K66" s="13"/>
      <c r="L66" s="13"/>
      <c r="M66" s="13"/>
      <c r="N66" s="13"/>
    </row>
    <row r="67" spans="1:14" x14ac:dyDescent="0.2">
      <c r="A67" s="14"/>
      <c r="B67" s="127"/>
      <c r="C67" s="134"/>
      <c r="D67" s="129"/>
      <c r="E67" s="15"/>
      <c r="F67" s="136" t="str">
        <f t="shared" si="0"/>
        <v/>
      </c>
      <c r="G67" s="16" t="str">
        <f t="shared" si="1"/>
        <v/>
      </c>
      <c r="H67" s="19"/>
      <c r="I67" s="13"/>
      <c r="J67" s="13"/>
      <c r="K67" s="13"/>
      <c r="L67" s="13"/>
      <c r="M67" s="13"/>
      <c r="N67" s="13"/>
    </row>
    <row r="68" spans="1:14" x14ac:dyDescent="0.2">
      <c r="A68" s="14"/>
      <c r="B68" s="127"/>
      <c r="C68" s="134"/>
      <c r="D68" s="129"/>
      <c r="E68" s="15"/>
      <c r="F68" s="136" t="str">
        <f t="shared" si="0"/>
        <v/>
      </c>
      <c r="G68" s="16" t="str">
        <f t="shared" si="1"/>
        <v/>
      </c>
      <c r="H68" s="19"/>
      <c r="I68" s="13"/>
      <c r="J68" s="13"/>
      <c r="K68" s="13"/>
      <c r="L68" s="13"/>
      <c r="M68" s="13"/>
      <c r="N68" s="13"/>
    </row>
    <row r="69" spans="1:14" x14ac:dyDescent="0.2">
      <c r="A69" s="14"/>
      <c r="B69" s="127"/>
      <c r="C69" s="134"/>
      <c r="D69" s="129"/>
      <c r="E69" s="15"/>
      <c r="F69" s="136" t="str">
        <f t="shared" ref="F69:F84" si="2">IF(B69="","",ROUND((D69-1)*$G$3,2))</f>
        <v/>
      </c>
      <c r="G69" s="16" t="str">
        <f t="shared" ref="G69:G84" si="3">IF(F69="","",F69*E69)</f>
        <v/>
      </c>
      <c r="H69" s="19"/>
      <c r="I69" s="13"/>
      <c r="J69" s="13"/>
      <c r="K69" s="13"/>
      <c r="L69" s="13"/>
      <c r="M69" s="13"/>
      <c r="N69" s="13"/>
    </row>
    <row r="70" spans="1:14" x14ac:dyDescent="0.2">
      <c r="A70" s="14"/>
      <c r="B70" s="127"/>
      <c r="C70" s="134"/>
      <c r="D70" s="129"/>
      <c r="E70" s="15"/>
      <c r="F70" s="136" t="str">
        <f t="shared" si="2"/>
        <v/>
      </c>
      <c r="G70" s="16" t="str">
        <f t="shared" si="3"/>
        <v/>
      </c>
      <c r="H70" s="19"/>
      <c r="I70" s="13"/>
      <c r="J70" s="13"/>
      <c r="K70" s="13"/>
      <c r="L70" s="13"/>
      <c r="M70" s="13"/>
      <c r="N70" s="13"/>
    </row>
    <row r="71" spans="1:14" x14ac:dyDescent="0.2">
      <c r="A71" s="14"/>
      <c r="B71" s="127"/>
      <c r="C71" s="134"/>
      <c r="D71" s="129"/>
      <c r="E71" s="15"/>
      <c r="F71" s="136" t="str">
        <f t="shared" si="2"/>
        <v/>
      </c>
      <c r="G71" s="16" t="str">
        <f t="shared" si="3"/>
        <v/>
      </c>
      <c r="H71" s="19"/>
      <c r="I71" s="13"/>
      <c r="J71" s="13"/>
      <c r="K71" s="13"/>
      <c r="L71" s="13"/>
      <c r="M71" s="13"/>
      <c r="N71" s="13"/>
    </row>
    <row r="72" spans="1:14" x14ac:dyDescent="0.2">
      <c r="A72" s="14"/>
      <c r="B72" s="127"/>
      <c r="C72" s="134"/>
      <c r="D72" s="129"/>
      <c r="E72" s="15"/>
      <c r="F72" s="136" t="str">
        <f t="shared" si="2"/>
        <v/>
      </c>
      <c r="G72" s="16" t="str">
        <f t="shared" si="3"/>
        <v/>
      </c>
      <c r="H72" s="19"/>
      <c r="I72" s="13"/>
      <c r="J72" s="13"/>
      <c r="K72" s="13"/>
      <c r="L72" s="13"/>
      <c r="M72" s="13"/>
      <c r="N72" s="13"/>
    </row>
    <row r="73" spans="1:14" x14ac:dyDescent="0.2">
      <c r="A73" s="14"/>
      <c r="B73" s="127"/>
      <c r="C73" s="134"/>
      <c r="D73" s="129"/>
      <c r="E73" s="15"/>
      <c r="F73" s="136" t="str">
        <f t="shared" si="2"/>
        <v/>
      </c>
      <c r="G73" s="16" t="str">
        <f t="shared" si="3"/>
        <v/>
      </c>
      <c r="H73" s="19"/>
      <c r="I73" s="13"/>
      <c r="J73" s="13"/>
      <c r="K73" s="13"/>
      <c r="L73" s="13"/>
      <c r="M73" s="13"/>
      <c r="N73" s="13"/>
    </row>
    <row r="74" spans="1:14" x14ac:dyDescent="0.2">
      <c r="A74" s="14"/>
      <c r="B74" s="127"/>
      <c r="C74" s="134"/>
      <c r="D74" s="129"/>
      <c r="E74" s="15"/>
      <c r="F74" s="136" t="str">
        <f t="shared" si="2"/>
        <v/>
      </c>
      <c r="G74" s="16" t="str">
        <f t="shared" si="3"/>
        <v/>
      </c>
      <c r="H74" s="19"/>
      <c r="I74" s="13"/>
      <c r="J74" s="13"/>
      <c r="K74" s="13"/>
      <c r="L74" s="13"/>
      <c r="M74" s="13"/>
      <c r="N74" s="13"/>
    </row>
    <row r="75" spans="1:14" x14ac:dyDescent="0.2">
      <c r="A75" s="14"/>
      <c r="B75" s="127"/>
      <c r="C75" s="134"/>
      <c r="D75" s="129"/>
      <c r="E75" s="15"/>
      <c r="F75" s="136" t="str">
        <f t="shared" si="2"/>
        <v/>
      </c>
      <c r="G75" s="16" t="str">
        <f t="shared" si="3"/>
        <v/>
      </c>
      <c r="H75" s="19"/>
      <c r="I75" s="13"/>
      <c r="J75" s="13"/>
      <c r="K75" s="13"/>
      <c r="L75" s="13"/>
      <c r="M75" s="13"/>
      <c r="N75" s="13"/>
    </row>
    <row r="76" spans="1:14" x14ac:dyDescent="0.2">
      <c r="A76" s="14"/>
      <c r="B76" s="127"/>
      <c r="C76" s="134"/>
      <c r="D76" s="129"/>
      <c r="E76" s="15"/>
      <c r="F76" s="136" t="str">
        <f t="shared" si="2"/>
        <v/>
      </c>
      <c r="G76" s="16" t="str">
        <f t="shared" si="3"/>
        <v/>
      </c>
      <c r="H76" s="19"/>
      <c r="I76" s="13"/>
      <c r="J76" s="13"/>
      <c r="K76" s="13"/>
      <c r="L76" s="13"/>
      <c r="M76" s="13"/>
      <c r="N76" s="13"/>
    </row>
    <row r="77" spans="1:14" x14ac:dyDescent="0.2">
      <c r="A77" s="14"/>
      <c r="B77" s="127"/>
      <c r="C77" s="134"/>
      <c r="D77" s="129"/>
      <c r="E77" s="15"/>
      <c r="F77" s="136" t="str">
        <f t="shared" si="2"/>
        <v/>
      </c>
      <c r="G77" s="16" t="str">
        <f t="shared" si="3"/>
        <v/>
      </c>
      <c r="H77" s="19"/>
      <c r="I77" s="13"/>
      <c r="J77" s="13"/>
      <c r="K77" s="13"/>
      <c r="L77" s="13"/>
      <c r="M77" s="13"/>
      <c r="N77" s="13"/>
    </row>
    <row r="78" spans="1:14" x14ac:dyDescent="0.2">
      <c r="A78" s="14"/>
      <c r="B78" s="127"/>
      <c r="C78" s="134"/>
      <c r="D78" s="129"/>
      <c r="E78" s="15"/>
      <c r="F78" s="136" t="str">
        <f t="shared" si="2"/>
        <v/>
      </c>
      <c r="G78" s="16" t="str">
        <f t="shared" si="3"/>
        <v/>
      </c>
      <c r="H78" s="19"/>
      <c r="I78" s="13"/>
      <c r="J78" s="13"/>
      <c r="K78" s="13"/>
      <c r="L78" s="13"/>
      <c r="M78" s="13"/>
      <c r="N78" s="13"/>
    </row>
    <row r="79" spans="1:14" x14ac:dyDescent="0.2">
      <c r="A79" s="14"/>
      <c r="B79" s="127"/>
      <c r="C79" s="134"/>
      <c r="D79" s="129"/>
      <c r="E79" s="15"/>
      <c r="F79" s="136" t="str">
        <f t="shared" si="2"/>
        <v/>
      </c>
      <c r="G79" s="16" t="str">
        <f t="shared" si="3"/>
        <v/>
      </c>
      <c r="H79" s="19"/>
      <c r="I79" s="13"/>
      <c r="J79" s="13"/>
      <c r="K79" s="13"/>
      <c r="L79" s="13"/>
      <c r="M79" s="13"/>
      <c r="N79" s="13"/>
    </row>
    <row r="80" spans="1:14" x14ac:dyDescent="0.2">
      <c r="A80" s="14"/>
      <c r="B80" s="127"/>
      <c r="C80" s="134"/>
      <c r="D80" s="129"/>
      <c r="E80" s="15"/>
      <c r="F80" s="136" t="str">
        <f t="shared" si="2"/>
        <v/>
      </c>
      <c r="G80" s="16" t="str">
        <f t="shared" si="3"/>
        <v/>
      </c>
      <c r="H80" s="19"/>
      <c r="I80" s="13"/>
      <c r="J80" s="13"/>
      <c r="K80" s="13"/>
      <c r="L80" s="13"/>
      <c r="M80" s="13"/>
      <c r="N80" s="13"/>
    </row>
    <row r="81" spans="1:17" x14ac:dyDescent="0.2">
      <c r="A81" s="14"/>
      <c r="B81" s="127"/>
      <c r="C81" s="134"/>
      <c r="D81" s="129"/>
      <c r="E81" s="15"/>
      <c r="F81" s="136" t="str">
        <f t="shared" si="2"/>
        <v/>
      </c>
      <c r="G81" s="16" t="str">
        <f t="shared" si="3"/>
        <v/>
      </c>
      <c r="H81" s="19"/>
      <c r="I81" s="13"/>
      <c r="J81" s="13"/>
      <c r="K81" s="13"/>
      <c r="L81" s="13"/>
      <c r="M81" s="13"/>
      <c r="N81" s="13"/>
    </row>
    <row r="82" spans="1:17" x14ac:dyDescent="0.2">
      <c r="A82" s="14"/>
      <c r="B82" s="127"/>
      <c r="C82" s="134"/>
      <c r="D82" s="129"/>
      <c r="E82" s="21"/>
      <c r="F82" s="136" t="str">
        <f t="shared" si="2"/>
        <v/>
      </c>
      <c r="G82" s="16" t="str">
        <f t="shared" si="3"/>
        <v/>
      </c>
      <c r="H82" s="19"/>
      <c r="I82" s="22"/>
      <c r="J82" s="13"/>
      <c r="K82" s="13"/>
      <c r="L82" s="13"/>
      <c r="M82" s="13"/>
      <c r="N82" s="13"/>
    </row>
    <row r="83" spans="1:17" x14ac:dyDescent="0.2">
      <c r="A83" s="14"/>
      <c r="B83" s="127"/>
      <c r="C83" s="134"/>
      <c r="D83" s="129"/>
      <c r="E83" s="21"/>
      <c r="F83" s="136" t="str">
        <f t="shared" si="2"/>
        <v/>
      </c>
      <c r="G83" s="16" t="str">
        <f t="shared" si="3"/>
        <v/>
      </c>
      <c r="H83" s="19"/>
      <c r="I83" s="22"/>
      <c r="J83" s="13"/>
      <c r="K83" s="13"/>
      <c r="L83" s="13"/>
      <c r="M83" s="13"/>
      <c r="N83" s="13"/>
    </row>
    <row r="84" spans="1:17" x14ac:dyDescent="0.2">
      <c r="A84" s="14"/>
      <c r="B84" s="127"/>
      <c r="C84" s="135"/>
      <c r="D84" s="129"/>
      <c r="E84" s="21"/>
      <c r="F84" s="136" t="str">
        <f t="shared" si="2"/>
        <v/>
      </c>
      <c r="G84" s="16" t="str">
        <f t="shared" si="3"/>
        <v/>
      </c>
      <c r="H84" s="19"/>
      <c r="I84" s="22"/>
      <c r="J84" s="13"/>
      <c r="K84" s="13"/>
      <c r="L84" s="13"/>
      <c r="M84" s="13"/>
      <c r="N84" s="13"/>
    </row>
    <row r="85" spans="1:17" ht="63.75" x14ac:dyDescent="0.2">
      <c r="A85" s="23"/>
      <c r="B85" s="24" t="s">
        <v>10</v>
      </c>
      <c r="C85" s="131" t="s">
        <v>11</v>
      </c>
      <c r="D85" s="25" t="s">
        <v>12</v>
      </c>
      <c r="E85" s="26" t="s">
        <v>13</v>
      </c>
      <c r="F85" s="137" t="s">
        <v>14</v>
      </c>
      <c r="G85" s="27">
        <f>SUM(G5:G84)</f>
        <v>0</v>
      </c>
      <c r="H85" s="19"/>
      <c r="I85" s="28" t="s">
        <v>15</v>
      </c>
      <c r="J85" s="29" t="s">
        <v>16</v>
      </c>
      <c r="K85" s="13"/>
      <c r="L85" s="13"/>
      <c r="M85" s="13"/>
      <c r="N85" s="13"/>
    </row>
    <row r="86" spans="1:17" ht="13.5" thickBot="1" x14ac:dyDescent="0.25">
      <c r="A86" s="30" t="s">
        <v>17</v>
      </c>
      <c r="B86" s="31">
        <f>SUM(B5:B84)</f>
        <v>0</v>
      </c>
      <c r="C86" s="32"/>
      <c r="D86" s="33" t="str">
        <f>IF(C86="","",ROUND(AVERAGE(D5:D84),2))</f>
        <v/>
      </c>
      <c r="E86" s="34">
        <f>SUM(E5:E84)</f>
        <v>0</v>
      </c>
      <c r="F86" s="138" t="s">
        <v>18</v>
      </c>
      <c r="G86" s="35" t="str">
        <f>IF(D86="","",G106)</f>
        <v/>
      </c>
      <c r="H86" s="36" t="s">
        <v>19</v>
      </c>
      <c r="J86" s="37"/>
      <c r="K86" s="13"/>
      <c r="L86" s="13"/>
      <c r="M86" s="13"/>
      <c r="N86" s="13"/>
    </row>
    <row r="87" spans="1:17" ht="13.5" thickBot="1" x14ac:dyDescent="0.25">
      <c r="A87" s="120" t="s">
        <v>20</v>
      </c>
      <c r="B87" s="121"/>
      <c r="C87" s="121"/>
      <c r="D87" s="121"/>
      <c r="E87" s="121"/>
      <c r="F87" s="122"/>
      <c r="G87" s="38">
        <f>SUM(G85:G86)</f>
        <v>0</v>
      </c>
      <c r="H87" s="39"/>
      <c r="I87" s="40"/>
      <c r="J87" s="13"/>
      <c r="K87" s="41" t="s">
        <v>21</v>
      </c>
      <c r="L87" s="42" t="str">
        <f>IF(C86="","",B86*2000/($C$3*C86*43.3))</f>
        <v/>
      </c>
      <c r="M87" s="13"/>
      <c r="N87" s="13"/>
    </row>
    <row r="88" spans="1:17" ht="13.5" customHeight="1" thickBot="1" x14ac:dyDescent="0.25">
      <c r="A88" s="123" t="s">
        <v>22</v>
      </c>
      <c r="B88" s="124"/>
      <c r="C88" s="124"/>
      <c r="D88" s="124"/>
      <c r="E88" s="125"/>
      <c r="F88" s="139"/>
      <c r="G88" s="43"/>
      <c r="H88" s="44"/>
      <c r="I88" s="40"/>
      <c r="J88" s="13"/>
      <c r="K88" s="13"/>
      <c r="L88" s="13"/>
      <c r="M88" s="13"/>
      <c r="N88" s="13"/>
    </row>
    <row r="89" spans="1:17" ht="12.75" customHeight="1" x14ac:dyDescent="0.2">
      <c r="A89" s="106" t="s">
        <v>23</v>
      </c>
      <c r="B89" s="107"/>
      <c r="C89" s="107"/>
      <c r="D89" s="107"/>
      <c r="E89" s="108"/>
      <c r="F89" s="68" t="s">
        <v>24</v>
      </c>
      <c r="G89" s="45"/>
      <c r="H89" s="46"/>
      <c r="I89" s="40"/>
      <c r="J89" s="13"/>
      <c r="K89" s="13"/>
      <c r="L89" s="47">
        <f>(24950*2000)/(9*2.563*43.3)</f>
        <v>49959.896920417894</v>
      </c>
      <c r="M89" s="13"/>
      <c r="N89" s="13"/>
    </row>
    <row r="90" spans="1:17" ht="13.5" customHeight="1" thickBot="1" x14ac:dyDescent="0.25">
      <c r="A90" s="109" t="s">
        <v>25</v>
      </c>
      <c r="B90" s="110"/>
      <c r="C90" s="110"/>
      <c r="D90" s="110"/>
      <c r="E90" s="111"/>
      <c r="F90" s="68" t="s">
        <v>26</v>
      </c>
      <c r="G90" s="48"/>
      <c r="H90" s="49"/>
      <c r="I90" s="40"/>
      <c r="J90" s="13"/>
      <c r="K90" s="13"/>
      <c r="L90" s="13"/>
      <c r="M90" s="50"/>
      <c r="N90" s="51" t="s">
        <v>27</v>
      </c>
      <c r="O90" s="51" t="s">
        <v>28</v>
      </c>
      <c r="P90" s="52" t="s">
        <v>29</v>
      </c>
    </row>
    <row r="91" spans="1:17" ht="25.5" x14ac:dyDescent="0.2">
      <c r="A91" s="53"/>
      <c r="B91" s="54"/>
      <c r="C91" s="54"/>
      <c r="D91" s="54"/>
      <c r="E91" s="55"/>
      <c r="F91" s="68" t="s">
        <v>30</v>
      </c>
      <c r="G91" s="56" t="str">
        <f>IF(G89="","",SUM(G89:G90))</f>
        <v/>
      </c>
      <c r="H91" s="57"/>
      <c r="I91" s="58" t="str">
        <f>IF(G91="","",G91*$C$3*2.54*43.3/2000)</f>
        <v/>
      </c>
      <c r="J91" s="58" t="str">
        <f>IF(I91="","",G91*$C$3*C86*43.3/2000)</f>
        <v/>
      </c>
      <c r="K91" s="13"/>
      <c r="L91" s="13"/>
      <c r="M91" s="50"/>
      <c r="N91" s="50" t="s">
        <v>31</v>
      </c>
      <c r="O91" s="59">
        <v>1.05</v>
      </c>
      <c r="P91" s="2" t="str">
        <f>IF(I96="","",IF(E86&gt;G97,G97-G99,""))</f>
        <v/>
      </c>
    </row>
    <row r="92" spans="1:17" x14ac:dyDescent="0.2">
      <c r="A92" s="60"/>
      <c r="B92" s="61"/>
      <c r="C92" s="61"/>
      <c r="D92" s="61"/>
      <c r="E92" s="62"/>
      <c r="F92" s="68" t="s">
        <v>32</v>
      </c>
      <c r="G92" s="56" t="str">
        <f>IF(G91="","",ROUND(G91*$C$3*C86*43.3/2000,1))</f>
        <v/>
      </c>
      <c r="H92" s="57"/>
      <c r="I92" s="40"/>
      <c r="J92" s="40"/>
      <c r="K92" s="13"/>
      <c r="L92" s="13"/>
      <c r="M92" s="50"/>
      <c r="N92" s="50" t="s">
        <v>33</v>
      </c>
      <c r="O92" s="50" t="s">
        <v>34</v>
      </c>
      <c r="P92" s="2" t="str">
        <f>IF(G92="","",IF(E86&lt;G95,G95-G99,""))</f>
        <v/>
      </c>
      <c r="Q92" s="63"/>
    </row>
    <row r="93" spans="1:17" x14ac:dyDescent="0.2">
      <c r="A93" s="60"/>
      <c r="B93" s="61"/>
      <c r="C93" s="61"/>
      <c r="D93" s="61"/>
      <c r="E93" s="62"/>
      <c r="F93" s="68"/>
      <c r="G93" s="56"/>
      <c r="H93" s="57"/>
      <c r="I93" s="40"/>
      <c r="J93" s="40"/>
      <c r="K93" s="13"/>
      <c r="L93" s="13"/>
      <c r="M93" s="50"/>
      <c r="N93" s="50"/>
      <c r="O93" s="50"/>
      <c r="P93" s="64"/>
    </row>
    <row r="94" spans="1:17" x14ac:dyDescent="0.2">
      <c r="A94" s="60"/>
      <c r="B94" s="61"/>
      <c r="C94" s="61"/>
      <c r="D94" s="61"/>
      <c r="E94" s="62"/>
      <c r="F94" s="68"/>
      <c r="G94" s="65"/>
      <c r="H94" s="46"/>
      <c r="I94" s="40"/>
      <c r="J94" s="40"/>
      <c r="K94" s="13"/>
      <c r="L94" s="13"/>
      <c r="M94" s="13"/>
      <c r="N94" s="13"/>
    </row>
    <row r="95" spans="1:17" x14ac:dyDescent="0.2">
      <c r="A95" s="60"/>
      <c r="B95" s="61"/>
      <c r="C95" s="61"/>
      <c r="D95" s="61"/>
      <c r="E95" s="62"/>
      <c r="F95" s="68" t="s">
        <v>35</v>
      </c>
      <c r="G95" s="66" t="str">
        <f>IF(C86="","",ROUND(G91*(B86/G92),0))</f>
        <v/>
      </c>
      <c r="H95" s="67"/>
      <c r="I95" s="58" t="str">
        <f>IF(G95="","",G95*$C$3*2.54*43.3/2000)</f>
        <v/>
      </c>
      <c r="J95" s="58" t="str">
        <f>IF(I95="","",G95*$C$3*C86*43.3/2000)</f>
        <v/>
      </c>
      <c r="K95" s="13"/>
      <c r="L95" s="13"/>
      <c r="M95" s="13"/>
      <c r="N95" s="13"/>
    </row>
    <row r="96" spans="1:17" ht="25.5" x14ac:dyDescent="0.2">
      <c r="A96" s="60"/>
      <c r="B96" s="61"/>
      <c r="C96" s="61"/>
      <c r="D96" s="61"/>
      <c r="E96" s="62"/>
      <c r="F96" s="68" t="s">
        <v>36</v>
      </c>
      <c r="G96" s="69"/>
      <c r="H96" s="70"/>
      <c r="I96" s="58" t="str">
        <f>IF(G97="","",G97*$C$3*2.54*43.3/2000)</f>
        <v/>
      </c>
      <c r="J96" s="58" t="str">
        <f>IF(I96="","",G97*$C$3*C86*43.3/2000)</f>
        <v/>
      </c>
      <c r="K96" s="13"/>
      <c r="M96" s="13"/>
      <c r="N96" s="13"/>
    </row>
    <row r="97" spans="1:14" ht="12.75" customHeight="1" x14ac:dyDescent="0.2">
      <c r="A97" s="60"/>
      <c r="B97" s="61"/>
      <c r="C97" s="61"/>
      <c r="D97" s="61"/>
      <c r="E97" s="62"/>
      <c r="F97" s="68" t="s">
        <v>37</v>
      </c>
      <c r="G97" s="71" t="str">
        <f>IF(G96="","",IF(G91="","",G91*G96))</f>
        <v/>
      </c>
      <c r="H97" s="57"/>
      <c r="I97" s="40"/>
      <c r="J97" s="40"/>
      <c r="K97" s="13"/>
      <c r="L97" s="13"/>
      <c r="M97" s="13"/>
      <c r="N97" s="13"/>
    </row>
    <row r="98" spans="1:14" x14ac:dyDescent="0.2">
      <c r="A98" s="60"/>
      <c r="B98" s="61"/>
      <c r="C98" s="61"/>
      <c r="D98" s="61"/>
      <c r="E98" s="62"/>
      <c r="F98" s="68"/>
      <c r="G98" s="72"/>
      <c r="H98" s="46"/>
      <c r="I98" s="58" t="str">
        <f>IF(G99="","",G99*$C$3*2.54*43.3/2000)</f>
        <v/>
      </c>
      <c r="J98" s="58" t="str">
        <f>IF(I98="","",ROUND(G99*$C$3*C86*43.3/2000,1))</f>
        <v/>
      </c>
      <c r="K98" s="13"/>
      <c r="L98" s="13"/>
      <c r="M98" s="13"/>
      <c r="N98" s="13"/>
    </row>
    <row r="99" spans="1:14" x14ac:dyDescent="0.2">
      <c r="A99" s="60"/>
      <c r="B99" s="61"/>
      <c r="C99" s="61"/>
      <c r="D99" s="61"/>
      <c r="E99" s="62"/>
      <c r="F99" s="140" t="s">
        <v>38</v>
      </c>
      <c r="G99" s="73" t="str">
        <f>IF(G95&gt;G97,G97,G95)</f>
        <v/>
      </c>
      <c r="H99" s="74" t="s">
        <v>39</v>
      </c>
      <c r="I99" s="40"/>
      <c r="J99" s="13"/>
      <c r="K99" s="13"/>
      <c r="L99" s="13"/>
      <c r="M99" s="13"/>
      <c r="N99" s="13"/>
    </row>
    <row r="100" spans="1:14" x14ac:dyDescent="0.2">
      <c r="A100" s="60"/>
      <c r="B100" s="61"/>
      <c r="C100" s="61"/>
      <c r="D100" s="61"/>
      <c r="E100" s="62"/>
      <c r="F100" s="68" t="s">
        <v>40</v>
      </c>
      <c r="G100" s="75" t="str">
        <f>IF(G91="","",(G99-G91))</f>
        <v/>
      </c>
      <c r="H100" s="67"/>
      <c r="I100" s="40"/>
      <c r="J100" s="13"/>
      <c r="K100" s="13"/>
      <c r="L100" s="13"/>
      <c r="M100" s="13"/>
      <c r="N100" s="13"/>
    </row>
    <row r="101" spans="1:14" x14ac:dyDescent="0.2">
      <c r="A101" s="60"/>
      <c r="B101" s="61"/>
      <c r="C101" s="61"/>
      <c r="D101" s="61"/>
      <c r="E101" s="62"/>
      <c r="F101" s="141"/>
      <c r="G101" s="75"/>
      <c r="H101" s="67"/>
      <c r="I101" s="58" t="str">
        <f>IF(G102="","",(G102*2000)/($C$3*2.54*43.3))</f>
        <v/>
      </c>
      <c r="J101" s="58" t="str">
        <f>IF(I101="","",(G102*2000)/($C$3*C86*43.3))</f>
        <v/>
      </c>
      <c r="K101" s="13" t="s">
        <v>41</v>
      </c>
      <c r="L101" s="13"/>
      <c r="M101" s="13"/>
      <c r="N101" s="13"/>
    </row>
    <row r="102" spans="1:14" x14ac:dyDescent="0.2">
      <c r="A102" s="60"/>
      <c r="B102" s="61"/>
      <c r="C102" s="61"/>
      <c r="D102" s="61"/>
      <c r="E102" s="62"/>
      <c r="F102" s="142" t="s">
        <v>42</v>
      </c>
      <c r="G102" s="76" t="str">
        <f>IF(J98="","",J98-B86)</f>
        <v/>
      </c>
      <c r="H102" s="77"/>
      <c r="I102" s="40"/>
      <c r="J102" s="13"/>
      <c r="K102" s="13"/>
      <c r="L102" s="13"/>
      <c r="M102" s="13"/>
      <c r="N102" s="13"/>
    </row>
    <row r="103" spans="1:14" x14ac:dyDescent="0.2">
      <c r="A103" s="60"/>
      <c r="B103" s="61"/>
      <c r="C103" s="61"/>
      <c r="D103" s="61"/>
      <c r="E103" s="62"/>
      <c r="F103" s="68"/>
      <c r="G103" s="75"/>
      <c r="H103" s="67"/>
      <c r="I103" s="78"/>
      <c r="J103" s="13"/>
      <c r="K103" s="13"/>
      <c r="L103" s="13"/>
      <c r="M103" s="13"/>
      <c r="N103" s="13"/>
    </row>
    <row r="104" spans="1:14" x14ac:dyDescent="0.2">
      <c r="A104" s="60"/>
      <c r="B104" s="61"/>
      <c r="C104" s="61"/>
      <c r="D104" s="61"/>
      <c r="E104" s="62"/>
      <c r="F104" s="143" t="s">
        <v>43</v>
      </c>
      <c r="G104" s="79" t="e">
        <f>ROUND(G100,0)</f>
        <v>#VALUE!</v>
      </c>
      <c r="H104" s="80"/>
      <c r="I104" s="40"/>
      <c r="J104" s="13"/>
      <c r="K104" s="13"/>
      <c r="L104" s="13"/>
      <c r="M104" s="13"/>
      <c r="N104" s="13"/>
    </row>
    <row r="105" spans="1:14" ht="25.5" x14ac:dyDescent="0.2">
      <c r="A105" s="60"/>
      <c r="B105" s="61"/>
      <c r="C105" s="61"/>
      <c r="D105" s="61"/>
      <c r="E105" s="62"/>
      <c r="F105" s="143" t="s">
        <v>44</v>
      </c>
      <c r="G105" s="81" t="str">
        <f>IF(D86="","",(ROUND((ABS(D86-1)*G3),2)))</f>
        <v/>
      </c>
      <c r="H105" s="82"/>
      <c r="I105" s="40"/>
      <c r="J105" s="13"/>
      <c r="K105" s="13"/>
      <c r="L105" s="13"/>
      <c r="M105" s="13"/>
      <c r="N105" s="13"/>
    </row>
    <row r="106" spans="1:14" ht="26.25" thickBot="1" x14ac:dyDescent="0.25">
      <c r="A106" s="83"/>
      <c r="B106" s="84"/>
      <c r="C106" s="84"/>
      <c r="D106" s="84"/>
      <c r="E106" s="85"/>
      <c r="F106" s="144" t="s">
        <v>45</v>
      </c>
      <c r="G106" s="86" t="e">
        <f>IF(G104="","",G104*G105)</f>
        <v>#VALUE!</v>
      </c>
      <c r="H106" s="82"/>
      <c r="I106" s="13"/>
      <c r="J106" s="13"/>
      <c r="K106" s="13"/>
      <c r="L106" s="13"/>
      <c r="M106" s="13"/>
      <c r="N106" s="13"/>
    </row>
    <row r="107" spans="1:14" ht="13.5" thickBot="1" x14ac:dyDescent="0.25">
      <c r="A107" s="94" t="s">
        <v>46</v>
      </c>
      <c r="B107" s="95"/>
      <c r="C107" s="95"/>
      <c r="D107" s="95"/>
      <c r="E107" s="95"/>
      <c r="F107" s="145"/>
      <c r="G107" s="96"/>
      <c r="H107" s="87"/>
      <c r="I107" s="13"/>
      <c r="J107" s="88"/>
      <c r="K107" s="13"/>
      <c r="L107" s="13"/>
      <c r="M107" s="13"/>
      <c r="N107" s="22"/>
    </row>
    <row r="108" spans="1:14" x14ac:dyDescent="0.2">
      <c r="A108" s="98"/>
      <c r="B108" s="99"/>
      <c r="C108" s="99"/>
      <c r="D108" s="99"/>
      <c r="E108" s="99"/>
      <c r="F108" s="146"/>
      <c r="G108" s="100"/>
      <c r="H108" s="89"/>
      <c r="I108" s="13"/>
      <c r="J108" s="22"/>
      <c r="K108" s="13"/>
      <c r="L108" s="13"/>
      <c r="M108" s="13"/>
      <c r="N108" s="13"/>
    </row>
    <row r="109" spans="1:14" x14ac:dyDescent="0.2">
      <c r="A109" s="101"/>
      <c r="B109" s="97"/>
      <c r="C109" s="97"/>
      <c r="D109" s="97"/>
      <c r="E109" s="97"/>
      <c r="F109" s="147"/>
      <c r="G109" s="102"/>
      <c r="H109" s="89"/>
      <c r="I109" s="13"/>
      <c r="J109" s="13"/>
      <c r="K109" s="13"/>
      <c r="L109" s="13"/>
      <c r="M109" s="13"/>
      <c r="N109" s="88"/>
    </row>
    <row r="110" spans="1:14" x14ac:dyDescent="0.2">
      <c r="A110" s="101"/>
      <c r="B110" s="97"/>
      <c r="C110" s="97"/>
      <c r="D110" s="97"/>
      <c r="E110" s="97"/>
      <c r="F110" s="147"/>
      <c r="G110" s="102"/>
      <c r="H110" s="89"/>
      <c r="I110" s="90"/>
      <c r="J110" s="13"/>
      <c r="K110" s="13"/>
      <c r="L110" s="13"/>
      <c r="M110" s="13"/>
      <c r="N110" s="22"/>
    </row>
    <row r="111" spans="1:14" x14ac:dyDescent="0.2">
      <c r="A111" s="101"/>
      <c r="B111" s="97"/>
      <c r="C111" s="97"/>
      <c r="D111" s="97"/>
      <c r="E111" s="97"/>
      <c r="F111" s="147"/>
      <c r="G111" s="102"/>
      <c r="H111" s="89"/>
      <c r="I111" s="13"/>
      <c r="J111" s="22"/>
      <c r="K111" s="22"/>
      <c r="L111" s="91"/>
      <c r="M111" s="91"/>
      <c r="N111" s="13"/>
    </row>
    <row r="112" spans="1:14" x14ac:dyDescent="0.2">
      <c r="A112" s="101"/>
      <c r="B112" s="97"/>
      <c r="C112" s="97"/>
      <c r="D112" s="97"/>
      <c r="E112" s="97"/>
      <c r="F112" s="147"/>
      <c r="G112" s="102"/>
      <c r="H112" s="89"/>
      <c r="I112" s="13"/>
      <c r="J112" s="13"/>
      <c r="K112" s="13"/>
      <c r="L112" s="90"/>
      <c r="M112" s="90"/>
      <c r="N112" s="13"/>
    </row>
    <row r="113" spans="1:14" x14ac:dyDescent="0.2">
      <c r="A113" s="101"/>
      <c r="B113" s="97"/>
      <c r="C113" s="97"/>
      <c r="D113" s="97"/>
      <c r="E113" s="97"/>
      <c r="F113" s="147"/>
      <c r="G113" s="102"/>
      <c r="H113" s="89"/>
      <c r="I113" s="13"/>
      <c r="J113" s="13"/>
      <c r="K113" s="13"/>
      <c r="L113" s="13"/>
      <c r="M113" s="13"/>
      <c r="N113" s="22"/>
    </row>
    <row r="114" spans="1:14" x14ac:dyDescent="0.2">
      <c r="A114" s="101"/>
      <c r="B114" s="97"/>
      <c r="C114" s="97"/>
      <c r="D114" s="97"/>
      <c r="E114" s="97"/>
      <c r="F114" s="147"/>
      <c r="G114" s="102"/>
      <c r="H114" s="89"/>
      <c r="I114" s="13"/>
      <c r="J114" s="22"/>
      <c r="K114" s="13"/>
      <c r="L114" s="13"/>
      <c r="M114" s="13"/>
      <c r="N114" s="13"/>
    </row>
    <row r="115" spans="1:14" ht="13.5" thickBot="1" x14ac:dyDescent="0.25">
      <c r="A115" s="103"/>
      <c r="B115" s="104"/>
      <c r="C115" s="104"/>
      <c r="D115" s="104"/>
      <c r="E115" s="104"/>
      <c r="F115" s="148"/>
      <c r="G115" s="105"/>
      <c r="H115" s="89"/>
      <c r="I115" s="13"/>
      <c r="J115" s="13"/>
      <c r="K115" s="13"/>
      <c r="L115" s="13"/>
      <c r="M115" s="13"/>
      <c r="N115" s="13"/>
    </row>
    <row r="116" spans="1:14" x14ac:dyDescent="0.2">
      <c r="I116" s="13"/>
      <c r="J116" s="13"/>
      <c r="K116" s="13"/>
      <c r="L116" s="13"/>
      <c r="M116" s="13"/>
      <c r="N116" s="13"/>
    </row>
    <row r="117" spans="1:14" x14ac:dyDescent="0.2">
      <c r="I117" s="13"/>
      <c r="J117" s="13"/>
      <c r="K117" s="13"/>
      <c r="L117" s="13">
        <f>0.01*49.5</f>
        <v>0.495</v>
      </c>
      <c r="M117" s="13"/>
      <c r="N117" s="13"/>
    </row>
    <row r="118" spans="1:14" x14ac:dyDescent="0.2">
      <c r="A118" s="93"/>
      <c r="B118" s="93"/>
      <c r="C118" s="93"/>
      <c r="D118" s="93"/>
      <c r="E118" s="93"/>
      <c r="F118" s="93"/>
      <c r="G118" s="93"/>
      <c r="H118" s="93"/>
      <c r="I118" s="13"/>
      <c r="J118" s="13"/>
      <c r="K118" s="13"/>
      <c r="L118" s="13"/>
      <c r="M118" s="13"/>
      <c r="N118" s="13"/>
    </row>
    <row r="119" spans="1:14" x14ac:dyDescent="0.2">
      <c r="A119" s="93"/>
      <c r="B119" s="93"/>
      <c r="C119" s="93"/>
      <c r="D119" s="93"/>
      <c r="E119" s="93"/>
      <c r="F119" s="93"/>
      <c r="G119" s="93"/>
      <c r="H119" s="93"/>
      <c r="I119" s="13"/>
      <c r="J119" s="13"/>
      <c r="K119" s="13"/>
      <c r="L119" s="13"/>
      <c r="M119" s="13"/>
      <c r="N119" s="13"/>
    </row>
    <row r="120" spans="1:14" x14ac:dyDescent="0.2">
      <c r="A120" s="93"/>
      <c r="B120" s="93"/>
      <c r="C120" s="93"/>
      <c r="D120" s="93"/>
      <c r="E120" s="93"/>
      <c r="F120" s="93"/>
      <c r="G120" s="93"/>
      <c r="H120" s="93"/>
    </row>
    <row r="121" spans="1:14" x14ac:dyDescent="0.2">
      <c r="A121" s="93"/>
      <c r="B121" s="93"/>
      <c r="C121" s="93"/>
      <c r="D121" s="93"/>
      <c r="E121" s="93"/>
      <c r="F121" s="93"/>
      <c r="G121" s="93"/>
      <c r="H121" s="93"/>
    </row>
    <row r="122" spans="1:14" x14ac:dyDescent="0.2">
      <c r="A122" s="93"/>
      <c r="B122" s="93"/>
      <c r="C122" s="93"/>
      <c r="D122" s="93"/>
      <c r="E122" s="93"/>
      <c r="F122" s="93"/>
      <c r="G122" s="93"/>
      <c r="H122" s="93"/>
    </row>
  </sheetData>
  <mergeCells count="8">
    <mergeCell ref="A89:E89"/>
    <mergeCell ref="A90:E90"/>
    <mergeCell ref="A1:G1"/>
    <mergeCell ref="B2:G2"/>
    <mergeCell ref="A3:B3"/>
    <mergeCell ref="D3:F3"/>
    <mergeCell ref="A87:F87"/>
    <mergeCell ref="A88:E88"/>
  </mergeCells>
  <conditionalFormatting sqref="A108:H115">
    <cfRule type="containsErrors" dxfId="1" priority="1">
      <formula>ISERROR(A108)</formula>
    </cfRule>
  </conditionalFormatting>
  <conditionalFormatting sqref="G1:H98 G99 G100:H106 G116:H1048576">
    <cfRule type="containsErrors" dxfId="0" priority="3">
      <formula>ISERROR(G1)</formula>
    </cfRule>
  </conditionalFormatting>
  <printOptions horizontalCentered="1" gridLines="1"/>
  <pageMargins left="0.25" right="0.25" top="1" bottom="0.25" header="0.5" footer="0.5"/>
  <pageSetup paperSize="5" scale="90" fitToHeight="0" orientation="portrait" r:id="rId1"/>
  <headerFooter alignWithMargins="0">
    <oddHeader xml:space="preserve">&amp;C&amp;6STATE OF FLORIDA DEPARTMENT OF TRANSPORTATION&amp;"Arial,Bold"&amp;10
ASPHALT BASE WORKSHEET&amp;R&amp;6CONSTRUCTION
4/20
PAGE &amp;P OF &amp;N
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5DB38865B045BE19001546CCBA5A" ma:contentTypeVersion="16" ma:contentTypeDescription="Create a new document." ma:contentTypeScope="" ma:versionID="0d77d0d160088060375a14dc90ca06ed">
  <xsd:schema xmlns:xsd="http://www.w3.org/2001/XMLSchema" xmlns:xs="http://www.w3.org/2001/XMLSchema" xmlns:p="http://schemas.microsoft.com/office/2006/metadata/properties" xmlns:ns2="3e229276-0242-43fd-ae1c-9005d8cb82af" xmlns:ns3="b143206f-a859-4af7-99ad-262ed23c3b3a" targetNamespace="http://schemas.microsoft.com/office/2006/metadata/properties" ma:root="true" ma:fieldsID="6d8f7cd23088937325aee0c6f002b59d" ns2:_="" ns3:_="">
    <xsd:import namespace="3e229276-0242-43fd-ae1c-9005d8cb82af"/>
    <xsd:import namespace="b143206f-a859-4af7-99ad-262ed23c3b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9276-0242-43fd-ae1c-9005d8cb8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d9232b-3ef6-462c-bf90-a33a2db08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3206f-a859-4af7-99ad-262ed23c3b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264c0d-e837-4dd6-9f26-cb0cc181bed9}" ma:internalName="TaxCatchAll" ma:showField="CatchAllData" ma:web="b143206f-a859-4af7-99ad-262ed23c3b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29276-0242-43fd-ae1c-9005d8cb82af">
      <Terms xmlns="http://schemas.microsoft.com/office/infopath/2007/PartnerControls"/>
    </lcf76f155ced4ddcb4097134ff3c332f>
    <TaxCatchAll xmlns="b143206f-a859-4af7-99ad-262ed23c3b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A1205-BFB7-4DF5-A04B-8DE34F508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29276-0242-43fd-ae1c-9005d8cb82af"/>
    <ds:schemaRef ds:uri="b143206f-a859-4af7-99ad-262ed23c3b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4A80F-D3CF-4A2B-A01A-C832179310C6}">
  <ds:schemaRefs>
    <ds:schemaRef ds:uri="http://schemas.microsoft.com/office/2006/metadata/properties"/>
    <ds:schemaRef ds:uri="http://schemas.microsoft.com/office/infopath/2007/PartnerControls"/>
    <ds:schemaRef ds:uri="3e229276-0242-43fd-ae1c-9005d8cb82af"/>
    <ds:schemaRef ds:uri="b143206f-a859-4af7-99ad-262ed23c3b3a"/>
  </ds:schemaRefs>
</ds:datastoreItem>
</file>

<file path=customXml/itemProps3.xml><?xml version="1.0" encoding="utf-8"?>
<ds:datastoreItem xmlns:ds="http://schemas.openxmlformats.org/officeDocument/2006/customXml" ds:itemID="{2AC9A5EE-B645-4E40-B858-AEF6F731EC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Square Yards</vt:lpstr>
      <vt:lpstr>'Square Yards'!Print_Area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Ulmer, Amanda</dc:creator>
  <cp:lastModifiedBy>Ulmer, Amanda</cp:lastModifiedBy>
  <dcterms:created xsi:type="dcterms:W3CDTF">2024-11-07T19:27:43Z</dcterms:created>
  <dcterms:modified xsi:type="dcterms:W3CDTF">2024-11-07T20:19:10Z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0x01010057555DB38865B045BE19001546CCBA5A</vt:lpwstr>
  </property>
  <property fmtid="{D5CDD505-2E9C-101B-9397-08002B2CF9AE}" pid="3" name="MediaServiceImageTags">
    <vt:lpwstr/>
  </property>
</Properties>
</file>