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n106fs\Downloads\"/>
    </mc:Choice>
  </mc:AlternateContent>
  <xr:revisionPtr revIDLastSave="0" documentId="13_ncr:1_{3E0B3ADF-1E3E-4360-881C-2045BAAC7B03}" xr6:coauthVersionLast="47" xr6:coauthVersionMax="47" xr10:uidLastSave="{00000000-0000-0000-0000-000000000000}"/>
  <bookViews>
    <workbookView xWindow="-28920" yWindow="-120" windowWidth="29040" windowHeight="15720" tabRatio="744" firstSheet="1" activeTab="1" xr2:uid="{00000000-000D-0000-FFFF-FFFF00000000}"/>
  </bookViews>
  <sheets>
    <sheet name="ORALS-ELORS PLAN" sheetId="6" state="hidden" r:id="rId1"/>
    <sheet name="FY 2026-2027 CAP PLAN" sheetId="12" r:id="rId2"/>
    <sheet name="Sheet1" sheetId="15" state="hidden" r:id="rId3"/>
  </sheets>
  <definedNames>
    <definedName name="\O">#REF!</definedName>
    <definedName name="\P">#REF!</definedName>
    <definedName name="DW">#REF!</definedName>
    <definedName name="Hybrid">#REF!</definedName>
    <definedName name="phase52">'FY 2026-2027 CAP PLAN'!$U$612</definedName>
    <definedName name="phase62">'FY 2026-2027 CAP PLAN'!$U$613</definedName>
    <definedName name="_xlnm.Print_Area" localSheetId="1">'FY 2026-2027 CAP PLAN'!$A$1:$AK$613</definedName>
    <definedName name="_xlnm.Print_Area" localSheetId="0">'ORALS-ELORS PLAN'!$A$1:$K$29</definedName>
    <definedName name="_xlnm.Print_Titles" localSheetId="1">'FY 2026-2027 CAP PLAN'!$18:$25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13" i="12" l="1"/>
  <c r="U612" i="12"/>
  <c r="W211" i="12" l="1"/>
  <c r="W210" i="12" l="1"/>
  <c r="W563" i="12"/>
  <c r="W603" i="12"/>
  <c r="W595" i="12"/>
  <c r="W571" i="12"/>
  <c r="W587" i="12"/>
  <c r="W579" i="12"/>
  <c r="W251" i="12"/>
  <c r="W275" i="12"/>
  <c r="W227" i="12"/>
  <c r="W523" i="12"/>
  <c r="W562" i="12" l="1"/>
  <c r="W602" i="12"/>
  <c r="W594" i="12"/>
  <c r="W570" i="12"/>
  <c r="W586" i="12"/>
  <c r="W578" i="12"/>
  <c r="W226" i="12"/>
  <c r="W250" i="12"/>
  <c r="W274" i="12"/>
  <c r="W522" i="12"/>
  <c r="W35" i="12" l="1"/>
  <c r="W555" i="12"/>
  <c r="W315" i="12"/>
  <c r="W435" i="12"/>
  <c r="W34" i="12" l="1"/>
  <c r="W554" i="12"/>
  <c r="W314" i="12"/>
  <c r="W434" i="12"/>
  <c r="W99" i="12"/>
  <c r="W483" i="12"/>
  <c r="W299" i="12"/>
  <c r="W98" i="12" l="1"/>
  <c r="W482" i="12"/>
  <c r="W298" i="12"/>
  <c r="W219" i="12"/>
  <c r="W187" i="12"/>
  <c r="W203" i="12"/>
  <c r="W195" i="12"/>
  <c r="W179" i="12"/>
  <c r="W171" i="12"/>
  <c r="W163" i="12"/>
  <c r="W155" i="12"/>
  <c r="W419" i="12"/>
  <c r="W611" i="12"/>
  <c r="W131" i="12"/>
  <c r="W331" i="12"/>
  <c r="W59" i="12"/>
  <c r="W123" i="12"/>
  <c r="W147" i="12"/>
  <c r="W51" i="12"/>
  <c r="W43" i="12"/>
  <c r="W547" i="12"/>
  <c r="W539" i="12"/>
  <c r="W531" i="12"/>
  <c r="W91" i="12"/>
  <c r="W83" i="12"/>
  <c r="W115" i="12"/>
  <c r="W107" i="12"/>
  <c r="W515" i="12"/>
  <c r="W507" i="12"/>
  <c r="W499" i="12"/>
  <c r="W491" i="12"/>
  <c r="W475" i="12"/>
  <c r="W467" i="12"/>
  <c r="W459" i="12"/>
  <c r="W451" i="12"/>
  <c r="W443" i="12"/>
  <c r="W427" i="12"/>
  <c r="W411" i="12"/>
  <c r="W403" i="12"/>
  <c r="W395" i="12"/>
  <c r="W387" i="12"/>
  <c r="W379" i="12"/>
  <c r="W371" i="12"/>
  <c r="W363" i="12"/>
  <c r="W355" i="12"/>
  <c r="W347" i="12"/>
  <c r="W67" i="12"/>
  <c r="W339" i="12"/>
  <c r="W323" i="12"/>
  <c r="W75" i="12"/>
  <c r="W307" i="12"/>
  <c r="W291" i="12"/>
  <c r="W283" i="12"/>
  <c r="W267" i="12"/>
  <c r="W259" i="12"/>
  <c r="W139" i="12"/>
  <c r="W243" i="12"/>
  <c r="W235" i="12"/>
  <c r="W218" i="12" l="1"/>
  <c r="W186" i="12"/>
  <c r="W194" i="12"/>
  <c r="W202" i="12"/>
  <c r="W178" i="12"/>
  <c r="W130" i="12"/>
  <c r="W170" i="12"/>
  <c r="W162" i="12"/>
  <c r="W418" i="12"/>
  <c r="W154" i="12"/>
  <c r="W610" i="12"/>
  <c r="W330" i="12"/>
  <c r="W58" i="12"/>
  <c r="W122" i="12"/>
  <c r="W146" i="12"/>
  <c r="W50" i="12"/>
  <c r="W42" i="12"/>
  <c r="W546" i="12"/>
  <c r="W538" i="12"/>
  <c r="W530" i="12"/>
  <c r="W106" i="12"/>
  <c r="W90" i="12"/>
  <c r="W82" i="12"/>
  <c r="W114" i="12"/>
  <c r="W514" i="12"/>
  <c r="W506" i="12"/>
  <c r="W498" i="12"/>
  <c r="W490" i="12"/>
  <c r="W474" i="12"/>
  <c r="W466" i="12"/>
  <c r="W458" i="12"/>
  <c r="W450" i="12"/>
  <c r="W442" i="12"/>
  <c r="W426" i="12"/>
  <c r="W410" i="12"/>
  <c r="W402" i="12"/>
  <c r="W394" i="12"/>
  <c r="W386" i="12"/>
  <c r="W378" i="12"/>
  <c r="W354" i="12"/>
  <c r="W370" i="12"/>
  <c r="W362" i="12"/>
  <c r="W346" i="12"/>
  <c r="W66" i="12"/>
  <c r="W338" i="12"/>
  <c r="W322" i="12"/>
  <c r="W74" i="12"/>
  <c r="W306" i="12"/>
  <c r="W290" i="12"/>
  <c r="W282" i="12"/>
  <c r="W266" i="12"/>
  <c r="W258" i="12"/>
  <c r="W138" i="12"/>
  <c r="W242" i="12"/>
  <c r="W234" i="12"/>
  <c r="W613" i="12" l="1"/>
  <c r="W612" i="12" l="1"/>
  <c r="B1" i="15" l="1"/>
  <c r="C1" i="15" s="1"/>
  <c r="D1" i="15" s="1"/>
  <c r="E1" i="15" s="1"/>
  <c r="F1" i="15" s="1"/>
  <c r="G1" i="15" s="1"/>
  <c r="H1" i="15" s="1"/>
  <c r="I1" i="15" s="1"/>
  <c r="J1" i="15" s="1"/>
  <c r="K1" i="15" s="1"/>
  <c r="L1" i="15" s="1"/>
  <c r="M1" i="15" s="1"/>
  <c r="N1" i="15" s="1"/>
  <c r="O1" i="15" s="1"/>
  <c r="P1" i="15" s="1"/>
  <c r="Q1" i="15" s="1"/>
  <c r="R1" i="15" s="1"/>
  <c r="S1" i="15" s="1"/>
  <c r="T1" i="15" s="1"/>
  <c r="U1" i="15" s="1"/>
  <c r="V1" i="15" s="1"/>
  <c r="W1" i="15" s="1"/>
  <c r="X1" i="15" s="1"/>
  <c r="Y1" i="15" s="1"/>
  <c r="Z1" i="15" s="1"/>
  <c r="AA1" i="15" s="1"/>
  <c r="AB1" i="15" s="1"/>
  <c r="AC1" i="15" s="1"/>
  <c r="AD1" i="15" s="1"/>
  <c r="AE1" i="15" s="1"/>
  <c r="AF1" i="15" s="1"/>
  <c r="AG1" i="15" s="1"/>
  <c r="AH1" i="15" s="1"/>
  <c r="AI1" i="15" s="1"/>
  <c r="AJ1" i="15" s="1"/>
  <c r="AK1" i="15" s="1"/>
  <c r="AL1" i="15" s="1"/>
</calcChain>
</file>

<file path=xl/sharedStrings.xml><?xml version="1.0" encoding="utf-8"?>
<sst xmlns="http://schemas.openxmlformats.org/spreadsheetml/2006/main" count="3662" uniqueCount="754">
  <si>
    <t>District 1 Construction</t>
  </si>
  <si>
    <t>Address</t>
  </si>
  <si>
    <t xml:space="preserve">Contact: </t>
  </si>
  <si>
    <t>801 N. Broadway, Bartow, FL 33830</t>
  </si>
  <si>
    <t xml:space="preserve">District Secretary: </t>
  </si>
  <si>
    <t xml:space="preserve">Operations Director: </t>
  </si>
  <si>
    <t>2730 S.R. 60 West, Bartow, FL 33830</t>
  </si>
  <si>
    <t xml:space="preserve">Ass't Constr. Engineer: </t>
  </si>
  <si>
    <t>4730 Kenilworth Blvd., Sebring, FL 33870</t>
  </si>
  <si>
    <t xml:space="preserve"> </t>
  </si>
  <si>
    <t>Seq.</t>
  </si>
  <si>
    <t>Design Project Manager/Phone No./Fax No.</t>
  </si>
  <si>
    <t>No.</t>
  </si>
  <si>
    <t>WPI No.(Old)/SPN(Old)</t>
  </si>
  <si>
    <t>Resident Construction Office/Resident Engineer</t>
  </si>
  <si>
    <t>Construction Project Manager/Phone No./Fax No.</t>
  </si>
  <si>
    <t>Project Name</t>
  </si>
  <si>
    <t>Limit-From</t>
  </si>
  <si>
    <t>Limit -To</t>
  </si>
  <si>
    <t>Letting Date (Mo-Year)/Construction Time (Days)</t>
  </si>
  <si>
    <t>Oral/</t>
  </si>
  <si>
    <t>Dist.(Mi.)/Prop. X- Sect.</t>
  </si>
  <si>
    <t>Ph 52 Budget $</t>
  </si>
  <si>
    <t>Long</t>
  </si>
  <si>
    <t>Scope</t>
  </si>
  <si>
    <t>Short</t>
  </si>
  <si>
    <t>Written</t>
  </si>
  <si>
    <t>Consult.</t>
  </si>
  <si>
    <t>Negot.</t>
  </si>
  <si>
    <t>County</t>
  </si>
  <si>
    <t>List</t>
  </si>
  <si>
    <t>Due</t>
  </si>
  <si>
    <t>Meeting</t>
  </si>
  <si>
    <t>Present.</t>
  </si>
  <si>
    <t>Select.</t>
  </si>
  <si>
    <t xml:space="preserve"> Schedule Date-Prop.</t>
  </si>
  <si>
    <t xml:space="preserve"> Actual Date</t>
  </si>
  <si>
    <t xml:space="preserve"> Shortlisted</t>
  </si>
  <si>
    <t xml:space="preserve">Name: </t>
  </si>
  <si>
    <t>Comments:</t>
  </si>
  <si>
    <t xml:space="preserve"> Consultant </t>
  </si>
  <si>
    <t xml:space="preserve">Address: </t>
  </si>
  <si>
    <t>Funds Encumb. Date:</t>
  </si>
  <si>
    <t>(</t>
  </si>
  <si>
    <t>)</t>
  </si>
  <si>
    <t xml:space="preserve">Phone: </t>
  </si>
  <si>
    <t xml:space="preserve">Contractor Award Date: </t>
  </si>
  <si>
    <t xml:space="preserve">Fax: </t>
  </si>
  <si>
    <t>Financial Project ID/(Fund)</t>
  </si>
  <si>
    <t>Type Project/English-Metric</t>
  </si>
  <si>
    <t>Federal Project (WP21)</t>
  </si>
  <si>
    <t>Number of Bridges/Alt. Contract</t>
  </si>
  <si>
    <t>Advert</t>
  </si>
  <si>
    <t>Ft. Myers Ops Center</t>
  </si>
  <si>
    <t>Bartow Ops Center</t>
  </si>
  <si>
    <t>Clarif.</t>
  </si>
  <si>
    <t>Agree,</t>
  </si>
  <si>
    <t>Execution</t>
  </si>
  <si>
    <t>Review</t>
  </si>
  <si>
    <t>Proposal</t>
  </si>
  <si>
    <t>DDR</t>
  </si>
  <si>
    <t>DS</t>
  </si>
  <si>
    <t>(863) 519-2224</t>
  </si>
  <si>
    <t>(863) 519-2223</t>
  </si>
  <si>
    <t>(863) 519-2256</t>
  </si>
  <si>
    <t>N/A</t>
  </si>
  <si>
    <t>LEGEND:</t>
  </si>
  <si>
    <t>Attached is our Consultant Acquisition Plan for FY 12/13.  Please advise if the below advertisement type is acceptable.</t>
  </si>
  <si>
    <t>    1                  Expanded Letter          $  3,151           $   410             Overhead Signing</t>
  </si>
  <si>
    <t>    2                  Expanded Letter          $  3,141           $   599             Bridge Rehabilitation, Intersection Improvement</t>
  </si>
  <si>
    <t>    3                  Oral Presentation         $10,787           $1,635             Add Lanes &amp; Reconstruct, Resurfacing, Lighting</t>
  </si>
  <si>
    <t xml:space="preserve">    4                  Expanded Letter          $10,663           $1,168             Resurfacing, Rail Safety, Sidewalk, Intersection </t>
  </si>
  <si>
    <t>Improvement</t>
  </si>
  <si>
    <t xml:space="preserve">  </t>
  </si>
  <si>
    <t>    5                  Expanded Letter          $  6,548           $   655             Resurfacing, Overhead Signing</t>
  </si>
  <si>
    <t>    6                  Oral Presentation         $14,228           $2,021             Add Lanes &amp; Reconstruct</t>
  </si>
  <si>
    <t>    7                  Expanded Letter          $12,775           $1,914             Resurfacing, Intersection Improvement,</t>
  </si>
  <si>
    <t>                                                                                                            Rail Safety</t>
  </si>
  <si>
    <t>    8                  Expanded Letter          $  7,675           $1,080             Rail Safety, Resurfacing, Intersection</t>
  </si>
  <si>
    <t>                                                                                                            Improvement, Bridge Replacement</t>
  </si>
  <si>
    <t>    9                  Expanded Letter          $  8,892           $   989             Resurfacing, Intersection Improvement,</t>
  </si>
  <si>
    <t>                                                                                                            Drainage Improvements</t>
  </si>
  <si>
    <t>Group             Advertisement Type    Ph 52 (M)        Ph 62 (M)                    Work Type_______________</t>
  </si>
  <si>
    <t xml:space="preserve">  10                  Expanded Letter                                  $   150             District Wide Contract                     $1.5(M) for 5years      </t>
  </si>
  <si>
    <t>District One Construction</t>
  </si>
  <si>
    <t>ACNP</t>
  </si>
  <si>
    <t>F          =</t>
  </si>
  <si>
    <t xml:space="preserve">DW       = </t>
  </si>
  <si>
    <t xml:space="preserve">DBR     =   </t>
  </si>
  <si>
    <t xml:space="preserve">CS        =                                           </t>
  </si>
  <si>
    <t xml:space="preserve">H          =  </t>
  </si>
  <si>
    <t xml:space="preserve">SA        = </t>
  </si>
  <si>
    <t>District Bridge Contract</t>
  </si>
  <si>
    <t>District Wide Contract</t>
  </si>
  <si>
    <t xml:space="preserve">Full CEI Contract </t>
  </si>
  <si>
    <t>Hybrid Project</t>
  </si>
  <si>
    <t>Supplemental Amendment</t>
  </si>
  <si>
    <t>LOA      =</t>
  </si>
  <si>
    <t>Letter of Authorization</t>
  </si>
  <si>
    <t>CEI Contract #:</t>
  </si>
  <si>
    <t>Project Info:</t>
  </si>
  <si>
    <t xml:space="preserve">Funds Encumbered: </t>
  </si>
  <si>
    <t xml:space="preserve">Continuing Services </t>
  </si>
  <si>
    <t>CHARLOTTE</t>
  </si>
  <si>
    <t>ADD LANES &amp; RECONSTRUCT</t>
  </si>
  <si>
    <t>INTERSECTION IMPROVEMENT</t>
  </si>
  <si>
    <t>COLLIER</t>
  </si>
  <si>
    <t>SIDEWALK</t>
  </si>
  <si>
    <t>DIST/ST-WIDE</t>
  </si>
  <si>
    <t>INSPECT CONSTRUCTION PROJS.</t>
  </si>
  <si>
    <t>LF</t>
  </si>
  <si>
    <t>BRIDGE-REPAIR/REHABILITATION</t>
  </si>
  <si>
    <t>GLADES</t>
  </si>
  <si>
    <t>HARDEE</t>
  </si>
  <si>
    <t>RESURFACING</t>
  </si>
  <si>
    <t>HENDRY</t>
  </si>
  <si>
    <t>LEE</t>
  </si>
  <si>
    <t>MANATEE</t>
  </si>
  <si>
    <t>OKEECHOBEE</t>
  </si>
  <si>
    <t>POLK</t>
  </si>
  <si>
    <t>SARASOTA</t>
  </si>
  <si>
    <t>(863) 519-2202</t>
  </si>
  <si>
    <t>Position</t>
  </si>
  <si>
    <t>(863) 534-0071</t>
  </si>
  <si>
    <t>(863) 519-2232</t>
  </si>
  <si>
    <t>(863) 519-7924</t>
  </si>
  <si>
    <t>(863) 386-6116</t>
  </si>
  <si>
    <t>(863) 519-1902</t>
  </si>
  <si>
    <t>(863) 534-7265</t>
  </si>
  <si>
    <t>(863) 519-4100</t>
  </si>
  <si>
    <t>Event</t>
  </si>
  <si>
    <t>(Note: Scheduled Date-Proposed is subject to change/approval by Professional Services Administrator.)</t>
  </si>
  <si>
    <t xml:space="preserve"> (% of CEI FY Total Ph 52)</t>
  </si>
  <si>
    <t xml:space="preserve">    Ph 62 Budget $   (% of Ph 52)</t>
  </si>
  <si>
    <t>CONSTRUCTION CEI SUP</t>
  </si>
  <si>
    <t>PORT FOR PLAN AND CLAIM R</t>
  </si>
  <si>
    <t>SAFETY PROJECT</t>
  </si>
  <si>
    <t>LANDSCAPING</t>
  </si>
  <si>
    <t>0</t>
  </si>
  <si>
    <t>Brian Blair</t>
  </si>
  <si>
    <t>(239) 656-7742</t>
  </si>
  <si>
    <t>Anita Michael</t>
  </si>
  <si>
    <t>Manatee Ops Center</t>
  </si>
  <si>
    <t>(863) 519-2300</t>
  </si>
  <si>
    <t>(239) 985-7800</t>
  </si>
  <si>
    <t>(941) 708-4494</t>
  </si>
  <si>
    <t>(941) 708-4400</t>
  </si>
  <si>
    <t>(863) 471-4848</t>
  </si>
  <si>
    <t>C/S</t>
  </si>
  <si>
    <t>CEI Contract Administrator:</t>
  </si>
  <si>
    <t>DESOTO</t>
  </si>
  <si>
    <t>Heartland Ops Center</t>
  </si>
  <si>
    <t>FLEXIBLE PAVEMENT RECONSTRUCT.</t>
  </si>
  <si>
    <t>2981 N.E. Pine Island Rd., Cape Coral, FL 33909</t>
  </si>
  <si>
    <t>14000 SR 64 East, Bradenton, FL 34212</t>
  </si>
  <si>
    <t>BRRP</t>
  </si>
  <si>
    <t>ACSS</t>
  </si>
  <si>
    <t>HIGHLANDS</t>
  </si>
  <si>
    <t>Keith Slater</t>
  </si>
  <si>
    <t>ROUNDABOUT</t>
  </si>
  <si>
    <t>TALU</t>
  </si>
  <si>
    <t>RKS-BMB-EJT</t>
  </si>
  <si>
    <t>TRAFFIC OPS IMPROVEMENT</t>
  </si>
  <si>
    <t>BRIDGE REPLACEMENT</t>
  </si>
  <si>
    <t>EVIEW #2 - DISTRICT WIDE</t>
  </si>
  <si>
    <t>RTLAND OPERATIONS CENTER</t>
  </si>
  <si>
    <t>- CSC</t>
  </si>
  <si>
    <t>SR 25 (US 27) FROM S</t>
  </si>
  <si>
    <t>NEW</t>
  </si>
  <si>
    <t>CEI (INSPECTION) HEA</t>
  </si>
  <si>
    <t>D</t>
  </si>
  <si>
    <t>DRAINAGE IMPROVEMENTS</t>
  </si>
  <si>
    <t>9Fb</t>
  </si>
  <si>
    <t>444807-2-62-01</t>
  </si>
  <si>
    <t>US 41 FROM 10TH AVE</t>
  </si>
  <si>
    <t>TO MANATEE AVE E</t>
  </si>
  <si>
    <t>SR 25 (US 27) FROM N</t>
  </si>
  <si>
    <t>SR 700 (US 98) FROM</t>
  </si>
  <si>
    <t>SR 600 (US 92) FROM</t>
  </si>
  <si>
    <t>SR 45 (US 41) FROM N</t>
  </si>
  <si>
    <t>PAVEMENT ONLY RESURFACE (FLEX)</t>
  </si>
  <si>
    <t>Kellie F.  Spurgeon (863) 519-2654</t>
  </si>
  <si>
    <t>Darryl T. Richard (863) 519-2266</t>
  </si>
  <si>
    <t>David J.  Agacinski (239) 225-1924</t>
  </si>
  <si>
    <t>Kirby Radford (863)519-4107</t>
  </si>
  <si>
    <t>Trisha Hartzell, P.E. (941) 708-4401</t>
  </si>
  <si>
    <t>Greg Falcone (941) 708-4425</t>
  </si>
  <si>
    <t>MEDIAN MODIFICATION</t>
  </si>
  <si>
    <t>JMK-BCC-AEB</t>
  </si>
  <si>
    <t>SR 45 (US 41) FROM 6</t>
  </si>
  <si>
    <t>RIGID PAVEMENT RECONSTRUCTION</t>
  </si>
  <si>
    <t>ATMS - ARTERIAL TRAFFIC MGMT</t>
  </si>
  <si>
    <t>SR 35 (US 17) FROM S</t>
  </si>
  <si>
    <t>C. Scott  McCall (863) 519-2277</t>
  </si>
  <si>
    <t>Marie Carvajal (863) 519-2669</t>
  </si>
  <si>
    <t xml:space="preserve">Phil Menke (863) 519-2803 </t>
  </si>
  <si>
    <t>Christopher B. Speese (239) 225-1973</t>
  </si>
  <si>
    <t>Jessica White, P.E. (239) 985-7852</t>
  </si>
  <si>
    <t>Chris Mollitor (239) 985-7883</t>
  </si>
  <si>
    <t>Brandee Shweil (863) 519-4140</t>
  </si>
  <si>
    <t>SA</t>
  </si>
  <si>
    <t>CAK10</t>
  </si>
  <si>
    <t>District CEI Manager:</t>
  </si>
  <si>
    <t>Jennifer Roberson</t>
  </si>
  <si>
    <t>I-75 (SR 93) AT SR 9</t>
  </si>
  <si>
    <t>Michael Rima L. (813) 612-3374</t>
  </si>
  <si>
    <t>Jeffrey M. Jones (239)-225-1920</t>
  </si>
  <si>
    <t>TALT</t>
  </si>
  <si>
    <t>Richard W. "Mose" Howard (863) 519-2374</t>
  </si>
  <si>
    <t>FINC</t>
  </si>
  <si>
    <t>NEM-AEB-AAA</t>
  </si>
  <si>
    <t>NEM-BCC-AEB</t>
  </si>
  <si>
    <t>JMK-SAD-CAL</t>
  </si>
  <si>
    <t>NEM-STP-CBS</t>
  </si>
  <si>
    <t>NEM-STP-DJA</t>
  </si>
  <si>
    <t>NEM-AEB-DJB</t>
  </si>
  <si>
    <t>NEM-SEF-DTR</t>
  </si>
  <si>
    <t>NEM-STP-JJL</t>
  </si>
  <si>
    <t>NEM-KSJ-JLF</t>
  </si>
  <si>
    <t>NEM-STP-JMJ</t>
  </si>
  <si>
    <t>NEM-BJS-KDS</t>
  </si>
  <si>
    <t>NEM-SEF-KFS</t>
  </si>
  <si>
    <t>NEM-DBA-MLR</t>
  </si>
  <si>
    <t>NEM-JLM-PJM</t>
  </si>
  <si>
    <t>NEM-JLM-RWH</t>
  </si>
  <si>
    <t>NEM-BCC-STP</t>
  </si>
  <si>
    <t>CEMENT</t>
  </si>
  <si>
    <t>NEM-KFS-SSH</t>
  </si>
  <si>
    <t>Y</t>
  </si>
  <si>
    <t>TRAFFIC SIGNALS</t>
  </si>
  <si>
    <t>Kevin Morrisey, P.E. (863) 519-4101</t>
  </si>
  <si>
    <t>CAQ61</t>
  </si>
  <si>
    <t>CAQ65</t>
  </si>
  <si>
    <t xml:space="preserve"> - CONTINUING SERVICES (CS) CONTRACT #CAQ61</t>
  </si>
  <si>
    <t>ACBZ</t>
  </si>
  <si>
    <t>NEM-AEB-UVV</t>
  </si>
  <si>
    <t>451362-1-62-01</t>
  </si>
  <si>
    <t>US 27 AT SEBRING PKW</t>
  </si>
  <si>
    <t>GFBR</t>
  </si>
  <si>
    <t>NEM-JBH-AMA</t>
  </si>
  <si>
    <t>NEM-JBH-CSM</t>
  </si>
  <si>
    <t>451276-1-62-01</t>
  </si>
  <si>
    <t>SR 29 FROM S OF I-75</t>
  </si>
  <si>
    <t>TO N OF BRIDGE NO 030298</t>
  </si>
  <si>
    <t>NEM-KFS-JDS</t>
  </si>
  <si>
    <t>AVE</t>
  </si>
  <si>
    <t>NEM-KFS-RSL</t>
  </si>
  <si>
    <t xml:space="preserve"> - CONTINUING SERVICES (CS) CONTRACT #CAQ65</t>
  </si>
  <si>
    <t>Ahmed Abdellatif (863) 519-2834</t>
  </si>
  <si>
    <t>2.088</t>
  </si>
  <si>
    <t>Anita Michael (863) 519-2256</t>
  </si>
  <si>
    <t xml:space="preserve"> - CONTINUING SERVICES (CS) CONTRACT #CAK10</t>
  </si>
  <si>
    <t>1.35</t>
  </si>
  <si>
    <t>Sharon Harris, P.E. (863) 471-4854</t>
  </si>
  <si>
    <t xml:space="preserve">  </t>
  </si>
  <si>
    <t>FC5</t>
  </si>
  <si>
    <t>NEM-KSI-DTR</t>
  </si>
  <si>
    <t>NEM-MLP-UVV</t>
  </si>
  <si>
    <t>NEM-WHB-SFB</t>
  </si>
  <si>
    <t>HOC C/S #5</t>
  </si>
  <si>
    <t xml:space="preserve"> - CONTINUING SERVICES (CS) CONTRACT #HOC C/S #5</t>
  </si>
  <si>
    <t>JMK-JMS-AM</t>
  </si>
  <si>
    <t>444807-6-62-01</t>
  </si>
  <si>
    <t>Dennis Day (863) 471-4865</t>
  </si>
  <si>
    <t>District Construction Eng:</t>
  </si>
  <si>
    <t>GW 455644-1 GW 449653-1 GW 451026-1</t>
  </si>
  <si>
    <t>MOC C/S #8</t>
  </si>
  <si>
    <t>GW 451026-1 GW 455644-1 GW 433592-5</t>
  </si>
  <si>
    <t>GW 449653-1 GW 455644-1 GW 433592-5</t>
  </si>
  <si>
    <t>GW 433592-5 GW 449653-1 GW 451025-1</t>
  </si>
  <si>
    <t>BOC C/S #7</t>
  </si>
  <si>
    <t>ACFP</t>
  </si>
  <si>
    <t>Grouped With 447878-1 grouped with 447287-1 grouped with 453401-1 grouped with 438067-1 grouped with 448030-1</t>
  </si>
  <si>
    <t>Grouped With 447878-1 grouped with 447287-1 grouped with 453401-1 grouped with 438067-1 grouped with 447238-1 || Lump Sum</t>
  </si>
  <si>
    <t>goes with 451361-1 goes with 451362-1 goes with 452621-1 goes with 455182-1</t>
  </si>
  <si>
    <t>goes with 451362-1 goes with 452621-1 goes with 455182-1 goes with 451270-1</t>
  </si>
  <si>
    <t>goes with 452621-1 goes with 455182-1 goes with 451270-1 goes with 451361-1</t>
  </si>
  <si>
    <t>goes with 455182-1 goes with 451270-1 goes with 451361-1 goes with 451362-1</t>
  </si>
  <si>
    <t>goes with 452621-1 goes with 451270-1 goes with 451361-1 goes with 451362-1</t>
  </si>
  <si>
    <t>198284-1-62-08</t>
  </si>
  <si>
    <t>433592-5-62-01</t>
  </si>
  <si>
    <t>9TH AVE (BAY DR) TO 63RD</t>
  </si>
  <si>
    <t>JMK-BMB-AMS</t>
  </si>
  <si>
    <t>410028-1-62-06</t>
  </si>
  <si>
    <t>451270-1-62-01</t>
  </si>
  <si>
    <t>OF PONCE DE LEON BLVD TO</t>
  </si>
  <si>
    <t>N OF LAKE ISIS AVE</t>
  </si>
  <si>
    <t>439750-2-62-01</t>
  </si>
  <si>
    <t>OUTH OF SR 66 TO NORTH OF</t>
  </si>
  <si>
    <t>SR 66</t>
  </si>
  <si>
    <t>450877-1-62-01</t>
  </si>
  <si>
    <t>SR 35/700 (US 98) FR</t>
  </si>
  <si>
    <t>OM S OF SR 540 (WINTER LA</t>
  </si>
  <si>
    <t>KE RD) TO N OF BROOKS ST</t>
  </si>
  <si>
    <t>446274-1-62-01</t>
  </si>
  <si>
    <t>SR 563 AT PEAR ST /</t>
  </si>
  <si>
    <t>PARKER ST</t>
  </si>
  <si>
    <t>414511-3-62-01</t>
  </si>
  <si>
    <t>E OF SR 25 (US 27) TO E O</t>
  </si>
  <si>
    <t>F FLORAL DR</t>
  </si>
  <si>
    <t>440342-2-62-01</t>
  </si>
  <si>
    <t>KINGS HIGHWAY FROM C</t>
  </si>
  <si>
    <t>HARLOTTE COUNTY LINE TO S</t>
  </si>
  <si>
    <t>W GLENADINE AVE</t>
  </si>
  <si>
    <t>449652-1-62-01</t>
  </si>
  <si>
    <t>SR 776 FROM MERCHANT</t>
  </si>
  <si>
    <t>S CROSSING TO SARASOTA CO</t>
  </si>
  <si>
    <t>UNTY LINE</t>
  </si>
  <si>
    <t>451105-1-62-01</t>
  </si>
  <si>
    <t>SR 776 FROM N OF PIN</t>
  </si>
  <si>
    <t>E ST TO SARASOTA COUNTY L</t>
  </si>
  <si>
    <t>INE</t>
  </si>
  <si>
    <t>451361-1-62-01</t>
  </si>
  <si>
    <t>US 27 AT SR 17 / SR</t>
  </si>
  <si>
    <t>64</t>
  </si>
  <si>
    <t>449737-1-62-01</t>
  </si>
  <si>
    <t>I-4 REST AREAS IN PO</t>
  </si>
  <si>
    <t>LK COUNTY - ADDITIONAL TR</t>
  </si>
  <si>
    <t>UCK PARKING</t>
  </si>
  <si>
    <t>PARKING FACILITY</t>
  </si>
  <si>
    <t>417540-5-62-01</t>
  </si>
  <si>
    <t>SR 29 FROM CR 846 E</t>
  </si>
  <si>
    <t>TO N OF NEW MARKET ROAD W</t>
  </si>
  <si>
    <t>NEW ROAD CONSTRUCTION</t>
  </si>
  <si>
    <t>452171-1-62-01</t>
  </si>
  <si>
    <t>LONGBOAT KEY DRAWBRI</t>
  </si>
  <si>
    <t>DGE SUBMARINE CABLE REPLA</t>
  </si>
  <si>
    <t>452172-1-62-01</t>
  </si>
  <si>
    <t>SARASOTA COUNTY SUBM</t>
  </si>
  <si>
    <t>ARINE CABLE REPLACEMENT</t>
  </si>
  <si>
    <t>450876-1-62-01</t>
  </si>
  <si>
    <t>SR 600 (US 92/US 17)</t>
  </si>
  <si>
    <t>FROM S OF SOUTH BLVD TO</t>
  </si>
  <si>
    <t>N OF NORTH BLVD</t>
  </si>
  <si>
    <t>446205-1-62-01</t>
  </si>
  <si>
    <t>SR 35 (US 17) FROM N</t>
  </si>
  <si>
    <t>OF SR 64 TO BELL ST</t>
  </si>
  <si>
    <t>451020-1-62-01</t>
  </si>
  <si>
    <t>SR 64 FROM W OF CR 6</t>
  </si>
  <si>
    <t>75 TO WINGATE ROAD</t>
  </si>
  <si>
    <t>NEM-JBH-MMC</t>
  </si>
  <si>
    <t>451026-1-62-01</t>
  </si>
  <si>
    <t>OF MAGELLAN DR TO N OF 6</t>
  </si>
  <si>
    <t>3RD AVE W</t>
  </si>
  <si>
    <t>449653-1-62-01</t>
  </si>
  <si>
    <t>US 41 FROM MAGELLAN</t>
  </si>
  <si>
    <t>DR TO 63RD AVE</t>
  </si>
  <si>
    <t>452794-1-62-01</t>
  </si>
  <si>
    <t>NEM-JBH-PJM</t>
  </si>
  <si>
    <t>I-75 FROM N OF US 30</t>
  </si>
  <si>
    <t>1 TO N OF I-275</t>
  </si>
  <si>
    <t>453561-1-62-01</t>
  </si>
  <si>
    <t>I-275 FROM S OF US19</t>
  </si>
  <si>
    <t>TO N OF US 19</t>
  </si>
  <si>
    <t>451108-1-62-01</t>
  </si>
  <si>
    <t>BRIDGE #090016 TO BRIDGE</t>
  </si>
  <si>
    <t>#910090</t>
  </si>
  <si>
    <t>3RD ST E AND 3RD ST</t>
  </si>
  <si>
    <t>W ONE-WAY PAIR</t>
  </si>
  <si>
    <t>451481-1-62-01</t>
  </si>
  <si>
    <t>SR 35 (US 98) FROM S</t>
  </si>
  <si>
    <t>HARON DR TO N OF NORTON R</t>
  </si>
  <si>
    <t>455644-1-62-01</t>
  </si>
  <si>
    <t>NEM-JPK-RRS</t>
  </si>
  <si>
    <t>US41 (TAMIAMI TRAIL)</t>
  </si>
  <si>
    <t>FROM N OF MAGELLEN DR. T</t>
  </si>
  <si>
    <t>O 69TH AVE/BAY DR</t>
  </si>
  <si>
    <t>LIGHTING</t>
  </si>
  <si>
    <t>448928-1-62-01</t>
  </si>
  <si>
    <t>OF  WAYMAN RD TO N OF FI</t>
  </si>
  <si>
    <t>SH EATING CREEK</t>
  </si>
  <si>
    <t>451469-1-62-01</t>
  </si>
  <si>
    <t>SR 563 FROM S OF SR</t>
  </si>
  <si>
    <t>539 (KATHLEEN RD) TO S OF</t>
  </si>
  <si>
    <t>SR 546 (US 92)</t>
  </si>
  <si>
    <t>451473-1-62-01</t>
  </si>
  <si>
    <t>COUNTY LINE RD TO E OF CH</t>
  </si>
  <si>
    <t>URCHILL AVE</t>
  </si>
  <si>
    <t>455182-1-62-01</t>
  </si>
  <si>
    <t>SR 25 (US 27) FROM W</t>
  </si>
  <si>
    <t>HISPER LAKE CIRCLE TO PON</t>
  </si>
  <si>
    <t>CE DE LEON BLVD</t>
  </si>
  <si>
    <t>451480-1-62-01</t>
  </si>
  <si>
    <t>SR 35 (US 98) FROM N</t>
  </si>
  <si>
    <t>OF SR 546 TO S OF GRIFFI</t>
  </si>
  <si>
    <t>N RD</t>
  </si>
  <si>
    <t>446204-1-62-01</t>
  </si>
  <si>
    <t>OF HEARTLAND WAY TO N OF</t>
  </si>
  <si>
    <t>HILTON RD</t>
  </si>
  <si>
    <t>451106-1-62-01</t>
  </si>
  <si>
    <t>SR 710 FROM SR 70 TO</t>
  </si>
  <si>
    <t>N. OF INTERCEPTOR CREEK</t>
  </si>
  <si>
    <t>BRIDGE #910065</t>
  </si>
  <si>
    <t>451360-1-62-01</t>
  </si>
  <si>
    <t>SR 776 AT OCEANSPRAY</t>
  </si>
  <si>
    <t>BLVD</t>
  </si>
  <si>
    <t>452621-1-62-01</t>
  </si>
  <si>
    <t>SR25(US27) FROM N OF</t>
  </si>
  <si>
    <t>SANTA MARIA WAY TO N OF</t>
  </si>
  <si>
    <t>PONCE DE LEON</t>
  </si>
  <si>
    <t>455933-1-62-01</t>
  </si>
  <si>
    <t>SR25(US27) N OF VISI</t>
  </si>
  <si>
    <t>ON ST TO TOMOKA BLVD</t>
  </si>
  <si>
    <t>450883-1-62-01</t>
  </si>
  <si>
    <t>SR 17 FROM NORTH OF</t>
  </si>
  <si>
    <t>OLD SCENIC HWY TO LAKE MA</t>
  </si>
  <si>
    <t>RION RD / SR 544</t>
  </si>
  <si>
    <t>451013-1-62-01</t>
  </si>
  <si>
    <t>SR 789 FROM LONGBOAT</t>
  </si>
  <si>
    <t>CLUB RD TO MANATEE CO LI</t>
  </si>
  <si>
    <t>NE</t>
  </si>
  <si>
    <t>448964-1-62-01</t>
  </si>
  <si>
    <t>OAK HILL CEMETERY RD</t>
  </si>
  <si>
    <t>OVER BONES CREEK BRIDGE</t>
  </si>
  <si>
    <t>#044040</t>
  </si>
  <si>
    <t>425843-3-62-01</t>
  </si>
  <si>
    <t>51 (COLLIER BLVD INTERCHA</t>
  </si>
  <si>
    <t>NGE)</t>
  </si>
  <si>
    <t>451103-1-62-01</t>
  </si>
  <si>
    <t>SR 31 FROM N OF CR 7</t>
  </si>
  <si>
    <t>4 TO DESOTO COUNTY LINE</t>
  </si>
  <si>
    <t>451470-1-62-01</t>
  </si>
  <si>
    <t>SR 539 FROM N OF ELL</t>
  </si>
  <si>
    <t>IOT ST TO N OF I-4</t>
  </si>
  <si>
    <t>444904-1-62-01</t>
  </si>
  <si>
    <t>NEM-SEF-XP</t>
  </si>
  <si>
    <t>SR 45 (USB 41) 8TH A</t>
  </si>
  <si>
    <t>VE W PEDESTRIAN MIDBLOCK</t>
  </si>
  <si>
    <t>CROSSINGS</t>
  </si>
  <si>
    <t>452793-1-62-01</t>
  </si>
  <si>
    <t>I-75 FROM N OF ALICO</t>
  </si>
  <si>
    <t>RD TO S OF DANIELS PKWY</t>
  </si>
  <si>
    <t>417540-6-62-01</t>
  </si>
  <si>
    <t>SR 29 FROM N OF NEW</t>
  </si>
  <si>
    <t>MARKET RD TO SR 82</t>
  </si>
  <si>
    <t>441512-1-62-01</t>
  </si>
  <si>
    <t>OF OLD US 41 TO S OF GUL</t>
  </si>
  <si>
    <t>F PARK DR</t>
  </si>
  <si>
    <t>448030-1-62-01</t>
  </si>
  <si>
    <t>CENTRAL ELEMENTARY -</t>
  </si>
  <si>
    <t>SRTS</t>
  </si>
  <si>
    <t>449683-1-62-01</t>
  </si>
  <si>
    <t>COCONUT RD SIDEWALK</t>
  </si>
  <si>
    <t>FROM OAKWILD TO VIA COCON</t>
  </si>
  <si>
    <t>UT POINT</t>
  </si>
  <si>
    <t>438262-1-62-01</t>
  </si>
  <si>
    <t>SR 45 (US 41) TAMIAM</t>
  </si>
  <si>
    <t>I TRAIL FROM CONWAY BLVD</t>
  </si>
  <si>
    <t>TO MIDWAY BLVD</t>
  </si>
  <si>
    <t>449681-1-62-01</t>
  </si>
  <si>
    <t>VIA COCONUT POINT RO</t>
  </si>
  <si>
    <t>UNDABOUT FROM COCONUT RD</t>
  </si>
  <si>
    <t>TO CORKSCREW RD</t>
  </si>
  <si>
    <t>445460-1-62-01</t>
  </si>
  <si>
    <t>CAXAMBAS COURT / ROB</t>
  </si>
  <si>
    <t>ERTS BAY REPLACEMENT STRU</t>
  </si>
  <si>
    <t>CTURE #034112</t>
  </si>
  <si>
    <t>447238-1-62-01</t>
  </si>
  <si>
    <t>HOMESTEAD AVENUE OVE</t>
  </si>
  <si>
    <t>R MARSH CREEK BRIDGE #074</t>
  </si>
  <si>
    <t>026</t>
  </si>
  <si>
    <t>446451-1-62-01</t>
  </si>
  <si>
    <t>SR 45 (US 41) AT CR</t>
  </si>
  <si>
    <t>886 (GOLDEN GATE PKWY)</t>
  </si>
  <si>
    <t>433183-4-62-05</t>
  </si>
  <si>
    <t>453730-1-62-01</t>
  </si>
  <si>
    <t>NEM-BCC-JBH</t>
  </si>
  <si>
    <t>SR 789 GULF OF MEXIC</t>
  </si>
  <si>
    <t>O DRIVE ROUNDABOUT AT BRO</t>
  </si>
  <si>
    <t>ADWAY</t>
  </si>
  <si>
    <t>DRAFT Consultant CEI Acquisition Plan - FY26/27</t>
  </si>
  <si>
    <t>CEI FY 26/27 Total Phase 52</t>
  </si>
  <si>
    <t>CEI FY 26/27 Total Phase 62</t>
  </si>
  <si>
    <t>0.36</t>
  </si>
  <si>
    <t>0.745</t>
  </si>
  <si>
    <t>Jacques J. Louis (239)-225-1914</t>
  </si>
  <si>
    <t>4.577</t>
  </si>
  <si>
    <t>0.733</t>
  </si>
  <si>
    <t>0.758</t>
  </si>
  <si>
    <t>Amy E. Blair (863) 519-2272</t>
  </si>
  <si>
    <t>2.136</t>
  </si>
  <si>
    <t>0.188</t>
  </si>
  <si>
    <t>0.76</t>
  </si>
  <si>
    <t>7.831</t>
  </si>
  <si>
    <t>Sam St. Hilaire (863) 519-2554</t>
  </si>
  <si>
    <t>0.1</t>
  </si>
  <si>
    <t>0.006</t>
  </si>
  <si>
    <t>1.004</t>
  </si>
  <si>
    <t>1.02</t>
  </si>
  <si>
    <t>0.871</t>
  </si>
  <si>
    <t>0.176</t>
  </si>
  <si>
    <t>0.423</t>
  </si>
  <si>
    <t>1.055</t>
  </si>
  <si>
    <t>1.176</t>
  </si>
  <si>
    <t>5.315</t>
  </si>
  <si>
    <t>Jennifer Freeman (863) 519-2543</t>
  </si>
  <si>
    <t>5.106</t>
  </si>
  <si>
    <t>0.922</t>
  </si>
  <si>
    <t>5.965</t>
  </si>
  <si>
    <t>1.101</t>
  </si>
  <si>
    <t>4.711</t>
  </si>
  <si>
    <t>4.725</t>
  </si>
  <si>
    <t>0.636</t>
  </si>
  <si>
    <t>0.766</t>
  </si>
  <si>
    <t>0.373</t>
  </si>
  <si>
    <t>2.446</t>
  </si>
  <si>
    <t>Randy S. Lachler (863) 519-2745</t>
  </si>
  <si>
    <t>1.723</t>
  </si>
  <si>
    <t>2.52</t>
  </si>
  <si>
    <t>0.405</t>
  </si>
  <si>
    <t>0.363</t>
  </si>
  <si>
    <t>3.029</t>
  </si>
  <si>
    <t>0.193</t>
  </si>
  <si>
    <t>Rob R. Swann (813) 435-8877</t>
  </si>
  <si>
    <t>3.168</t>
  </si>
  <si>
    <t>1.15</t>
  </si>
  <si>
    <t>Sean T.  Pugh (239) 225-1925</t>
  </si>
  <si>
    <t>0.518</t>
  </si>
  <si>
    <t>1.04</t>
  </si>
  <si>
    <t>Douglas J. "Doug" Burkhart (863) 533-6209</t>
  </si>
  <si>
    <t>4.707</t>
  </si>
  <si>
    <t>8.09</t>
  </si>
  <si>
    <t>10.466</t>
  </si>
  <si>
    <t>0.85</t>
  </si>
  <si>
    <t>10.852</t>
  </si>
  <si>
    <t>4.385</t>
  </si>
  <si>
    <t>0.22</t>
  </si>
  <si>
    <t>0.285</t>
  </si>
  <si>
    <t>4.801</t>
  </si>
  <si>
    <t>5.515</t>
  </si>
  <si>
    <t>10.479</t>
  </si>
  <si>
    <t>11.548</t>
  </si>
  <si>
    <t>July 16, 2026</t>
  </si>
  <si>
    <t xml:space="preserve"> - CONTINUING SERVICES (CS) CONTRACT #MOC C/S #8</t>
  </si>
  <si>
    <t xml:space="preserve"> - CONTINUING SERVICES (CS) CONTRACT #BOC C/S #7</t>
  </si>
  <si>
    <t>James Heffelfinger (239) 985-7869</t>
  </si>
  <si>
    <t>August 26, 2026 (100)</t>
  </si>
  <si>
    <t>report card/ lockdown</t>
  </si>
  <si>
    <t xml:space="preserve">date </t>
  </si>
  <si>
    <t>Ulises Valles (863-519-2482</t>
  </si>
  <si>
    <t>438067-1-62-01</t>
  </si>
  <si>
    <t>451277-1-62-01</t>
  </si>
  <si>
    <t>0.35</t>
  </si>
  <si>
    <t>Joel Hobbs (863) 519-2376</t>
  </si>
  <si>
    <t>January 27, 2027 (125)</t>
  </si>
  <si>
    <t>Joel Sevilla (863) 519-2424</t>
  </si>
  <si>
    <t>Ulises Valles (863) 519-2482</t>
  </si>
  <si>
    <t>Juan Carrillo (941) 708-1129</t>
  </si>
  <si>
    <t>Xiaoxue peng (863) 519-2368</t>
  </si>
  <si>
    <t>Ammber Albritton (863) 519-2253</t>
  </si>
  <si>
    <t>DIST/ ST-WIDE</t>
  </si>
  <si>
    <t>CONSTRUCTION ENVIRONMENTAL MITIGATION</t>
  </si>
  <si>
    <t>CEI CONSULTANT-DISTRICT WIDE</t>
  </si>
  <si>
    <t>FMOC C/S #7</t>
  </si>
  <si>
    <t>451101-1-62-01</t>
  </si>
  <si>
    <t>445296-4-62-01</t>
  </si>
  <si>
    <t xml:space="preserve"> - CONTINUING SERVICES (CS) CONTRACT #FMOC C/S #7</t>
  </si>
  <si>
    <t>July 16, 2026 (125)</t>
  </si>
  <si>
    <t>Grouped 417540-6</t>
  </si>
  <si>
    <t>Grouped 417540-5</t>
  </si>
  <si>
    <t>GW 439750-2</t>
  </si>
  <si>
    <t>GW 414511-3</t>
  </si>
  <si>
    <t>456577-1-62-01</t>
  </si>
  <si>
    <t>FT THOMPSON AVE FROM SR</t>
  </si>
  <si>
    <t>29/BRIDGE ST TO SR 80/HICKPOCHEE AVE</t>
  </si>
  <si>
    <t>David Agacinski (239)-225-1924</t>
  </si>
  <si>
    <t>SR93 AT PINE RIDGE RD</t>
  </si>
  <si>
    <t>INTERCHANGE</t>
  </si>
  <si>
    <t>SR 45 (US41) FROM S OF AQUI ESTA</t>
  </si>
  <si>
    <t>DR TO S OF CARMALITA ST</t>
  </si>
  <si>
    <t>SR29 FROM N OF OIL WELL</t>
  </si>
  <si>
    <t>RD (CR858) TO N OF BRIDGE #030304</t>
  </si>
  <si>
    <t>SR 29 AT OIL WELL ROAD</t>
  </si>
  <si>
    <t>11Fa</t>
  </si>
  <si>
    <t>11Fb</t>
  </si>
  <si>
    <t>12Fa</t>
  </si>
  <si>
    <t>grouped with 452794-1</t>
  </si>
  <si>
    <t xml:space="preserve">grouped with 452793-1 </t>
  </si>
  <si>
    <t>SA to 26111</t>
  </si>
  <si>
    <t>Melissa Slater, P.E. (863) 519-2590</t>
  </si>
  <si>
    <t>Alex Ruiz (941) 708-4419</t>
  </si>
  <si>
    <t>ACSA</t>
  </si>
  <si>
    <t>453538-1-62-01</t>
  </si>
  <si>
    <t>October 28, 2026 (175)</t>
  </si>
  <si>
    <t>February 24, 2027 (400)</t>
  </si>
  <si>
    <t>March 31, 2027 (650)</t>
  </si>
  <si>
    <t>July 29, 2026 (425)</t>
  </si>
  <si>
    <t>October 28, 2026 (425)</t>
  </si>
  <si>
    <t>August 26, 2026 (275)</t>
  </si>
  <si>
    <t>August 26, 2026 (125)</t>
  </si>
  <si>
    <t>August 26, 2026 (300)</t>
  </si>
  <si>
    <t>October 28, 2026 (350)</t>
  </si>
  <si>
    <t>November 5, 2026 (100)</t>
  </si>
  <si>
    <t>March 31, 2027 (175)</t>
  </si>
  <si>
    <t>February 18, 2027 (110)</t>
  </si>
  <si>
    <t>February 24, 2027 (375)</t>
  </si>
  <si>
    <t>October 28, 2026 (400)</t>
  </si>
  <si>
    <t>July 29, 2026 (125)</t>
  </si>
  <si>
    <t>April 28, 2027 (125)</t>
  </si>
  <si>
    <t>March 31, 2027 (100)</t>
  </si>
  <si>
    <t>July 16, 2026 (100)</t>
  </si>
  <si>
    <t>July 16, 2026 (150)</t>
  </si>
  <si>
    <t>July 29, 2026 (300)</t>
  </si>
  <si>
    <t>March 31, 2027 (150)</t>
  </si>
  <si>
    <t>March 31, 2027 (75)</t>
  </si>
  <si>
    <t>Sara</t>
  </si>
  <si>
    <t xml:space="preserve">Lockdown </t>
  </si>
  <si>
    <t>ACSU</t>
  </si>
  <si>
    <t>goes with  451277-1</t>
  </si>
  <si>
    <t>goes with 449683-1 || BDI</t>
  </si>
  <si>
    <t>goes with 449681-1 || BDI</t>
  </si>
  <si>
    <t>ACSM</t>
  </si>
  <si>
    <t>January 27, 2027 (200)</t>
  </si>
  <si>
    <t>Grouped 446451-1</t>
  </si>
  <si>
    <t>Grouped 441512-1</t>
  </si>
  <si>
    <t>US41(SR45) GOLF GATE DR</t>
  </si>
  <si>
    <t>TO GLENGARY ST ATSPM/CV UPGRADE</t>
  </si>
  <si>
    <t>Cassie Lee (863) 519-2342</t>
  </si>
  <si>
    <t>grouped with 446451-1</t>
  </si>
  <si>
    <t>grouped with 441512-1</t>
  </si>
  <si>
    <t>grouped with 452172-1 grouped with 453730-1</t>
  </si>
  <si>
    <t>grouped with 452171-1 grouped with 453730-1</t>
  </si>
  <si>
    <t>grouped with 452171-1 grouped with 452172-1</t>
  </si>
  <si>
    <t>grouped with 451480-1 grouped with 451481-1</t>
  </si>
  <si>
    <t>grouped with 449737-1 grouped with 451481-1</t>
  </si>
  <si>
    <t>grouped with 449737-1 grouped with 451480-1</t>
  </si>
  <si>
    <t>grouped with 447878-1 grouped with 447287-1 grouped with 453401-1 grouped with 447238-1 grouped with 448030-1 || Lump Sum</t>
  </si>
  <si>
    <t>433726-3-62-01</t>
  </si>
  <si>
    <t>August 26, 2026 (150)</t>
  </si>
  <si>
    <t>November 5, 2026 (125)</t>
  </si>
  <si>
    <t>October 15, 2026 (100)</t>
  </si>
  <si>
    <t>413065-2-62-01</t>
  </si>
  <si>
    <t>I-75 (SR 93) AT COLONIAL BLVD</t>
  </si>
  <si>
    <t>(SR884) INTERCHANGE</t>
  </si>
  <si>
    <t>SR 865 (SAN CARLOS) FROM ESTERO</t>
  </si>
  <si>
    <t>BLVD TO MAIN ST</t>
  </si>
  <si>
    <t>September 30, 2026 (225)</t>
  </si>
  <si>
    <t>457280-1-62-01</t>
  </si>
  <si>
    <t>457732-1-62-01</t>
  </si>
  <si>
    <t>US 27 AT SOUTH BLVD</t>
  </si>
  <si>
    <t>Marketing Date:</t>
  </si>
  <si>
    <t>March 31, 2027</t>
  </si>
  <si>
    <t>January 27, 2027 (175)</t>
  </si>
  <si>
    <t>RESURFSCING</t>
  </si>
  <si>
    <t>SR35 (US98) FROM SR540A TO SOUTH OF BONNEY PARK</t>
  </si>
  <si>
    <t>goes with 451275-1</t>
  </si>
  <si>
    <t>goes with 456577-1</t>
  </si>
  <si>
    <t>goes with 457272-1</t>
  </si>
  <si>
    <t>goes with 451473-1</t>
  </si>
  <si>
    <t>goes with 450877-1</t>
  </si>
  <si>
    <t>457272-1-62-01</t>
  </si>
  <si>
    <t>457879-1-62-01</t>
  </si>
  <si>
    <t>457881-1-62-01</t>
  </si>
  <si>
    <t>US92 FROM CLARK RD TO GLADES AVE</t>
  </si>
  <si>
    <t>Karina Della Sera (863) 519-2750</t>
  </si>
  <si>
    <t>goes with 457732-1</t>
  </si>
  <si>
    <t>457242-1-62-01</t>
  </si>
  <si>
    <t>January 27, 2027 (100)</t>
  </si>
  <si>
    <t>HERNANDO DESOTO BRIDGE 130053</t>
  </si>
  <si>
    <t>US41 SB OVER SOUTH CREEK</t>
  </si>
  <si>
    <t>BRIDGE #170014</t>
  </si>
  <si>
    <t>Michael Rima (863) 612-3373</t>
  </si>
  <si>
    <t>US41 &amp; PINEY POINT AND US 41 &amp; DOCK</t>
  </si>
  <si>
    <t>STREET INTERSECTION</t>
  </si>
  <si>
    <t>gw 451105-1</t>
  </si>
  <si>
    <t>goes with 449652-1</t>
  </si>
  <si>
    <t>October 28, 2026 (125)</t>
  </si>
  <si>
    <t>October 15, 2026 (150)</t>
  </si>
  <si>
    <t>February 18, 2027 (125)</t>
  </si>
  <si>
    <t>September 30, 2026 (175)</t>
  </si>
  <si>
    <t>CM. JC, LP</t>
  </si>
  <si>
    <t>TP, KR, GF</t>
  </si>
  <si>
    <t>SH, DD, XY</t>
  </si>
  <si>
    <t>SH, DD, JT</t>
  </si>
  <si>
    <t>CM, JH, RH / MD (PM)</t>
  </si>
  <si>
    <t>December 4, 2026 (350)</t>
  </si>
  <si>
    <t>February 24, 2027 (350)</t>
  </si>
  <si>
    <t>6Fa</t>
  </si>
  <si>
    <t>8Fa</t>
  </si>
  <si>
    <t>5Fa</t>
  </si>
  <si>
    <t>5Fb</t>
  </si>
  <si>
    <t>7Fa</t>
  </si>
  <si>
    <t>2Fa</t>
  </si>
  <si>
    <t>1Fa</t>
  </si>
  <si>
    <t>3Fa</t>
  </si>
  <si>
    <t>2Fb</t>
  </si>
  <si>
    <t>3Fb</t>
  </si>
  <si>
    <t>4Fa</t>
  </si>
  <si>
    <t>5Fc</t>
  </si>
  <si>
    <t>5Fd</t>
  </si>
  <si>
    <t>5Fe</t>
  </si>
  <si>
    <t>5Ff</t>
  </si>
  <si>
    <t>October 15, 2026 (1000)</t>
  </si>
  <si>
    <t>October 15, 2026 (850)</t>
  </si>
  <si>
    <t>September 17, 2026 (125)</t>
  </si>
  <si>
    <t>September 17, 2026 (175)</t>
  </si>
  <si>
    <t>September 30, 2026 (400)</t>
  </si>
  <si>
    <t>September 30, 2026 (135)</t>
  </si>
  <si>
    <t>May 26, 2027 (200)</t>
  </si>
  <si>
    <t>May 26, 2027 (125)</t>
  </si>
  <si>
    <t>September 17, 2026 (200)</t>
  </si>
  <si>
    <t>March 31, 2027 (265)</t>
  </si>
  <si>
    <t>09/31/26</t>
  </si>
  <si>
    <t>October 15, 2026</t>
  </si>
  <si>
    <t>December 3, 2026 (200)</t>
  </si>
  <si>
    <t>February 18, 2027 (150)</t>
  </si>
  <si>
    <t>Goes with 451469-1</t>
  </si>
  <si>
    <t>Goes with 446274-1</t>
  </si>
  <si>
    <t>date July 2026</t>
  </si>
  <si>
    <t>date: February 2027</t>
  </si>
  <si>
    <t xml:space="preserve">date: July 2026 </t>
  </si>
  <si>
    <t>date: October 2026</t>
  </si>
  <si>
    <t>date: August 2026</t>
  </si>
  <si>
    <t>date: September 2026</t>
  </si>
  <si>
    <t>date: April 2027</t>
  </si>
  <si>
    <t xml:space="preserve">date: October 2026 </t>
  </si>
  <si>
    <t>CB, MS, RH</t>
  </si>
  <si>
    <t>Kimberly Abate ( 863) 519-2424</t>
  </si>
  <si>
    <t>NEM-WHB-AMA</t>
  </si>
  <si>
    <t>Amanda Albritton (863) 519-2253</t>
  </si>
  <si>
    <t>Samuel Berkman ( 863) 519-2317</t>
  </si>
  <si>
    <t>Full</t>
  </si>
  <si>
    <t>Contractual Services</t>
  </si>
  <si>
    <t>Jon Sands (863) 519-2223</t>
  </si>
  <si>
    <t>Brian Blair (863) 519-2676</t>
  </si>
  <si>
    <t>BDI</t>
  </si>
  <si>
    <t>JA, AR, RH</t>
  </si>
  <si>
    <t>9Fa</t>
  </si>
  <si>
    <t>6Fb</t>
  </si>
  <si>
    <t>11Fc</t>
  </si>
  <si>
    <t>11Fd</t>
  </si>
  <si>
    <t>11Fe</t>
  </si>
  <si>
    <t>12Fb</t>
  </si>
  <si>
    <t>May 26, 2027 (175)</t>
  </si>
  <si>
    <t>January 21, 2027 (250)</t>
  </si>
  <si>
    <t>December 3, 2026 (125)</t>
  </si>
  <si>
    <t>SA to 27117</t>
  </si>
  <si>
    <t>13Fa</t>
  </si>
  <si>
    <t xml:space="preserve">date: </t>
  </si>
  <si>
    <t>DA, DR, TP</t>
  </si>
  <si>
    <t>JB, JM, RH (JH-PM)</t>
  </si>
  <si>
    <t xml:space="preserve">DA, LE, RB, </t>
  </si>
  <si>
    <t>September 30, 2026 (450)</t>
  </si>
  <si>
    <t>December 2, 2026 (100)</t>
  </si>
  <si>
    <t>DA, RH, JW</t>
  </si>
  <si>
    <t>Amarilys Alonso-Perez</t>
  </si>
  <si>
    <t xml:space="preserve">Jamie Driggers Jr. </t>
  </si>
  <si>
    <t>(386) 758-3722</t>
  </si>
  <si>
    <t>Location</t>
  </si>
  <si>
    <t>Phone</t>
  </si>
  <si>
    <t>Fax</t>
  </si>
  <si>
    <t>Person</t>
  </si>
  <si>
    <t>Office Phone</t>
  </si>
  <si>
    <t>Secondary 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</si>
</sst>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2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44" fontId="3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quotePrefix="1"/>
    <xf numFmtId="0" fontId="3" fillId="0" borderId="0" xfId="2"/>
    <xf numFmtId="0" fontId="3" fillId="0" borderId="0" xfId="2" quotePrefix="1"/>
  </cellXfs>
  <cellStyles count="5">
    <cellStyle name="Currency 2" xfId="4" xr:uid="{DEC13362-BC19-4288-BB4F-D2FD7603440B}"/>
    <cellStyle name="Normal" xfId="0" builtinId="0"/>
    <cellStyle name="Normal 2" xfId="2" xr:uid="{00000000-0005-0000-0000-000002000000}"/>
    <cellStyle name="Normal 3" xfId="1" xr:uid="{00000000-0005-0000-0000-000003000000}"/>
    <cellStyle name="Normal 3 2" xfId="3" xr:uid="{6770A57A-810D-4F64-BFEB-F6CFD020C667}"/>
  </cellStyles>
  <dxfs count="4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8"/>
        </left>
        <right/>
        <top/>
        <bottom style="medium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8"/>
        </left>
        <right/>
        <top/>
        <bottom style="medium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8"/>
        </left>
        <right/>
        <top/>
        <bottom style="medium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8"/>
        </left>
        <right/>
        <top/>
        <bottom style="medium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8"/>
        </left>
        <right/>
        <top/>
        <bottom style="medium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8"/>
        </left>
        <right/>
        <top/>
        <bottom style="medium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8"/>
        </left>
        <right/>
        <top/>
        <bottom style="medium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8"/>
        </left>
        <right/>
        <top/>
        <bottom style="medium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8"/>
        </left>
        <right/>
        <top/>
        <bottom style="medium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8"/>
        </left>
        <right/>
        <top/>
        <bottom style="medium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8"/>
        </left>
        <right/>
        <top/>
        <bottom style="medium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medium">
          <color indexed="8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/>
        <right/>
        <top/>
        <bottom style="thin">
          <color indexed="8"/>
        </bottom>
      </border>
    </dxf>
    <dxf>
      <border outline="0">
        <top style="medium">
          <color indexed="64"/>
        </top>
      </border>
    </dxf>
    <dxf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8"/>
        </bottom>
      </border>
    </dxf>
    <dxf>
      <border outline="0">
        <top style="medium">
          <color indexed="64"/>
        </top>
      </border>
    </dxf>
    <dxf>
      <border outline="0">
        <bottom style="thin">
          <color indexed="8"/>
        </bottom>
      </border>
    </dxf>
  </dxfs>
  <tableStyles count="0" defaultTableStyle="TableStyleMedium9" defaultPivotStyle="PivotStyleLight16"/>
  <colors>
    <mruColors>
      <color rgb="FFFFFF99"/>
      <color rgb="FFC0C0C0"/>
      <color rgb="FFFF3300"/>
      <color rgb="FFFF33CC"/>
      <color rgb="FF6600FF"/>
      <color rgb="FF993366"/>
      <color rgb="FF66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BF34003-B26C-4DBA-A7CF-E125429DA811}" name="Table2" displayName="Table2" ref="A11:D16" totalsRowShown="0" headerRowBorderDxfId="41" tableBorderDxfId="40" headerRowCellStyle="Normal 2" dataCellStyle="Normal 2">
  <autoFilter ref="A11:D16" xr:uid="{BBF34003-B26C-4DBA-A7CF-E125429DA811}"/>
  <tableColumns count="4">
    <tableColumn id="1" xr3:uid="{F1A8747D-390E-4D86-BBF5-14E4C9FF43C9}" name="Location" dataCellStyle="Normal 2"/>
    <tableColumn id="2" xr3:uid="{3DA4263C-757D-481B-B3EF-4629C80992F6}" name="Address" dataCellStyle="Normal 2"/>
    <tableColumn id="3" xr3:uid="{269EC3C4-B327-4718-88E7-32B854582D11}" name="Phone" dataCellStyle="Normal 2"/>
    <tableColumn id="4" xr3:uid="{69F29C95-304E-435B-B89B-427492351406}" name="Fax" dataCellStyle="Normal 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BD8686E-4945-4F5D-9F57-9AF94D81F327}" name="Table5" displayName="Table5" ref="L10:O16" totalsRowShown="0" headerRowBorderDxfId="39" tableBorderDxfId="38" headerRowCellStyle="Normal 2" dataCellStyle="Normal 2">
  <autoFilter ref="L10:O16" xr:uid="{ABD8686E-4945-4F5D-9F57-9AF94D81F327}"/>
  <tableColumns count="4">
    <tableColumn id="1" xr3:uid="{3C1D544C-04D4-4E78-AD5A-C67856A1076B}" name="Position" dataCellStyle="Normal 2"/>
    <tableColumn id="2" xr3:uid="{810DB279-BDF1-408A-8367-C7826DE590A3}" name="Person" dataCellStyle="Normal 2"/>
    <tableColumn id="3" xr3:uid="{FD65DEE3-1211-49D5-ACFC-429C08100D23}" name="Office Phone" dataCellStyle="Normal 2"/>
    <tableColumn id="4" xr3:uid="{EF159297-CB80-4037-933C-71F59381EF61}" name="Secondary Phone" dataCellStyle="Normal 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0D78FB-A9F5-484C-BDC0-7733A71A73E7}" name="CAPData" displayName="CAPData" ref="A19:AK613" headerRowCount="0" totalsRowShown="0" tableBorderDxfId="37" headerRowCellStyle="Normal 2" dataCellStyle="Normal 2">
  <tableColumns count="37">
    <tableColumn id="1" xr3:uid="{59C5A980-C12D-4CAE-8982-B2A1FF4063CC}" name="Column1" headerRowDxfId="36" headerRowCellStyle="Normal 2" dataCellStyle="Normal 2"/>
    <tableColumn id="2" xr3:uid="{262C2EB7-1B76-4B50-A4A2-83B374670CD8}" name="Column2" headerRowDxfId="35" headerRowCellStyle="Normal 2" dataCellStyle="Normal 2"/>
    <tableColumn id="3" xr3:uid="{FB690A9D-21AA-4FF8-A2F4-E87C76622733}" name="Column3" headerRowDxfId="34" headerRowCellStyle="Normal 2" dataCellStyle="Normal 2"/>
    <tableColumn id="4" xr3:uid="{BCA4E6D8-3D36-4A3F-AD8E-54765C454DEC}" name="Column4" headerRowDxfId="33" headerRowCellStyle="Normal 2" dataCellStyle="Normal 2"/>
    <tableColumn id="5" xr3:uid="{72B551DB-07BC-4B11-9EC9-79E4AD48E919}" name="Column5" headerRowDxfId="32" headerRowCellStyle="Normal 2" dataCellStyle="Normal 2"/>
    <tableColumn id="6" xr3:uid="{FC0756E4-899A-4480-8E0A-90ACDDE24398}" name="Column6" headerRowDxfId="31" headerRowCellStyle="Normal 2" dataCellStyle="Normal 2"/>
    <tableColumn id="7" xr3:uid="{953F0A2F-D7FD-45EF-985D-EC3D27640DCB}" name="Column7" headerRowDxfId="30" headerRowCellStyle="Normal 2" dataCellStyle="Normal 2"/>
    <tableColumn id="8" xr3:uid="{211D2761-9498-485C-AEEF-CAEFD791B0AC}" name="Column8" headerRowDxfId="29" headerRowCellStyle="Normal 2" dataCellStyle="Normal 2"/>
    <tableColumn id="9" xr3:uid="{8E365A7E-922D-4893-A1E4-33B74B352179}" name="Column9" headerRowDxfId="28" headerRowCellStyle="Normal 2" dataCellStyle="Normal 2"/>
    <tableColumn id="10" xr3:uid="{70D0D28D-0A74-4005-964C-00E2804551F0}" name="Column10" headerRowDxfId="27" headerRowCellStyle="Normal 2" dataCellStyle="Normal 2"/>
    <tableColumn id="11" xr3:uid="{CCCDB27B-A22A-4BE8-8E26-4524B9116EBC}" name="Column11" headerRowDxfId="26" headerRowCellStyle="Normal 2" dataCellStyle="Normal 2"/>
    <tableColumn id="12" xr3:uid="{3EA8E218-AF90-46AA-95DE-01E76EBC85F8}" name="Column12" headerRowDxfId="25" headerRowCellStyle="Normal 2" dataCellStyle="Normal 2"/>
    <tableColumn id="13" xr3:uid="{8FD8CCF0-C1B7-4679-802B-369476106436}" name="Column13" headerRowDxfId="24" headerRowCellStyle="Normal 2" dataCellStyle="Normal 2"/>
    <tableColumn id="14" xr3:uid="{46FFA278-37B4-4B2D-ABC7-2ACCB6DD9761}" name="Column14" headerRowDxfId="23" headerRowCellStyle="Normal 2" dataCellStyle="Normal 2"/>
    <tableColumn id="15" xr3:uid="{AB6A88F8-BE32-4B27-8CA4-F79E27EADC07}" name="Column15" headerRowDxfId="22" headerRowCellStyle="Normal 2" dataCellStyle="Normal 2"/>
    <tableColumn id="16" xr3:uid="{59CCF4A0-C36C-4615-AFF8-50A45697A947}" name="Column16" headerRowDxfId="21" headerRowCellStyle="Normal 2" dataCellStyle="Normal 2"/>
    <tableColumn id="17" xr3:uid="{E5278175-A4CE-4871-9CD8-32572C4338F2}" name="Column17" headerRowDxfId="20" headerRowCellStyle="Normal 2" dataCellStyle="Normal 2"/>
    <tableColumn id="18" xr3:uid="{B5FC0438-E822-476D-AE56-23DA6F80FA0A}" name="Column18" headerRowDxfId="19" headerRowCellStyle="Normal 2" dataCellStyle="Normal 2"/>
    <tableColumn id="19" xr3:uid="{02F94C17-61FF-4D40-B3E6-1B1B046801F5}" name="Column19" headerRowDxfId="18" headerRowCellStyle="Normal 2" dataCellStyle="Normal 2"/>
    <tableColumn id="20" xr3:uid="{73D52D72-1661-4AA2-992D-6B750867E275}" name="Column20" headerRowDxfId="17" headerRowCellStyle="Normal 2" dataCellStyle="Normal 2"/>
    <tableColumn id="21" xr3:uid="{D69506C0-A8AC-491A-A6D7-2C12D53154F4}" name="Column21" headerRowDxfId="16" headerRowCellStyle="Normal 2" dataCellStyle="Normal 2"/>
    <tableColumn id="22" xr3:uid="{BB0ED4E5-6E70-41AB-8E10-613CC834071F}" name="Column22" headerRowDxfId="15" headerRowCellStyle="Normal 2" dataCellStyle="Normal 2"/>
    <tableColumn id="23" xr3:uid="{2CB56810-52FD-4185-A4A9-F99898554E36}" name="Column23" headerRowDxfId="14" headerRowCellStyle="Normal 2" dataCellStyle="Normal 2"/>
    <tableColumn id="24" xr3:uid="{AF3C429A-CCCE-485B-942E-8A171D59577A}" name="Column24" headerRowDxfId="13" headerRowCellStyle="Normal 2" dataCellStyle="Normal 2"/>
    <tableColumn id="25" xr3:uid="{E655C511-5A29-4A62-8808-26ACCD263934}" name="Column25" headerRowDxfId="12" headerRowCellStyle="Normal 2" dataCellStyle="Normal 2"/>
    <tableColumn id="26" xr3:uid="{0CB0C8FC-40FC-4C4A-83BA-9EE43BA754CF}" name="Column26" headerRowDxfId="11" headerRowCellStyle="Normal 2" dataCellStyle="Normal 2"/>
    <tableColumn id="27" xr3:uid="{BCB27563-43F8-4C9F-8390-EEA9B2649C0D}" name="Column27" headerRowDxfId="10" headerRowCellStyle="Normal 2" dataCellStyle="Normal 2"/>
    <tableColumn id="28" xr3:uid="{5125CCC5-2374-46EF-807C-1A396FB1366B}" name="Column28" headerRowDxfId="9" headerRowCellStyle="Normal 2" dataCellStyle="Normal 2"/>
    <tableColumn id="29" xr3:uid="{BB1F0A7F-4DEB-48D4-9B62-71DA1691E1A2}" name="Column29" headerRowDxfId="8" headerRowCellStyle="Normal 2" dataCellStyle="Normal 2"/>
    <tableColumn id="30" xr3:uid="{EB493047-B3AC-4222-B2A8-5E4DE284CE11}" name="Column30" headerRowDxfId="7" headerRowCellStyle="Normal 2" dataCellStyle="Normal 2"/>
    <tableColumn id="31" xr3:uid="{70B4C638-B782-439D-A3E1-5C134357BBA6}" name="Column31" headerRowDxfId="6" headerRowCellStyle="Normal 2" dataCellStyle="Normal 2"/>
    <tableColumn id="32" xr3:uid="{1E43C64F-FE2D-47AD-82E4-B79C23CE3460}" name="Column32" headerRowDxfId="5" headerRowCellStyle="Normal 2" dataCellStyle="Normal 2"/>
    <tableColumn id="33" xr3:uid="{DC3BA68F-037A-4CB1-AE6B-4AC330A2E4FA}" name="Column33" headerRowDxfId="4" headerRowCellStyle="Normal 2" dataCellStyle="Normal 2"/>
    <tableColumn id="34" xr3:uid="{DC92E8AE-D231-4A0F-BB6E-57211B1991A8}" name="Column34" headerRowDxfId="3" headerRowCellStyle="Normal 2" dataCellStyle="Normal 2"/>
    <tableColumn id="35" xr3:uid="{37A88D63-35B2-42F4-B31C-5758F89BB5D6}" name="Column35" headerRowDxfId="2" headerRowCellStyle="Normal 2" dataCellStyle="Normal 2"/>
    <tableColumn id="36" xr3:uid="{73A424CC-E016-4ABB-A5FC-33F2F918DD0A}" name="Column36" headerRowDxfId="1" headerRowCellStyle="Normal 2" dataCellStyle="Normal 2"/>
    <tableColumn id="37" xr3:uid="{7A1F09C7-0099-4A0C-A1B6-613194FCA4C0}" name="Column37" headerRowDxfId="0" headerRowCellStyle="Normal 2" dataCellStyle="Normal 2"/>
  </tableColumns>
  <tableStyleInfo name="TableStyleLight1"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A29"/>
  <sheetViews>
    <sheetView workbookViewId="0">
      <selection activeCell="A30" sqref="A30"/>
    </sheetView>
  </sheetViews>
  <sheetFormatPr defaultRowHeight="15" x14ac:dyDescent="0.2"/>
  <sheetData>
    <row r="2" spans="1:1" x14ac:dyDescent="0.2">
      <c r="A2" t="s">
        <v>67</v>
      </c>
    </row>
    <row r="5" spans="1:1" x14ac:dyDescent="0.2">
      <c r="A5" t="s">
        <v>82</v>
      </c>
    </row>
    <row r="7" spans="1:1" x14ac:dyDescent="0.2">
      <c r="A7" t="s">
        <v>68</v>
      </c>
    </row>
    <row r="9" spans="1:1" x14ac:dyDescent="0.2">
      <c r="A9" t="s">
        <v>69</v>
      </c>
    </row>
    <row r="11" spans="1:1" x14ac:dyDescent="0.2">
      <c r="A11" t="s">
        <v>70</v>
      </c>
    </row>
    <row r="13" spans="1:1" x14ac:dyDescent="0.2">
      <c r="A13" t="s">
        <v>71</v>
      </c>
    </row>
    <row r="14" spans="1:1" x14ac:dyDescent="0.2">
      <c r="A14" t="s">
        <v>72</v>
      </c>
    </row>
    <row r="15" spans="1:1" x14ac:dyDescent="0.2">
      <c r="A15" t="s">
        <v>73</v>
      </c>
    </row>
    <row r="16" spans="1:1" x14ac:dyDescent="0.2">
      <c r="A16" t="s">
        <v>74</v>
      </c>
    </row>
    <row r="18" spans="1:1" x14ac:dyDescent="0.2">
      <c r="A18" t="s">
        <v>75</v>
      </c>
    </row>
    <row r="20" spans="1:1" x14ac:dyDescent="0.2">
      <c r="A20" t="s">
        <v>76</v>
      </c>
    </row>
    <row r="21" spans="1:1" x14ac:dyDescent="0.2">
      <c r="A21" t="s">
        <v>77</v>
      </c>
    </row>
    <row r="23" spans="1:1" x14ac:dyDescent="0.2">
      <c r="A23" t="s">
        <v>78</v>
      </c>
    </row>
    <row r="24" spans="1:1" x14ac:dyDescent="0.2">
      <c r="A24" t="s">
        <v>79</v>
      </c>
    </row>
    <row r="26" spans="1:1" x14ac:dyDescent="0.2">
      <c r="A26" t="s">
        <v>80</v>
      </c>
    </row>
    <row r="27" spans="1:1" x14ac:dyDescent="0.2">
      <c r="A27" t="s">
        <v>81</v>
      </c>
    </row>
    <row r="29" spans="1:1" x14ac:dyDescent="0.2">
      <c r="A29" t="s">
        <v>83</v>
      </c>
    </row>
  </sheetData>
  <pageMargins left="0.7" right="0.7" top="0.75" bottom="0.75" header="0.3" footer="0.3"/>
  <pageSetup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AK614"/>
  <sheetViews>
    <sheetView showGridLines="0" tabSelected="1" topLeftCell="A4" zoomScale="70" zoomScaleNormal="70" zoomScaleSheetLayoutView="85" zoomScalePageLayoutView="50" workbookViewId="0">
      <selection activeCell="J12" sqref="J12"/>
    </sheetView>
  </sheetViews>
  <sheetFormatPr defaultColWidth="8.77734375" defaultRowHeight="15" x14ac:dyDescent="0.2"/>
  <cols>
    <col min="1" max="1" width="22" style="2" customWidth="1"/>
    <col min="2" max="2" width="44.88671875" style="2" bestFit="1" customWidth="1"/>
    <col min="3" max="3" width="27.88671875" style="2" bestFit="1" customWidth="1"/>
    <col min="4" max="4" width="21.88671875" style="2" bestFit="1" customWidth="1"/>
    <col min="5" max="7" width="10.33203125" style="2" customWidth="1"/>
    <col min="8" max="8" width="13.109375" style="2" customWidth="1"/>
    <col min="9" max="9" width="10.33203125" style="2" customWidth="1"/>
    <col min="10" max="10" width="11.109375" style="2" customWidth="1"/>
    <col min="11" max="11" width="10.77734375" style="2" customWidth="1"/>
    <col min="12" max="12" width="25.6640625" style="2" bestFit="1" customWidth="1"/>
    <col min="13" max="13" width="21.6640625" style="2" bestFit="1" customWidth="1"/>
    <col min="14" max="14" width="15.33203125" style="2" bestFit="1" customWidth="1"/>
    <col min="15" max="15" width="15.5546875" style="2" customWidth="1"/>
    <col min="16" max="16" width="44.88671875" style="2" bestFit="1" customWidth="1"/>
    <col min="17" max="19" width="11.109375" style="2" customWidth="1"/>
    <col min="20" max="20" width="11.44140625" style="2" customWidth="1"/>
    <col min="21" max="21" width="19.109375" style="2" customWidth="1"/>
    <col min="22" max="25" width="11.44140625" style="2" customWidth="1"/>
    <col min="26" max="26" width="33.6640625" style="2" customWidth="1"/>
    <col min="27" max="30" width="11.44140625" style="2" customWidth="1"/>
    <col min="31" max="31" width="11.109375" style="2" customWidth="1"/>
    <col min="32" max="36" width="11.44140625" style="2" customWidth="1"/>
    <col min="37" max="37" width="16.109375" style="2" customWidth="1"/>
    <col min="38" max="16384" width="8.77734375" style="2"/>
  </cols>
  <sheetData>
    <row r="1" spans="1:36" ht="36.75" customHeight="1" x14ac:dyDescent="0.2">
      <c r="A1" s="2" t="s">
        <v>470</v>
      </c>
      <c r="AI1" s="2" t="s">
        <v>66</v>
      </c>
    </row>
    <row r="2" spans="1:36" ht="31.35" customHeight="1" x14ac:dyDescent="0.2">
      <c r="A2" s="2" t="s">
        <v>84</v>
      </c>
    </row>
    <row r="3" spans="1:36" ht="15.75" customHeight="1" x14ac:dyDescent="0.2">
      <c r="AI3" s="2" t="s">
        <v>89</v>
      </c>
      <c r="AJ3" s="2" t="s">
        <v>102</v>
      </c>
    </row>
    <row r="4" spans="1:36" ht="15.75" customHeight="1" x14ac:dyDescent="0.2">
      <c r="AI4" s="2" t="s">
        <v>88</v>
      </c>
      <c r="AJ4" s="2" t="s">
        <v>92</v>
      </c>
    </row>
    <row r="5" spans="1:36" ht="15.75" customHeight="1" x14ac:dyDescent="0.2">
      <c r="AI5" s="2" t="s">
        <v>87</v>
      </c>
      <c r="AJ5" s="2" t="s">
        <v>93</v>
      </c>
    </row>
    <row r="6" spans="1:36" ht="15.75" customHeight="1" x14ac:dyDescent="0.2">
      <c r="AI6" s="2" t="s">
        <v>86</v>
      </c>
      <c r="AJ6" s="2" t="s">
        <v>94</v>
      </c>
    </row>
    <row r="7" spans="1:36" ht="15.75" customHeight="1" x14ac:dyDescent="0.2">
      <c r="AI7" s="2" t="s">
        <v>90</v>
      </c>
      <c r="AJ7" s="2" t="s">
        <v>95</v>
      </c>
    </row>
    <row r="8" spans="1:36" ht="15.75" customHeight="1" x14ac:dyDescent="0.2">
      <c r="AI8" s="2" t="s">
        <v>97</v>
      </c>
      <c r="AJ8" s="2" t="s">
        <v>98</v>
      </c>
    </row>
    <row r="9" spans="1:36" ht="13.35" customHeight="1" x14ac:dyDescent="0.2">
      <c r="AI9" s="2" t="s">
        <v>91</v>
      </c>
      <c r="AJ9" s="2" t="s">
        <v>96</v>
      </c>
    </row>
    <row r="10" spans="1:36" ht="13.35" customHeight="1" x14ac:dyDescent="0.2">
      <c r="L10" s="2" t="s">
        <v>122</v>
      </c>
      <c r="M10" s="2" t="s">
        <v>751</v>
      </c>
      <c r="N10" s="3" t="s">
        <v>752</v>
      </c>
      <c r="O10" s="3" t="s">
        <v>753</v>
      </c>
    </row>
    <row r="11" spans="1:36" ht="16.350000000000001" customHeight="1" x14ac:dyDescent="0.2">
      <c r="A11" s="2" t="s">
        <v>748</v>
      </c>
      <c r="B11" s="2" t="s">
        <v>1</v>
      </c>
      <c r="C11" s="3" t="s">
        <v>749</v>
      </c>
      <c r="D11" s="3" t="s">
        <v>750</v>
      </c>
      <c r="L11" s="2" t="s">
        <v>4</v>
      </c>
      <c r="M11" s="2" t="s">
        <v>746</v>
      </c>
      <c r="N11" s="3" t="s">
        <v>747</v>
      </c>
      <c r="O11" s="3" t="s">
        <v>127</v>
      </c>
    </row>
    <row r="12" spans="1:36" ht="16.350000000000001" customHeight="1" x14ac:dyDescent="0.2">
      <c r="A12" s="2" t="s">
        <v>0</v>
      </c>
      <c r="B12" s="2" t="s">
        <v>3</v>
      </c>
      <c r="C12" s="3" t="s">
        <v>143</v>
      </c>
      <c r="D12" s="3" t="s">
        <v>123</v>
      </c>
      <c r="L12" s="2" t="s">
        <v>5</v>
      </c>
      <c r="M12" s="2" t="s">
        <v>158</v>
      </c>
      <c r="N12" s="3" t="s">
        <v>121</v>
      </c>
      <c r="O12" s="3" t="s">
        <v>128</v>
      </c>
    </row>
    <row r="13" spans="1:36" ht="16.350000000000001" customHeight="1" x14ac:dyDescent="0.2">
      <c r="A13" s="2" t="s">
        <v>53</v>
      </c>
      <c r="B13" s="2" t="s">
        <v>153</v>
      </c>
      <c r="C13" s="3" t="s">
        <v>144</v>
      </c>
      <c r="D13" s="3" t="s">
        <v>140</v>
      </c>
      <c r="L13" s="2" t="s">
        <v>264</v>
      </c>
      <c r="M13" s="2" t="s">
        <v>745</v>
      </c>
      <c r="N13" s="3" t="s">
        <v>63</v>
      </c>
      <c r="O13" s="3" t="s">
        <v>123</v>
      </c>
    </row>
    <row r="14" spans="1:36" ht="16.350000000000001" customHeight="1" x14ac:dyDescent="0.2">
      <c r="A14" s="2" t="s">
        <v>142</v>
      </c>
      <c r="B14" s="3" t="s">
        <v>154</v>
      </c>
      <c r="C14" s="3" t="s">
        <v>146</v>
      </c>
      <c r="D14" s="2" t="s">
        <v>145</v>
      </c>
      <c r="L14" s="2" t="s">
        <v>7</v>
      </c>
      <c r="M14" s="2" t="s">
        <v>139</v>
      </c>
      <c r="N14" s="3" t="s">
        <v>62</v>
      </c>
      <c r="O14" s="3" t="s">
        <v>123</v>
      </c>
    </row>
    <row r="15" spans="1:36" ht="16.350000000000001" customHeight="1" x14ac:dyDescent="0.2">
      <c r="A15" s="2" t="s">
        <v>54</v>
      </c>
      <c r="B15" s="2" t="s">
        <v>6</v>
      </c>
      <c r="C15" s="3" t="s">
        <v>129</v>
      </c>
      <c r="D15" s="3" t="s">
        <v>125</v>
      </c>
      <c r="L15" s="2" t="s">
        <v>202</v>
      </c>
      <c r="M15" s="2" t="s">
        <v>141</v>
      </c>
      <c r="N15" s="3" t="s">
        <v>124</v>
      </c>
      <c r="O15" s="3" t="s">
        <v>123</v>
      </c>
    </row>
    <row r="16" spans="1:36" ht="16.350000000000001" customHeight="1" x14ac:dyDescent="0.2">
      <c r="A16" s="2" t="s">
        <v>151</v>
      </c>
      <c r="B16" s="2" t="s">
        <v>8</v>
      </c>
      <c r="C16" s="3" t="s">
        <v>147</v>
      </c>
      <c r="D16" s="3" t="s">
        <v>126</v>
      </c>
      <c r="L16" s="2" t="s">
        <v>149</v>
      </c>
      <c r="M16" s="2" t="s">
        <v>203</v>
      </c>
      <c r="N16" s="3" t="s">
        <v>64</v>
      </c>
      <c r="O16" s="3" t="s">
        <v>123</v>
      </c>
    </row>
    <row r="17" spans="1:37" ht="15" customHeight="1" x14ac:dyDescent="0.2"/>
    <row r="18" spans="1:37" ht="17.100000000000001" customHeight="1" x14ac:dyDescent="0.2"/>
    <row r="19" spans="1:37" ht="17.100000000000001" customHeight="1" x14ac:dyDescent="0.2">
      <c r="A19" s="2" t="s">
        <v>10</v>
      </c>
      <c r="B19" s="2" t="s">
        <v>48</v>
      </c>
      <c r="O19" s="2" t="s">
        <v>11</v>
      </c>
      <c r="AA19" s="2" t="s">
        <v>130</v>
      </c>
      <c r="AB19" s="2" t="s">
        <v>130</v>
      </c>
      <c r="AC19" s="2" t="s">
        <v>130</v>
      </c>
      <c r="AD19" s="2" t="s">
        <v>130</v>
      </c>
      <c r="AE19" s="2" t="s">
        <v>130</v>
      </c>
      <c r="AF19" s="2" t="s">
        <v>130</v>
      </c>
      <c r="AG19" s="2" t="s">
        <v>130</v>
      </c>
      <c r="AH19" s="2" t="s">
        <v>130</v>
      </c>
      <c r="AI19" s="2" t="s">
        <v>130</v>
      </c>
      <c r="AJ19" s="2" t="s">
        <v>130</v>
      </c>
      <c r="AK19" s="2" t="s">
        <v>130</v>
      </c>
    </row>
    <row r="20" spans="1:37" ht="15.6" customHeight="1" x14ac:dyDescent="0.2">
      <c r="A20" s="2" t="s">
        <v>12</v>
      </c>
      <c r="C20" s="2" t="s">
        <v>13</v>
      </c>
      <c r="P20" s="2" t="s">
        <v>14</v>
      </c>
      <c r="AA20" s="2">
        <v>1</v>
      </c>
      <c r="AB20" s="2">
        <v>2</v>
      </c>
      <c r="AC20" s="2">
        <v>3</v>
      </c>
      <c r="AD20" s="2">
        <v>4</v>
      </c>
      <c r="AE20" s="2">
        <v>5</v>
      </c>
      <c r="AF20" s="2">
        <v>6</v>
      </c>
      <c r="AG20" s="2">
        <v>7</v>
      </c>
      <c r="AH20" s="2">
        <v>8</v>
      </c>
      <c r="AI20" s="2">
        <v>9</v>
      </c>
      <c r="AJ20" s="2">
        <v>10</v>
      </c>
      <c r="AK20" s="2">
        <v>11</v>
      </c>
    </row>
    <row r="21" spans="1:37" ht="17.100000000000001" customHeight="1" x14ac:dyDescent="0.2">
      <c r="D21" s="2" t="s">
        <v>50</v>
      </c>
      <c r="Q21" s="2" t="s">
        <v>15</v>
      </c>
      <c r="AA21" s="2" t="s">
        <v>131</v>
      </c>
    </row>
    <row r="22" spans="1:37" ht="17.100000000000001" customHeight="1" x14ac:dyDescent="0.2">
      <c r="A22" s="2" t="s">
        <v>9</v>
      </c>
      <c r="E22" s="2" t="s">
        <v>16</v>
      </c>
      <c r="R22" s="2" t="s">
        <v>49</v>
      </c>
    </row>
    <row r="23" spans="1:37" ht="17.100000000000001" customHeight="1" x14ac:dyDescent="0.2">
      <c r="F23" s="2" t="s">
        <v>17</v>
      </c>
      <c r="S23" s="2" t="s">
        <v>51</v>
      </c>
    </row>
    <row r="24" spans="1:37" ht="17.100000000000001" customHeight="1" x14ac:dyDescent="0.2">
      <c r="G24" s="2" t="s">
        <v>18</v>
      </c>
      <c r="R24" s="2" t="s">
        <v>9</v>
      </c>
      <c r="S24" s="2" t="s">
        <v>9</v>
      </c>
      <c r="T24" s="2" t="s">
        <v>19</v>
      </c>
      <c r="AF24" s="2" t="s">
        <v>20</v>
      </c>
      <c r="AH24" s="2" t="s">
        <v>9</v>
      </c>
      <c r="AI24" s="2" t="s">
        <v>24</v>
      </c>
      <c r="AK24" s="2" t="s">
        <v>9</v>
      </c>
    </row>
    <row r="25" spans="1:37" ht="17.100000000000001" customHeight="1" x14ac:dyDescent="0.2">
      <c r="H25" s="2" t="s">
        <v>21</v>
      </c>
      <c r="U25" s="2" t="s">
        <v>22</v>
      </c>
      <c r="W25" s="2" t="s">
        <v>132</v>
      </c>
      <c r="AA25" s="2" t="s">
        <v>24</v>
      </c>
      <c r="AB25" s="2" t="s">
        <v>9</v>
      </c>
      <c r="AC25" s="2" t="s">
        <v>23</v>
      </c>
      <c r="AD25" s="2" t="s">
        <v>25</v>
      </c>
      <c r="AE25" s="2" t="s">
        <v>24</v>
      </c>
      <c r="AF25" s="2" t="s">
        <v>26</v>
      </c>
      <c r="AG25" s="2" t="s">
        <v>27</v>
      </c>
      <c r="AH25" s="2" t="s">
        <v>59</v>
      </c>
      <c r="AI25" s="2" t="s">
        <v>55</v>
      </c>
      <c r="AJ25" s="2" t="s">
        <v>28</v>
      </c>
      <c r="AK25" s="2" t="s">
        <v>56</v>
      </c>
    </row>
    <row r="26" spans="1:37" ht="17.100000000000001" customHeight="1" x14ac:dyDescent="0.2">
      <c r="I26" s="2" t="s">
        <v>29</v>
      </c>
      <c r="U26" s="2" t="s">
        <v>133</v>
      </c>
      <c r="AA26" s="2" t="s">
        <v>31</v>
      </c>
      <c r="AB26" s="2" t="s">
        <v>52</v>
      </c>
      <c r="AC26" s="2" t="s">
        <v>30</v>
      </c>
      <c r="AD26" s="2" t="s">
        <v>30</v>
      </c>
      <c r="AE26" s="2" t="s">
        <v>32</v>
      </c>
      <c r="AF26" s="2" t="s">
        <v>33</v>
      </c>
      <c r="AG26" s="2" t="s">
        <v>34</v>
      </c>
      <c r="AH26" s="2" t="s">
        <v>58</v>
      </c>
      <c r="AI26" s="2" t="s">
        <v>32</v>
      </c>
      <c r="AJ26" s="2" t="s">
        <v>32</v>
      </c>
      <c r="AK26" s="2" t="s">
        <v>57</v>
      </c>
    </row>
    <row r="28" spans="1:37" x14ac:dyDescent="0.2">
      <c r="A28" s="2" t="s">
        <v>683</v>
      </c>
      <c r="B28" s="2" t="s">
        <v>464</v>
      </c>
      <c r="O28" s="2" t="s">
        <v>250</v>
      </c>
      <c r="Y28" s="2" t="s">
        <v>35</v>
      </c>
      <c r="AB28" s="2">
        <v>46080</v>
      </c>
      <c r="AC28" s="2">
        <v>46111</v>
      </c>
      <c r="AD28" s="2">
        <v>46119</v>
      </c>
      <c r="AE28" s="2" t="s">
        <v>65</v>
      </c>
      <c r="AF28" s="2" t="s">
        <v>65</v>
      </c>
      <c r="AG28" s="2">
        <v>46140</v>
      </c>
      <c r="AH28" s="2">
        <v>46164</v>
      </c>
      <c r="AI28" s="2" t="s">
        <v>65</v>
      </c>
      <c r="AJ28" s="2">
        <v>46178</v>
      </c>
      <c r="AK28" s="2">
        <v>46234</v>
      </c>
    </row>
    <row r="29" spans="1:37" x14ac:dyDescent="0.2">
      <c r="C29" s="2" t="s">
        <v>61</v>
      </c>
      <c r="P29" s="2" t="s">
        <v>253</v>
      </c>
      <c r="Y29" s="2" t="s">
        <v>36</v>
      </c>
      <c r="AE29" s="2" t="s">
        <v>65</v>
      </c>
      <c r="AF29" s="2" t="s">
        <v>65</v>
      </c>
      <c r="AI29" s="2" t="s">
        <v>65</v>
      </c>
    </row>
    <row r="30" spans="1:37" x14ac:dyDescent="0.2">
      <c r="D30" s="2" t="s">
        <v>65</v>
      </c>
      <c r="Q30" s="2" t="s">
        <v>263</v>
      </c>
      <c r="Y30" s="2" t="s">
        <v>37</v>
      </c>
      <c r="Z30" s="2" t="s">
        <v>38</v>
      </c>
      <c r="AI30" s="2" t="s">
        <v>39</v>
      </c>
      <c r="AK30" s="2" t="s">
        <v>741</v>
      </c>
    </row>
    <row r="31" spans="1:37" x14ac:dyDescent="0.2">
      <c r="E31" s="2" t="s">
        <v>169</v>
      </c>
      <c r="R31" s="2" t="s">
        <v>109</v>
      </c>
      <c r="Y31" s="2" t="s">
        <v>40</v>
      </c>
      <c r="Z31" s="2" t="s">
        <v>41</v>
      </c>
      <c r="AA31" s="3"/>
      <c r="AC31" s="3"/>
      <c r="AE31" s="3"/>
      <c r="AI31" s="2" t="s">
        <v>100</v>
      </c>
    </row>
    <row r="32" spans="1:37" x14ac:dyDescent="0.2">
      <c r="F32" s="2" t="s">
        <v>165</v>
      </c>
      <c r="Z32" s="2" t="s">
        <v>9</v>
      </c>
      <c r="AG32" s="2" t="s">
        <v>537</v>
      </c>
      <c r="AI32" s="2" t="s">
        <v>101</v>
      </c>
    </row>
    <row r="33" spans="1:37" x14ac:dyDescent="0.2">
      <c r="G33" s="2" t="s">
        <v>166</v>
      </c>
      <c r="T33" s="2" t="s">
        <v>532</v>
      </c>
      <c r="Z33" s="2" t="s">
        <v>2</v>
      </c>
      <c r="AG33" s="2" t="s">
        <v>710</v>
      </c>
      <c r="AI33" s="2" t="s">
        <v>42</v>
      </c>
    </row>
    <row r="34" spans="1:37" x14ac:dyDescent="0.2">
      <c r="H34" s="3" t="s">
        <v>138</v>
      </c>
      <c r="V34" s="2" t="s">
        <v>43</v>
      </c>
      <c r="W34" s="2">
        <f>U34/phase52</f>
        <v>0</v>
      </c>
      <c r="X34" s="2" t="s">
        <v>44</v>
      </c>
      <c r="Z34" s="2" t="s">
        <v>45</v>
      </c>
      <c r="AA34" s="3"/>
      <c r="AC34" s="3"/>
      <c r="AE34" s="3"/>
      <c r="AI34" s="2" t="s">
        <v>640</v>
      </c>
      <c r="AK34" s="2">
        <v>46069</v>
      </c>
    </row>
    <row r="35" spans="1:37" x14ac:dyDescent="0.2">
      <c r="C35" s="2" t="s">
        <v>161</v>
      </c>
      <c r="I35" s="2" t="s">
        <v>108</v>
      </c>
      <c r="U35" s="2">
        <v>200000</v>
      </c>
      <c r="V35" s="2" t="s">
        <v>43</v>
      </c>
      <c r="W35" s="2" t="str">
        <f>IF(U34&gt;0,(+U35/U34),"")</f>
        <v/>
      </c>
      <c r="X35" s="2" t="s">
        <v>44</v>
      </c>
      <c r="Z35" s="2" t="s">
        <v>47</v>
      </c>
      <c r="AI35" s="2" t="s">
        <v>99</v>
      </c>
      <c r="AK35" s="2">
        <v>27110</v>
      </c>
    </row>
    <row r="36" spans="1:37" x14ac:dyDescent="0.2">
      <c r="A36" s="2" t="s">
        <v>682</v>
      </c>
      <c r="B36" s="2" t="s">
        <v>320</v>
      </c>
      <c r="O36" s="2" t="s">
        <v>516</v>
      </c>
      <c r="Y36" s="2" t="s">
        <v>35</v>
      </c>
      <c r="AB36" s="2">
        <v>46171</v>
      </c>
      <c r="AC36" s="2">
        <v>46202</v>
      </c>
      <c r="AD36" s="2">
        <v>46210</v>
      </c>
      <c r="AE36" s="2" t="s">
        <v>65</v>
      </c>
      <c r="AF36" s="2" t="s">
        <v>65</v>
      </c>
      <c r="AG36" s="2">
        <v>46224</v>
      </c>
      <c r="AH36" s="2">
        <v>46251</v>
      </c>
      <c r="AI36" s="2" t="s">
        <v>65</v>
      </c>
      <c r="AJ36" s="2">
        <v>46258</v>
      </c>
      <c r="AK36" s="2">
        <v>46326</v>
      </c>
    </row>
    <row r="37" spans="1:37" x14ac:dyDescent="0.2">
      <c r="C37" s="2" t="s">
        <v>209</v>
      </c>
      <c r="P37" s="2" t="s">
        <v>197</v>
      </c>
      <c r="Y37" s="2" t="s">
        <v>36</v>
      </c>
      <c r="AE37" s="2" t="s">
        <v>65</v>
      </c>
      <c r="AF37" s="2" t="s">
        <v>65</v>
      </c>
      <c r="AI37" s="2" t="s">
        <v>65</v>
      </c>
    </row>
    <row r="38" spans="1:37" x14ac:dyDescent="0.2">
      <c r="A38" s="2" t="s">
        <v>558</v>
      </c>
      <c r="D38" s="2" t="s">
        <v>65</v>
      </c>
      <c r="Q38" s="2" t="s">
        <v>535</v>
      </c>
      <c r="Y38" s="2" t="s">
        <v>37</v>
      </c>
      <c r="Z38" s="2" t="s">
        <v>38</v>
      </c>
      <c r="AI38" s="2" t="s">
        <v>39</v>
      </c>
      <c r="AK38" s="2" t="s">
        <v>740</v>
      </c>
    </row>
    <row r="39" spans="1:37" x14ac:dyDescent="0.2">
      <c r="E39" s="2" t="s">
        <v>321</v>
      </c>
      <c r="R39" s="2" t="s">
        <v>323</v>
      </c>
      <c r="Y39" s="2" t="s">
        <v>40</v>
      </c>
      <c r="Z39" s="2" t="s">
        <v>41</v>
      </c>
      <c r="AA39" s="3"/>
      <c r="AC39" s="3"/>
      <c r="AE39" s="3"/>
      <c r="AI39" s="2" t="s">
        <v>100</v>
      </c>
    </row>
    <row r="40" spans="1:37" x14ac:dyDescent="0.2">
      <c r="F40" s="2" t="s">
        <v>322</v>
      </c>
      <c r="I40" s="2" t="s">
        <v>138</v>
      </c>
      <c r="Z40" s="2" t="s">
        <v>9</v>
      </c>
      <c r="AG40" s="2" t="s">
        <v>537</v>
      </c>
      <c r="AI40" s="2" t="s">
        <v>101</v>
      </c>
    </row>
    <row r="41" spans="1:37" x14ac:dyDescent="0.2">
      <c r="G41" s="2" t="s">
        <v>9</v>
      </c>
      <c r="T41" s="2" t="s">
        <v>692</v>
      </c>
      <c r="Z41" s="2" t="s">
        <v>2</v>
      </c>
      <c r="AG41" s="2" t="s">
        <v>711</v>
      </c>
      <c r="AI41" s="2" t="s">
        <v>42</v>
      </c>
    </row>
    <row r="42" spans="1:37" x14ac:dyDescent="0.2">
      <c r="H42" s="3" t="s">
        <v>515</v>
      </c>
      <c r="U42" s="2">
        <v>63354242</v>
      </c>
      <c r="V42" s="2" t="s">
        <v>43</v>
      </c>
      <c r="W42" s="2">
        <f>U42/phase52</f>
        <v>0.13081279968849849</v>
      </c>
      <c r="X42" s="2" t="s">
        <v>44</v>
      </c>
      <c r="Z42" s="2" t="s">
        <v>45</v>
      </c>
      <c r="AA42" s="3"/>
      <c r="AC42" s="3"/>
      <c r="AE42" s="3"/>
      <c r="AI42" s="2" t="s">
        <v>640</v>
      </c>
      <c r="AK42" s="2">
        <v>46149</v>
      </c>
    </row>
    <row r="43" spans="1:37" x14ac:dyDescent="0.2">
      <c r="C43" s="2" t="s">
        <v>225</v>
      </c>
      <c r="I43" s="2" t="s">
        <v>106</v>
      </c>
      <c r="U43" s="2">
        <v>8843343</v>
      </c>
      <c r="V43" s="2" t="s">
        <v>43</v>
      </c>
      <c r="W43" s="2">
        <f>IF(U42&gt;0,(+U43/U42),"")</f>
        <v>0.1395856492135128</v>
      </c>
      <c r="X43" s="2" t="s">
        <v>44</v>
      </c>
      <c r="Z43" s="2" t="s">
        <v>47</v>
      </c>
      <c r="AI43" s="2" t="s">
        <v>99</v>
      </c>
      <c r="AK43" s="2">
        <v>27115</v>
      </c>
    </row>
    <row r="44" spans="1:37" x14ac:dyDescent="0.2">
      <c r="A44" s="2" t="s">
        <v>685</v>
      </c>
      <c r="B44" s="2" t="s">
        <v>432</v>
      </c>
      <c r="O44" s="2" t="s">
        <v>196</v>
      </c>
      <c r="Y44" s="2" t="s">
        <v>35</v>
      </c>
      <c r="AB44" s="2">
        <v>46171</v>
      </c>
      <c r="AC44" s="2">
        <v>46202</v>
      </c>
      <c r="AD44" s="2">
        <v>46210</v>
      </c>
      <c r="AE44" s="2" t="s">
        <v>65</v>
      </c>
      <c r="AF44" s="2" t="s">
        <v>65</v>
      </c>
      <c r="AG44" s="2">
        <v>46224</v>
      </c>
      <c r="AH44" s="2">
        <v>46251</v>
      </c>
      <c r="AI44" s="2" t="s">
        <v>65</v>
      </c>
      <c r="AJ44" s="2">
        <v>46258</v>
      </c>
      <c r="AK44" s="2">
        <v>46326</v>
      </c>
    </row>
    <row r="45" spans="1:37" x14ac:dyDescent="0.2">
      <c r="C45" s="2" t="s">
        <v>209</v>
      </c>
      <c r="P45" s="2" t="s">
        <v>197</v>
      </c>
      <c r="Y45" s="2" t="s">
        <v>36</v>
      </c>
      <c r="AE45" s="2" t="s">
        <v>65</v>
      </c>
      <c r="AF45" s="2" t="s">
        <v>65</v>
      </c>
      <c r="AI45" s="2" t="s">
        <v>65</v>
      </c>
    </row>
    <row r="46" spans="1:37" x14ac:dyDescent="0.2">
      <c r="A46" s="2" t="s">
        <v>559</v>
      </c>
      <c r="D46" s="2" t="s">
        <v>65</v>
      </c>
      <c r="Q46" s="2" t="s">
        <v>535</v>
      </c>
      <c r="Y46" s="2" t="s">
        <v>37</v>
      </c>
      <c r="Z46" s="2" t="s">
        <v>38</v>
      </c>
      <c r="AI46" s="2" t="s">
        <v>39</v>
      </c>
      <c r="AK46" s="2" t="s">
        <v>740</v>
      </c>
    </row>
    <row r="47" spans="1:37" x14ac:dyDescent="0.2">
      <c r="E47" s="2" t="s">
        <v>433</v>
      </c>
      <c r="R47" s="2" t="s">
        <v>104</v>
      </c>
      <c r="Y47" s="2" t="s">
        <v>40</v>
      </c>
      <c r="Z47" s="2" t="s">
        <v>41</v>
      </c>
      <c r="AA47" s="3"/>
      <c r="AC47" s="3"/>
      <c r="AE47" s="3"/>
      <c r="AI47" s="2" t="s">
        <v>100</v>
      </c>
    </row>
    <row r="48" spans="1:37" x14ac:dyDescent="0.2">
      <c r="F48" s="2" t="s">
        <v>434</v>
      </c>
      <c r="Z48" s="2" t="s">
        <v>9</v>
      </c>
      <c r="AG48" s="2" t="s">
        <v>537</v>
      </c>
      <c r="AI48" s="2" t="s">
        <v>101</v>
      </c>
    </row>
    <row r="49" spans="1:37" x14ac:dyDescent="0.2">
      <c r="G49" s="2" t="s">
        <v>9</v>
      </c>
      <c r="T49" s="2" t="s">
        <v>693</v>
      </c>
      <c r="Z49" s="2" t="s">
        <v>2</v>
      </c>
      <c r="AG49" s="2" t="s">
        <v>711</v>
      </c>
      <c r="AI49" s="2" t="s">
        <v>42</v>
      </c>
    </row>
    <row r="50" spans="1:37" x14ac:dyDescent="0.2">
      <c r="H50" s="3" t="s">
        <v>515</v>
      </c>
      <c r="U50" s="2">
        <v>51087794</v>
      </c>
      <c r="V50" s="2" t="s">
        <v>43</v>
      </c>
      <c r="W50" s="2">
        <f>U50/phase52</f>
        <v>0.10548523906338071</v>
      </c>
      <c r="X50" s="2" t="s">
        <v>44</v>
      </c>
      <c r="Z50" s="2" t="s">
        <v>45</v>
      </c>
      <c r="AA50" s="3"/>
      <c r="AC50" s="3"/>
      <c r="AE50" s="3"/>
      <c r="AI50" s="2" t="s">
        <v>640</v>
      </c>
      <c r="AK50" s="2">
        <v>46149</v>
      </c>
    </row>
    <row r="51" spans="1:37" x14ac:dyDescent="0.2">
      <c r="C51" s="2" t="s">
        <v>213</v>
      </c>
      <c r="I51" s="2" t="s">
        <v>106</v>
      </c>
      <c r="U51" s="2">
        <v>6036753</v>
      </c>
      <c r="V51" s="2" t="s">
        <v>43</v>
      </c>
      <c r="W51" s="2">
        <f>IF(U50&gt;0,(+U51/U50),"")</f>
        <v>0.11816429184630677</v>
      </c>
      <c r="X51" s="2" t="s">
        <v>44</v>
      </c>
      <c r="Z51" s="2" t="s">
        <v>47</v>
      </c>
      <c r="AI51" s="2" t="s">
        <v>99</v>
      </c>
      <c r="AK51" s="2">
        <v>27115</v>
      </c>
    </row>
    <row r="52" spans="1:37" x14ac:dyDescent="0.2">
      <c r="A52" s="2" t="s">
        <v>684</v>
      </c>
      <c r="B52" s="2" t="s">
        <v>435</v>
      </c>
      <c r="O52" s="2" t="s">
        <v>183</v>
      </c>
      <c r="Y52" s="2" t="s">
        <v>35</v>
      </c>
      <c r="AB52" s="2">
        <v>46290</v>
      </c>
      <c r="AC52" s="2">
        <v>46323</v>
      </c>
      <c r="AD52" s="2">
        <v>46329</v>
      </c>
      <c r="AE52" s="2" t="s">
        <v>65</v>
      </c>
      <c r="AF52" s="2" t="s">
        <v>65</v>
      </c>
      <c r="AG52" s="2">
        <v>46343</v>
      </c>
      <c r="AH52" s="2">
        <v>46370</v>
      </c>
      <c r="AI52" s="2" t="s">
        <v>65</v>
      </c>
      <c r="AJ52" s="2">
        <v>46377</v>
      </c>
      <c r="AK52" s="2">
        <v>46446</v>
      </c>
    </row>
    <row r="53" spans="1:37" ht="16.5" customHeight="1" x14ac:dyDescent="0.2">
      <c r="C53" s="2" t="s">
        <v>581</v>
      </c>
      <c r="P53" s="2" t="s">
        <v>197</v>
      </c>
      <c r="Y53" s="2" t="s">
        <v>36</v>
      </c>
      <c r="AE53" s="2" t="s">
        <v>65</v>
      </c>
      <c r="AF53" s="2" t="s">
        <v>65</v>
      </c>
      <c r="AI53" s="2" t="s">
        <v>65</v>
      </c>
    </row>
    <row r="54" spans="1:37" x14ac:dyDescent="0.2">
      <c r="A54" s="2" t="s">
        <v>618</v>
      </c>
      <c r="D54" s="2" t="s">
        <v>65</v>
      </c>
      <c r="Q54" s="2" t="s">
        <v>535</v>
      </c>
      <c r="Y54" s="2" t="s">
        <v>37</v>
      </c>
      <c r="Z54" s="2" t="s">
        <v>38</v>
      </c>
      <c r="AI54" s="2" t="s">
        <v>39</v>
      </c>
      <c r="AK54" s="2" t="s">
        <v>716</v>
      </c>
    </row>
    <row r="55" spans="1:37" x14ac:dyDescent="0.2">
      <c r="E55" s="2" t="s">
        <v>179</v>
      </c>
      <c r="R55" s="2" t="s">
        <v>114</v>
      </c>
      <c r="Y55" s="2" t="s">
        <v>40</v>
      </c>
      <c r="Z55" s="2" t="s">
        <v>41</v>
      </c>
      <c r="AA55" s="3"/>
      <c r="AC55" s="3"/>
      <c r="AE55" s="3"/>
      <c r="AI55" s="2" t="s">
        <v>100</v>
      </c>
    </row>
    <row r="56" spans="1:37" x14ac:dyDescent="0.2">
      <c r="F56" s="2" t="s">
        <v>436</v>
      </c>
      <c r="Z56" s="2" t="s">
        <v>9</v>
      </c>
      <c r="AG56" s="2" t="s">
        <v>537</v>
      </c>
      <c r="AI56" s="2" t="s">
        <v>101</v>
      </c>
    </row>
    <row r="57" spans="1:37" ht="19.5" customHeight="1" x14ac:dyDescent="0.2">
      <c r="G57" s="2" t="s">
        <v>437</v>
      </c>
      <c r="T57" s="2" t="s">
        <v>584</v>
      </c>
      <c r="Z57" s="2" t="s">
        <v>2</v>
      </c>
      <c r="AG57" s="2" t="s">
        <v>709</v>
      </c>
      <c r="AI57" s="2" t="s">
        <v>42</v>
      </c>
    </row>
    <row r="58" spans="1:37" ht="18.75" customHeight="1" x14ac:dyDescent="0.2">
      <c r="H58" s="3" t="s">
        <v>520</v>
      </c>
      <c r="U58" s="2">
        <v>20252960</v>
      </c>
      <c r="V58" s="2" t="s">
        <v>43</v>
      </c>
      <c r="W58" s="2">
        <f>U58/phase52</f>
        <v>4.1817979600784622E-2</v>
      </c>
      <c r="X58" s="2" t="s">
        <v>44</v>
      </c>
      <c r="Z58" s="2" t="s">
        <v>45</v>
      </c>
      <c r="AA58" s="3"/>
      <c r="AC58" s="3"/>
      <c r="AE58" s="3"/>
      <c r="AI58" s="2" t="s">
        <v>640</v>
      </c>
    </row>
    <row r="59" spans="1:37" x14ac:dyDescent="0.2">
      <c r="A59" s="2" t="s">
        <v>613</v>
      </c>
      <c r="C59" s="2" t="s">
        <v>214</v>
      </c>
      <c r="I59" s="2" t="s">
        <v>106</v>
      </c>
      <c r="U59" s="2">
        <v>2288011</v>
      </c>
      <c r="V59" s="2" t="s">
        <v>43</v>
      </c>
      <c r="W59" s="2">
        <f>IF(U58&gt;0,(+U59/U58),"")</f>
        <v>0.11297168413900981</v>
      </c>
      <c r="X59" s="2" t="s">
        <v>44</v>
      </c>
      <c r="Z59" s="2" t="s">
        <v>47</v>
      </c>
      <c r="AI59" s="2" t="s">
        <v>99</v>
      </c>
      <c r="AK59" s="2">
        <v>27118</v>
      </c>
    </row>
    <row r="60" spans="1:37" x14ac:dyDescent="0.2">
      <c r="A60" s="2" t="s">
        <v>686</v>
      </c>
      <c r="B60" s="2" t="s">
        <v>461</v>
      </c>
      <c r="O60" s="2" t="s">
        <v>206</v>
      </c>
      <c r="Y60" s="2" t="s">
        <v>35</v>
      </c>
      <c r="AA60" s="2" t="s">
        <v>9</v>
      </c>
      <c r="AB60" s="2">
        <v>46290</v>
      </c>
      <c r="AC60" s="2">
        <v>46323</v>
      </c>
      <c r="AD60" s="2">
        <v>46329</v>
      </c>
      <c r="AE60" s="2" t="s">
        <v>65</v>
      </c>
      <c r="AF60" s="2" t="s">
        <v>65</v>
      </c>
      <c r="AG60" s="2">
        <v>46343</v>
      </c>
      <c r="AH60" s="2">
        <v>46370</v>
      </c>
      <c r="AI60" s="2" t="s">
        <v>65</v>
      </c>
      <c r="AJ60" s="2">
        <v>46377</v>
      </c>
      <c r="AK60" s="2">
        <v>46507</v>
      </c>
    </row>
    <row r="61" spans="1:37" ht="16.5" customHeight="1" x14ac:dyDescent="0.2">
      <c r="C61" s="2" t="s">
        <v>607</v>
      </c>
      <c r="P61" s="2" t="s">
        <v>197</v>
      </c>
      <c r="Y61" s="2" t="s">
        <v>36</v>
      </c>
      <c r="AA61" s="2" t="s">
        <v>9</v>
      </c>
      <c r="AE61" s="2" t="s">
        <v>65</v>
      </c>
      <c r="AF61" s="2" t="s">
        <v>65</v>
      </c>
      <c r="AI61" s="2" t="s">
        <v>65</v>
      </c>
    </row>
    <row r="62" spans="1:37" x14ac:dyDescent="0.2">
      <c r="A62" s="2" t="s">
        <v>619</v>
      </c>
      <c r="D62" s="2" t="s">
        <v>65</v>
      </c>
      <c r="Q62" s="2" t="s">
        <v>535</v>
      </c>
      <c r="Y62" s="2" t="s">
        <v>37</v>
      </c>
      <c r="Z62" s="2" t="s">
        <v>38</v>
      </c>
      <c r="AI62" s="2" t="s">
        <v>39</v>
      </c>
      <c r="AK62" s="2" t="s">
        <v>716</v>
      </c>
    </row>
    <row r="63" spans="1:37" x14ac:dyDescent="0.2">
      <c r="E63" s="2" t="s">
        <v>462</v>
      </c>
      <c r="R63" s="2" t="s">
        <v>105</v>
      </c>
      <c r="Y63" s="2" t="s">
        <v>40</v>
      </c>
      <c r="Z63" s="2" t="s">
        <v>41</v>
      </c>
      <c r="AA63" s="3"/>
      <c r="AC63" s="3"/>
      <c r="AE63" s="3"/>
      <c r="AI63" s="2" t="s">
        <v>100</v>
      </c>
    </row>
    <row r="64" spans="1:37" x14ac:dyDescent="0.2">
      <c r="F64" s="2" t="s">
        <v>463</v>
      </c>
      <c r="Z64" s="2" t="s">
        <v>9</v>
      </c>
      <c r="AG64" s="2" t="s">
        <v>537</v>
      </c>
      <c r="AI64" s="2" t="s">
        <v>101</v>
      </c>
    </row>
    <row r="65" spans="1:37" x14ac:dyDescent="0.2">
      <c r="G65" s="2" t="s">
        <v>9</v>
      </c>
      <c r="T65" s="2" t="s">
        <v>598</v>
      </c>
      <c r="Z65" s="2" t="s">
        <v>2</v>
      </c>
      <c r="AG65" s="2" t="s">
        <v>709</v>
      </c>
      <c r="AI65" s="2" t="s">
        <v>42</v>
      </c>
    </row>
    <row r="66" spans="1:37" ht="18" customHeight="1" x14ac:dyDescent="0.2">
      <c r="H66" s="3" t="s">
        <v>486</v>
      </c>
      <c r="U66" s="2">
        <v>1646827</v>
      </c>
      <c r="V66" s="2" t="s">
        <v>43</v>
      </c>
      <c r="W66" s="2">
        <f>U66/phase52</f>
        <v>3.4003413768664598E-3</v>
      </c>
      <c r="X66" s="2" t="s">
        <v>44</v>
      </c>
      <c r="Z66" s="2" t="s">
        <v>45</v>
      </c>
      <c r="AA66" s="3"/>
      <c r="AC66" s="3"/>
      <c r="AE66" s="3"/>
      <c r="AI66" s="2" t="s">
        <v>640</v>
      </c>
    </row>
    <row r="67" spans="1:37" x14ac:dyDescent="0.2">
      <c r="A67" s="2" t="s">
        <v>614</v>
      </c>
      <c r="C67" s="2" t="s">
        <v>219</v>
      </c>
      <c r="I67" s="2" t="s">
        <v>106</v>
      </c>
      <c r="U67" s="2">
        <v>181152</v>
      </c>
      <c r="V67" s="2" t="s">
        <v>43</v>
      </c>
      <c r="W67" s="2">
        <f>IF(U66&gt;0,(+U67/U66),"")</f>
        <v>0.11000062544517426</v>
      </c>
      <c r="X67" s="2" t="s">
        <v>44</v>
      </c>
      <c r="Z67" s="2" t="s">
        <v>47</v>
      </c>
      <c r="AI67" s="2" t="s">
        <v>99</v>
      </c>
      <c r="AK67" s="2">
        <v>27118</v>
      </c>
    </row>
    <row r="68" spans="1:37" x14ac:dyDescent="0.2">
      <c r="A68" s="2" t="s">
        <v>687</v>
      </c>
      <c r="B68" s="2" t="s">
        <v>453</v>
      </c>
      <c r="O68" s="2" t="s">
        <v>206</v>
      </c>
      <c r="Y68" s="2" t="s">
        <v>35</v>
      </c>
      <c r="AA68" s="2" t="s">
        <v>9</v>
      </c>
      <c r="AB68" s="2">
        <v>46290</v>
      </c>
      <c r="AC68" s="2">
        <v>46321</v>
      </c>
      <c r="AD68" s="2">
        <v>46329</v>
      </c>
      <c r="AE68" s="2" t="s">
        <v>65</v>
      </c>
      <c r="AF68" s="2" t="s">
        <v>65</v>
      </c>
      <c r="AG68" s="2">
        <v>46343</v>
      </c>
      <c r="AH68" s="2">
        <v>46367</v>
      </c>
      <c r="AI68" s="2" t="s">
        <v>65</v>
      </c>
      <c r="AJ68" s="2">
        <v>46374</v>
      </c>
      <c r="AK68" s="2">
        <v>46446</v>
      </c>
    </row>
    <row r="69" spans="1:37" ht="16.5" customHeight="1" x14ac:dyDescent="0.2">
      <c r="C69" s="2" t="s">
        <v>110</v>
      </c>
      <c r="P69" s="2" t="s">
        <v>197</v>
      </c>
      <c r="Y69" s="2" t="s">
        <v>36</v>
      </c>
      <c r="AA69" s="2" t="s">
        <v>9</v>
      </c>
      <c r="AE69" s="2" t="s">
        <v>65</v>
      </c>
      <c r="AF69" s="2" t="s">
        <v>65</v>
      </c>
      <c r="AI69" s="2" t="s">
        <v>65</v>
      </c>
    </row>
    <row r="70" spans="1:37" x14ac:dyDescent="0.2">
      <c r="D70" s="2" t="s">
        <v>65</v>
      </c>
      <c r="Q70" s="2" t="s">
        <v>535</v>
      </c>
      <c r="Y70" s="2" t="s">
        <v>37</v>
      </c>
      <c r="Z70" s="2" t="s">
        <v>38</v>
      </c>
      <c r="AI70" s="2" t="s">
        <v>39</v>
      </c>
      <c r="AK70" s="2" t="s">
        <v>674</v>
      </c>
    </row>
    <row r="71" spans="1:37" x14ac:dyDescent="0.2">
      <c r="E71" s="2" t="s">
        <v>454</v>
      </c>
      <c r="R71" s="2" t="s">
        <v>163</v>
      </c>
      <c r="Y71" s="2" t="s">
        <v>40</v>
      </c>
      <c r="Z71" s="2" t="s">
        <v>41</v>
      </c>
      <c r="AA71" s="3"/>
      <c r="AC71" s="3"/>
      <c r="AE71" s="3"/>
      <c r="AI71" s="2" t="s">
        <v>100</v>
      </c>
    </row>
    <row r="72" spans="1:37" x14ac:dyDescent="0.2">
      <c r="F72" s="2" t="s">
        <v>455</v>
      </c>
      <c r="Z72" s="2" t="s">
        <v>9</v>
      </c>
      <c r="AG72" s="2" t="s">
        <v>537</v>
      </c>
      <c r="AI72" s="2" t="s">
        <v>101</v>
      </c>
    </row>
    <row r="73" spans="1:37" x14ac:dyDescent="0.2">
      <c r="G73" s="2" t="s">
        <v>456</v>
      </c>
      <c r="T73" s="2" t="s">
        <v>595</v>
      </c>
      <c r="Z73" s="2" t="s">
        <v>2</v>
      </c>
      <c r="AG73" s="2" t="s">
        <v>709</v>
      </c>
      <c r="AI73" s="2" t="s">
        <v>42</v>
      </c>
    </row>
    <row r="74" spans="1:37" x14ac:dyDescent="0.2">
      <c r="H74" s="3" t="s">
        <v>482</v>
      </c>
      <c r="U74" s="2">
        <v>11245107</v>
      </c>
      <c r="V74" s="2" t="s">
        <v>43</v>
      </c>
      <c r="W74" s="2">
        <f>U74/phase52</f>
        <v>2.321871248126893E-2</v>
      </c>
      <c r="X74" s="2" t="s">
        <v>44</v>
      </c>
      <c r="Z74" s="2" t="s">
        <v>45</v>
      </c>
      <c r="AA74" s="3"/>
      <c r="AC74" s="3"/>
      <c r="AE74" s="3"/>
      <c r="AI74" s="2" t="s">
        <v>640</v>
      </c>
      <c r="AK74" s="2">
        <v>46268</v>
      </c>
    </row>
    <row r="75" spans="1:37" x14ac:dyDescent="0.2">
      <c r="C75" s="2" t="s">
        <v>219</v>
      </c>
      <c r="I75" s="2" t="s">
        <v>106</v>
      </c>
      <c r="U75" s="2">
        <v>1349414</v>
      </c>
      <c r="V75" s="2" t="s">
        <v>43</v>
      </c>
      <c r="W75" s="2">
        <f>IF(U74&gt;0,(+U75/U74),"")</f>
        <v>0.12000010315597709</v>
      </c>
      <c r="X75" s="2" t="s">
        <v>44</v>
      </c>
      <c r="Z75" s="2" t="s">
        <v>47</v>
      </c>
      <c r="AI75" s="2" t="s">
        <v>99</v>
      </c>
      <c r="AK75" s="2">
        <v>27119</v>
      </c>
    </row>
    <row r="76" spans="1:37" x14ac:dyDescent="0.2">
      <c r="A76" s="2" t="s">
        <v>679</v>
      </c>
      <c r="B76" s="2" t="s">
        <v>324</v>
      </c>
      <c r="O76" s="2" t="s">
        <v>205</v>
      </c>
      <c r="Y76" s="2" t="s">
        <v>35</v>
      </c>
      <c r="AA76" s="2" t="s">
        <v>9</v>
      </c>
      <c r="AB76" s="2">
        <v>46136</v>
      </c>
      <c r="AC76" s="2">
        <v>46169</v>
      </c>
      <c r="AD76" s="2">
        <v>46175</v>
      </c>
      <c r="AE76" s="2" t="s">
        <v>65</v>
      </c>
      <c r="AF76" s="2" t="s">
        <v>65</v>
      </c>
      <c r="AG76" s="2">
        <v>46189</v>
      </c>
      <c r="AH76" s="2">
        <v>46216</v>
      </c>
      <c r="AI76" s="2" t="s">
        <v>65</v>
      </c>
      <c r="AJ76" s="2">
        <v>46224</v>
      </c>
      <c r="AK76" s="2">
        <v>46295</v>
      </c>
    </row>
    <row r="77" spans="1:37" ht="16.5" customHeight="1" x14ac:dyDescent="0.2">
      <c r="C77" s="2" t="s">
        <v>155</v>
      </c>
      <c r="P77" s="2" t="s">
        <v>185</v>
      </c>
      <c r="Y77" s="2" t="s">
        <v>36</v>
      </c>
      <c r="AA77" s="2" t="s">
        <v>9</v>
      </c>
      <c r="AE77" s="2" t="s">
        <v>65</v>
      </c>
      <c r="AF77" s="2" t="s">
        <v>65</v>
      </c>
      <c r="AI77" s="2" t="s">
        <v>65</v>
      </c>
    </row>
    <row r="78" spans="1:37" x14ac:dyDescent="0.2">
      <c r="A78" s="2" t="s">
        <v>620</v>
      </c>
      <c r="D78" s="2" t="s">
        <v>65</v>
      </c>
      <c r="Q78" s="2" t="s">
        <v>547</v>
      </c>
      <c r="Y78" s="2" t="s">
        <v>37</v>
      </c>
      <c r="Z78" s="2" t="s">
        <v>38</v>
      </c>
      <c r="AI78" s="2" t="s">
        <v>39</v>
      </c>
      <c r="AK78" s="2" t="s">
        <v>670</v>
      </c>
    </row>
    <row r="79" spans="1:37" x14ac:dyDescent="0.2">
      <c r="E79" s="2" t="s">
        <v>325</v>
      </c>
      <c r="R79" s="2" t="s">
        <v>111</v>
      </c>
      <c r="Y79" s="2" t="s">
        <v>40</v>
      </c>
      <c r="Z79" s="2" t="s">
        <v>41</v>
      </c>
      <c r="AA79" s="3"/>
      <c r="AC79" s="3"/>
      <c r="AE79" s="3"/>
      <c r="AI79" s="2" t="s">
        <v>100</v>
      </c>
    </row>
    <row r="80" spans="1:37" x14ac:dyDescent="0.2">
      <c r="F80" s="2" t="s">
        <v>326</v>
      </c>
      <c r="Z80" s="2" t="s">
        <v>9</v>
      </c>
      <c r="AG80" s="2" t="s">
        <v>537</v>
      </c>
      <c r="AI80" s="2" t="s">
        <v>101</v>
      </c>
    </row>
    <row r="81" spans="1:37" x14ac:dyDescent="0.2">
      <c r="G81" s="2" t="s">
        <v>226</v>
      </c>
      <c r="T81" s="2" t="s">
        <v>694</v>
      </c>
      <c r="Z81" s="2" t="s">
        <v>2</v>
      </c>
      <c r="AG81" s="2" t="s">
        <v>713</v>
      </c>
      <c r="AI81" s="2" t="s">
        <v>42</v>
      </c>
    </row>
    <row r="82" spans="1:37" x14ac:dyDescent="0.2">
      <c r="H82" s="3" t="s">
        <v>509</v>
      </c>
      <c r="U82" s="2">
        <v>1044228</v>
      </c>
      <c r="V82" s="2" t="s">
        <v>43</v>
      </c>
      <c r="W82" s="2">
        <f>U82/phase52</f>
        <v>2.1561048460357461E-3</v>
      </c>
      <c r="X82" s="2" t="s">
        <v>44</v>
      </c>
      <c r="Z82" s="2" t="s">
        <v>45</v>
      </c>
      <c r="AA82" s="3"/>
      <c r="AC82" s="3"/>
      <c r="AE82" s="3"/>
      <c r="AI82" s="2" t="s">
        <v>640</v>
      </c>
      <c r="AK82" s="2">
        <v>46086</v>
      </c>
    </row>
    <row r="83" spans="1:37" x14ac:dyDescent="0.2">
      <c r="C83" s="2" t="s">
        <v>222</v>
      </c>
      <c r="I83" s="2" t="s">
        <v>117</v>
      </c>
      <c r="U83" s="2">
        <v>156634</v>
      </c>
      <c r="V83" s="2" t="s">
        <v>43</v>
      </c>
      <c r="W83" s="2">
        <f>IF(U82&gt;0,(+U83/U82),"")</f>
        <v>0.14999980847094696</v>
      </c>
      <c r="X83" s="2" t="s">
        <v>44</v>
      </c>
      <c r="Z83" s="2" t="s">
        <v>47</v>
      </c>
      <c r="AI83" s="2" t="s">
        <v>99</v>
      </c>
      <c r="AK83" s="2">
        <v>27114</v>
      </c>
    </row>
    <row r="84" spans="1:37" x14ac:dyDescent="0.2">
      <c r="A84" s="2" t="s">
        <v>680</v>
      </c>
      <c r="B84" s="2" t="s">
        <v>327</v>
      </c>
      <c r="O84" s="2" t="s">
        <v>205</v>
      </c>
      <c r="Y84" s="2" t="s">
        <v>35</v>
      </c>
      <c r="AA84" s="2" t="s">
        <v>9</v>
      </c>
      <c r="AB84" s="2">
        <v>46136</v>
      </c>
      <c r="AC84" s="2">
        <v>46169</v>
      </c>
      <c r="AD84" s="2">
        <v>46175</v>
      </c>
      <c r="AE84" s="2" t="s">
        <v>65</v>
      </c>
      <c r="AF84" s="2" t="s">
        <v>65</v>
      </c>
      <c r="AG84" s="2">
        <v>46189</v>
      </c>
      <c r="AH84" s="2">
        <v>46216</v>
      </c>
      <c r="AI84" s="2" t="s">
        <v>65</v>
      </c>
      <c r="AJ84" s="2">
        <v>46224</v>
      </c>
      <c r="AK84" s="2">
        <v>46295</v>
      </c>
    </row>
    <row r="85" spans="1:37" ht="16.5" customHeight="1" x14ac:dyDescent="0.2">
      <c r="C85" s="2" t="s">
        <v>155</v>
      </c>
      <c r="P85" s="2" t="s">
        <v>185</v>
      </c>
      <c r="Y85" s="2" t="s">
        <v>36</v>
      </c>
      <c r="AA85" s="2" t="s">
        <v>9</v>
      </c>
      <c r="AE85" s="2" t="s">
        <v>65</v>
      </c>
      <c r="AF85" s="2" t="s">
        <v>65</v>
      </c>
      <c r="AI85" s="2" t="s">
        <v>65</v>
      </c>
    </row>
    <row r="86" spans="1:37" x14ac:dyDescent="0.2">
      <c r="A86" s="2" t="s">
        <v>621</v>
      </c>
      <c r="D86" s="2" t="s">
        <v>65</v>
      </c>
      <c r="Q86" s="2" t="s">
        <v>547</v>
      </c>
      <c r="Y86" s="2" t="s">
        <v>37</v>
      </c>
      <c r="Z86" s="2" t="s">
        <v>38</v>
      </c>
      <c r="AI86" s="2" t="s">
        <v>39</v>
      </c>
      <c r="AK86" s="2" t="s">
        <v>670</v>
      </c>
    </row>
    <row r="87" spans="1:37" x14ac:dyDescent="0.2">
      <c r="E87" s="2" t="s">
        <v>328</v>
      </c>
      <c r="R87" s="2" t="s">
        <v>111</v>
      </c>
      <c r="Y87" s="2" t="s">
        <v>40</v>
      </c>
      <c r="Z87" s="2" t="s">
        <v>41</v>
      </c>
      <c r="AA87" s="3"/>
      <c r="AC87" s="3"/>
      <c r="AE87" s="3"/>
      <c r="AI87" s="2" t="s">
        <v>100</v>
      </c>
    </row>
    <row r="88" spans="1:37" x14ac:dyDescent="0.2">
      <c r="F88" s="2" t="s">
        <v>329</v>
      </c>
      <c r="Z88" s="2" t="s">
        <v>9</v>
      </c>
      <c r="AG88" s="2" t="s">
        <v>537</v>
      </c>
      <c r="AI88" s="2" t="s">
        <v>101</v>
      </c>
    </row>
    <row r="89" spans="1:37" x14ac:dyDescent="0.2">
      <c r="G89" s="2" t="s">
        <v>9</v>
      </c>
      <c r="T89" s="2" t="s">
        <v>695</v>
      </c>
      <c r="Z89" s="2" t="s">
        <v>2</v>
      </c>
      <c r="AG89" s="2" t="s">
        <v>713</v>
      </c>
      <c r="AI89" s="2" t="s">
        <v>42</v>
      </c>
    </row>
    <row r="90" spans="1:37" x14ac:dyDescent="0.2">
      <c r="H90" s="3" t="s">
        <v>510</v>
      </c>
      <c r="U90" s="2">
        <v>3697568</v>
      </c>
      <c r="V90" s="2" t="s">
        <v>43</v>
      </c>
      <c r="W90" s="2">
        <f>U90/phase52</f>
        <v>7.6346777555732093E-3</v>
      </c>
      <c r="X90" s="2" t="s">
        <v>44</v>
      </c>
      <c r="Z90" s="2" t="s">
        <v>45</v>
      </c>
      <c r="AA90" s="3"/>
      <c r="AC90" s="3"/>
      <c r="AE90" s="3"/>
      <c r="AI90" s="2" t="s">
        <v>640</v>
      </c>
      <c r="AK90" s="2">
        <v>46086</v>
      </c>
    </row>
    <row r="91" spans="1:37" x14ac:dyDescent="0.2">
      <c r="C91" s="2" t="s">
        <v>222</v>
      </c>
      <c r="I91" s="2" t="s">
        <v>120</v>
      </c>
      <c r="U91" s="2">
        <v>739515</v>
      </c>
      <c r="V91" s="2" t="s">
        <v>43</v>
      </c>
      <c r="W91" s="2">
        <f>IF(U90&gt;0,(+U91/U90),"")</f>
        <v>0.20000037862724904</v>
      </c>
      <c r="X91" s="2" t="s">
        <v>44</v>
      </c>
      <c r="Z91" s="2" t="s">
        <v>47</v>
      </c>
      <c r="AI91" s="2" t="s">
        <v>99</v>
      </c>
      <c r="AK91" s="2">
        <v>27114</v>
      </c>
    </row>
    <row r="92" spans="1:37" x14ac:dyDescent="0.2">
      <c r="A92" s="2" t="s">
        <v>688</v>
      </c>
      <c r="B92" s="2" t="s">
        <v>465</v>
      </c>
      <c r="O92" s="2" t="s">
        <v>543</v>
      </c>
      <c r="Y92" s="2" t="s">
        <v>35</v>
      </c>
      <c r="AB92" s="2">
        <v>46136</v>
      </c>
      <c r="AC92" s="2">
        <v>46169</v>
      </c>
      <c r="AD92" s="2">
        <v>46175</v>
      </c>
      <c r="AE92" s="2" t="s">
        <v>65</v>
      </c>
      <c r="AF92" s="2" t="s">
        <v>65</v>
      </c>
      <c r="AG92" s="2">
        <v>46189</v>
      </c>
      <c r="AH92" s="2">
        <v>46216</v>
      </c>
      <c r="AI92" s="2" t="s">
        <v>65</v>
      </c>
      <c r="AJ92" s="2">
        <v>46224</v>
      </c>
      <c r="AK92" s="2">
        <v>46295</v>
      </c>
    </row>
    <row r="93" spans="1:37" ht="16.5" customHeight="1" x14ac:dyDescent="0.2">
      <c r="C93" s="2" t="s">
        <v>110</v>
      </c>
      <c r="P93" s="2" t="s">
        <v>185</v>
      </c>
      <c r="Y93" s="2" t="s">
        <v>36</v>
      </c>
      <c r="AE93" s="2" t="s">
        <v>65</v>
      </c>
      <c r="AF93" s="2" t="s">
        <v>65</v>
      </c>
      <c r="AI93" s="2" t="s">
        <v>65</v>
      </c>
    </row>
    <row r="94" spans="1:37" x14ac:dyDescent="0.2">
      <c r="A94" s="2" t="s">
        <v>622</v>
      </c>
      <c r="D94" s="2" t="s">
        <v>65</v>
      </c>
      <c r="Q94" s="2" t="s">
        <v>547</v>
      </c>
      <c r="Y94" s="2" t="s">
        <v>37</v>
      </c>
      <c r="Z94" s="2" t="s">
        <v>38</v>
      </c>
      <c r="AI94" s="2" t="s">
        <v>39</v>
      </c>
      <c r="AK94" s="2" t="s">
        <v>670</v>
      </c>
    </row>
    <row r="95" spans="1:37" x14ac:dyDescent="0.2">
      <c r="E95" s="2" t="s">
        <v>467</v>
      </c>
      <c r="R95" s="2" t="s">
        <v>159</v>
      </c>
      <c r="Y95" s="2" t="s">
        <v>40</v>
      </c>
      <c r="Z95" s="2" t="s">
        <v>41</v>
      </c>
      <c r="AA95" s="3"/>
      <c r="AC95" s="3"/>
      <c r="AE95" s="3"/>
      <c r="AI95" s="2" t="s">
        <v>100</v>
      </c>
    </row>
    <row r="96" spans="1:37" x14ac:dyDescent="0.2">
      <c r="F96" s="2" t="s">
        <v>468</v>
      </c>
      <c r="Z96" s="2" t="s">
        <v>9</v>
      </c>
      <c r="AG96" s="2" t="s">
        <v>537</v>
      </c>
      <c r="AI96" s="2" t="s">
        <v>101</v>
      </c>
    </row>
    <row r="97" spans="1:37" x14ac:dyDescent="0.2">
      <c r="G97" s="2" t="s">
        <v>469</v>
      </c>
      <c r="T97" s="2" t="s">
        <v>742</v>
      </c>
      <c r="Z97" s="2" t="s">
        <v>2</v>
      </c>
      <c r="AG97" s="2" t="s">
        <v>713</v>
      </c>
      <c r="AI97" s="2" t="s">
        <v>42</v>
      </c>
    </row>
    <row r="98" spans="1:37" x14ac:dyDescent="0.2">
      <c r="H98" s="3" t="s">
        <v>542</v>
      </c>
      <c r="U98" s="2">
        <v>6556100</v>
      </c>
      <c r="V98" s="2" t="s">
        <v>43</v>
      </c>
      <c r="W98" s="2">
        <f>U98/phase52</f>
        <v>1.3536927740967446E-2</v>
      </c>
      <c r="X98" s="2" t="s">
        <v>44</v>
      </c>
      <c r="Z98" s="2" t="s">
        <v>45</v>
      </c>
      <c r="AA98" s="3"/>
      <c r="AC98" s="3"/>
      <c r="AE98" s="3"/>
      <c r="AI98" s="2" t="s">
        <v>640</v>
      </c>
      <c r="AK98" s="2">
        <v>46086</v>
      </c>
    </row>
    <row r="99" spans="1:37" x14ac:dyDescent="0.2">
      <c r="C99" s="2" t="s">
        <v>466</v>
      </c>
      <c r="I99" s="2" t="s">
        <v>117</v>
      </c>
      <c r="U99" s="2">
        <v>589136</v>
      </c>
      <c r="V99" s="2" t="s">
        <v>43</v>
      </c>
      <c r="W99" s="2">
        <f>IF(U98&gt;0,(+U99/U98),"")</f>
        <v>8.9860740379188841E-2</v>
      </c>
      <c r="X99" s="2" t="s">
        <v>44</v>
      </c>
      <c r="Z99" s="2" t="s">
        <v>47</v>
      </c>
      <c r="AI99" s="2" t="s">
        <v>99</v>
      </c>
      <c r="AK99" s="2">
        <v>27114</v>
      </c>
    </row>
    <row r="100" spans="1:37" x14ac:dyDescent="0.2">
      <c r="A100" s="2" t="s">
        <v>677</v>
      </c>
      <c r="B100" s="2" t="s">
        <v>382</v>
      </c>
      <c r="O100" s="2" t="s">
        <v>506</v>
      </c>
      <c r="Y100" s="2" t="s">
        <v>35</v>
      </c>
      <c r="AA100" s="2" t="s">
        <v>9</v>
      </c>
      <c r="AB100" s="2">
        <v>46147</v>
      </c>
      <c r="AC100" s="2">
        <v>46195</v>
      </c>
      <c r="AD100" s="2">
        <v>46203</v>
      </c>
      <c r="AE100" s="2" t="s">
        <v>65</v>
      </c>
      <c r="AF100" s="2" t="s">
        <v>65</v>
      </c>
      <c r="AG100" s="2">
        <v>46224</v>
      </c>
      <c r="AH100" s="2">
        <v>46251</v>
      </c>
      <c r="AI100" s="2" t="s">
        <v>65</v>
      </c>
      <c r="AJ100" s="2">
        <v>46259</v>
      </c>
      <c r="AK100" s="2">
        <v>46326</v>
      </c>
    </row>
    <row r="101" spans="1:37" ht="16.5" customHeight="1" x14ac:dyDescent="0.2">
      <c r="C101" s="2" t="s">
        <v>61</v>
      </c>
      <c r="P101" s="2" t="s">
        <v>230</v>
      </c>
      <c r="Y101" s="2" t="s">
        <v>36</v>
      </c>
      <c r="AA101" s="2" t="s">
        <v>9</v>
      </c>
      <c r="AE101" s="2" t="s">
        <v>65</v>
      </c>
      <c r="AF101" s="2" t="s">
        <v>65</v>
      </c>
      <c r="AI101" s="2" t="s">
        <v>65</v>
      </c>
    </row>
    <row r="102" spans="1:37" x14ac:dyDescent="0.2">
      <c r="A102" s="2" t="s">
        <v>624</v>
      </c>
      <c r="D102" s="2" t="s">
        <v>65</v>
      </c>
      <c r="Q102" s="2" t="s">
        <v>184</v>
      </c>
      <c r="Y102" s="2" t="s">
        <v>37</v>
      </c>
      <c r="Z102" s="2" t="s">
        <v>38</v>
      </c>
      <c r="AI102" s="2" t="s">
        <v>39</v>
      </c>
      <c r="AK102" s="2" t="s">
        <v>671</v>
      </c>
    </row>
    <row r="103" spans="1:37" x14ac:dyDescent="0.2">
      <c r="E103" s="2" t="s">
        <v>383</v>
      </c>
      <c r="R103" s="2" t="s">
        <v>180</v>
      </c>
      <c r="Y103" s="2" t="s">
        <v>40</v>
      </c>
      <c r="Z103" s="2" t="s">
        <v>41</v>
      </c>
      <c r="AA103" s="3"/>
      <c r="AC103" s="3"/>
      <c r="AE103" s="3"/>
      <c r="AI103" s="2" t="s">
        <v>100</v>
      </c>
    </row>
    <row r="104" spans="1:37" x14ac:dyDescent="0.2">
      <c r="F104" s="2" t="s">
        <v>384</v>
      </c>
      <c r="Z104" s="2" t="s">
        <v>9</v>
      </c>
      <c r="AG104" s="2" t="s">
        <v>537</v>
      </c>
      <c r="AI104" s="2" t="s">
        <v>101</v>
      </c>
    </row>
    <row r="105" spans="1:37" x14ac:dyDescent="0.2">
      <c r="G105" s="2" t="s">
        <v>385</v>
      </c>
      <c r="T105" s="2" t="s">
        <v>667</v>
      </c>
      <c r="Z105" s="2" t="s">
        <v>2</v>
      </c>
      <c r="AG105" s="2" t="s">
        <v>715</v>
      </c>
      <c r="AI105" s="2" t="s">
        <v>42</v>
      </c>
    </row>
    <row r="106" spans="1:37" x14ac:dyDescent="0.2">
      <c r="H106" s="3" t="s">
        <v>507</v>
      </c>
      <c r="U106" s="2">
        <v>4015547</v>
      </c>
      <c r="V106" s="2" t="s">
        <v>43</v>
      </c>
      <c r="W106" s="2">
        <f>U106/phase52</f>
        <v>8.2912355789964472E-3</v>
      </c>
      <c r="X106" s="2" t="s">
        <v>44</v>
      </c>
      <c r="Z106" s="2" t="s">
        <v>45</v>
      </c>
      <c r="AA106" s="3"/>
      <c r="AC106" s="3"/>
      <c r="AE106" s="3"/>
      <c r="AI106" s="2" t="s">
        <v>640</v>
      </c>
      <c r="AK106" s="2">
        <v>46121</v>
      </c>
    </row>
    <row r="107" spans="1:37" x14ac:dyDescent="0.2">
      <c r="C107" s="2" t="s">
        <v>246</v>
      </c>
      <c r="I107" s="2" t="s">
        <v>119</v>
      </c>
      <c r="U107" s="2">
        <v>509235</v>
      </c>
      <c r="V107" s="2" t="s">
        <v>43</v>
      </c>
      <c r="W107" s="2">
        <f>IF(U106&gt;0,(+U107/U106),"")</f>
        <v>0.12681584850083935</v>
      </c>
      <c r="X107" s="2" t="s">
        <v>44</v>
      </c>
      <c r="Z107" s="2" t="s">
        <v>47</v>
      </c>
      <c r="AI107" s="2" t="s">
        <v>99</v>
      </c>
      <c r="AK107" s="2">
        <v>27117</v>
      </c>
    </row>
    <row r="108" spans="1:37" x14ac:dyDescent="0.2">
      <c r="A108" s="2" t="s">
        <v>728</v>
      </c>
      <c r="B108" s="2" t="s">
        <v>359</v>
      </c>
      <c r="O108" s="2" t="s">
        <v>208</v>
      </c>
      <c r="Y108" s="2" t="s">
        <v>35</v>
      </c>
      <c r="AA108" s="2" t="s">
        <v>9</v>
      </c>
      <c r="AB108" s="2">
        <v>46147</v>
      </c>
      <c r="AC108" s="2">
        <v>46195</v>
      </c>
      <c r="AD108" s="2">
        <v>46203</v>
      </c>
      <c r="AE108" s="2" t="s">
        <v>65</v>
      </c>
      <c r="AF108" s="2" t="s">
        <v>65</v>
      </c>
      <c r="AG108" s="2">
        <v>46224</v>
      </c>
      <c r="AH108" s="2">
        <v>46251</v>
      </c>
      <c r="AI108" s="2" t="s">
        <v>65</v>
      </c>
      <c r="AJ108" s="2">
        <v>46259</v>
      </c>
      <c r="AK108" s="2">
        <v>46387</v>
      </c>
    </row>
    <row r="109" spans="1:37" ht="16.5" customHeight="1" x14ac:dyDescent="0.2">
      <c r="C109" s="2" t="s">
        <v>60</v>
      </c>
      <c r="P109" s="2" t="s">
        <v>230</v>
      </c>
      <c r="Y109" s="2" t="s">
        <v>36</v>
      </c>
      <c r="AA109" s="2" t="s">
        <v>9</v>
      </c>
      <c r="AE109" s="2" t="s">
        <v>65</v>
      </c>
      <c r="AF109" s="2" t="s">
        <v>65</v>
      </c>
      <c r="AI109" s="2" t="s">
        <v>65</v>
      </c>
    </row>
    <row r="110" spans="1:37" x14ac:dyDescent="0.2">
      <c r="A110" s="2" t="s">
        <v>625</v>
      </c>
      <c r="D110" s="2" t="s">
        <v>65</v>
      </c>
      <c r="Q110" s="2" t="s">
        <v>184</v>
      </c>
      <c r="Y110" s="2" t="s">
        <v>37</v>
      </c>
      <c r="Z110" s="2" t="s">
        <v>38</v>
      </c>
      <c r="AI110" s="2" t="s">
        <v>39</v>
      </c>
      <c r="AK110" s="2" t="s">
        <v>671</v>
      </c>
    </row>
    <row r="111" spans="1:37" x14ac:dyDescent="0.2">
      <c r="E111" s="2" t="s">
        <v>360</v>
      </c>
      <c r="R111" s="2" t="s">
        <v>152</v>
      </c>
      <c r="Y111" s="2" t="s">
        <v>40</v>
      </c>
      <c r="Z111" s="2" t="s">
        <v>41</v>
      </c>
      <c r="AA111" s="3"/>
      <c r="AC111" s="3"/>
      <c r="AE111" s="3"/>
      <c r="AI111" s="2" t="s">
        <v>100</v>
      </c>
    </row>
    <row r="112" spans="1:37" x14ac:dyDescent="0.2">
      <c r="F112" s="2" t="s">
        <v>361</v>
      </c>
      <c r="Z112" s="2" t="s">
        <v>9</v>
      </c>
      <c r="AG112" s="2" t="s">
        <v>537</v>
      </c>
      <c r="AI112" s="2" t="s">
        <v>101</v>
      </c>
    </row>
    <row r="113" spans="1:37" x14ac:dyDescent="0.2">
      <c r="G113" s="2" t="s">
        <v>170</v>
      </c>
      <c r="T113" s="2" t="s">
        <v>675</v>
      </c>
      <c r="Z113" s="2" t="s">
        <v>2</v>
      </c>
      <c r="AG113" s="2" t="s">
        <v>715</v>
      </c>
      <c r="AI113" s="2" t="s">
        <v>42</v>
      </c>
    </row>
    <row r="114" spans="1:37" x14ac:dyDescent="0.2">
      <c r="H114" s="3" t="s">
        <v>508</v>
      </c>
      <c r="U114" s="2">
        <v>16349101</v>
      </c>
      <c r="V114" s="2" t="s">
        <v>43</v>
      </c>
      <c r="W114" s="2">
        <f>U114/phase52</f>
        <v>3.3757355572181423E-2</v>
      </c>
      <c r="X114" s="2" t="s">
        <v>44</v>
      </c>
      <c r="Z114" s="2" t="s">
        <v>45</v>
      </c>
      <c r="AA114" s="3"/>
      <c r="AC114" s="3"/>
      <c r="AE114" s="3"/>
      <c r="AI114" s="2" t="s">
        <v>46</v>
      </c>
      <c r="AK114" s="2">
        <v>46121</v>
      </c>
    </row>
    <row r="115" spans="1:37" x14ac:dyDescent="0.2">
      <c r="C115" s="2" t="s">
        <v>224</v>
      </c>
      <c r="I115" s="2" t="s">
        <v>119</v>
      </c>
      <c r="U115" s="2">
        <v>1961892</v>
      </c>
      <c r="V115" s="2" t="s">
        <v>43</v>
      </c>
      <c r="W115" s="2">
        <f>IF(U114&gt;0,(+U115/U114),"")</f>
        <v>0.11999999266014688</v>
      </c>
      <c r="X115" s="2" t="s">
        <v>44</v>
      </c>
      <c r="Z115" s="2" t="s">
        <v>47</v>
      </c>
      <c r="AI115" s="2" t="s">
        <v>99</v>
      </c>
      <c r="AK115" s="2">
        <v>27117</v>
      </c>
    </row>
    <row r="116" spans="1:37" x14ac:dyDescent="0.2">
      <c r="A116" s="2" t="s">
        <v>681</v>
      </c>
      <c r="B116" s="2" t="s">
        <v>300</v>
      </c>
      <c r="O116" s="2" t="s">
        <v>519</v>
      </c>
      <c r="Y116" s="2" t="s">
        <v>35</v>
      </c>
      <c r="AB116" s="2">
        <v>46353</v>
      </c>
      <c r="AC116" s="2">
        <v>46392</v>
      </c>
      <c r="AD116" s="2">
        <v>46399</v>
      </c>
      <c r="AE116" s="2" t="s">
        <v>65</v>
      </c>
      <c r="AF116" s="2" t="s">
        <v>65</v>
      </c>
      <c r="AG116" s="2">
        <v>46413</v>
      </c>
      <c r="AH116" s="2">
        <v>46740</v>
      </c>
      <c r="AI116" s="2" t="s">
        <v>65</v>
      </c>
      <c r="AJ116" s="2">
        <v>46447</v>
      </c>
      <c r="AK116" s="2">
        <v>46477</v>
      </c>
    </row>
    <row r="117" spans="1:37" x14ac:dyDescent="0.2">
      <c r="C117" s="2" t="s">
        <v>581</v>
      </c>
      <c r="P117" s="2" t="s">
        <v>253</v>
      </c>
      <c r="Y117" s="2" t="s">
        <v>36</v>
      </c>
      <c r="AE117" s="2" t="s">
        <v>65</v>
      </c>
      <c r="AF117" s="2" t="s">
        <v>65</v>
      </c>
      <c r="AI117" s="2" t="s">
        <v>65</v>
      </c>
    </row>
    <row r="118" spans="1:37" x14ac:dyDescent="0.2">
      <c r="D118" s="2" t="s">
        <v>65</v>
      </c>
      <c r="Q118" s="2" t="s">
        <v>263</v>
      </c>
      <c r="Y118" s="2" t="s">
        <v>37</v>
      </c>
      <c r="Z118" s="2" t="s">
        <v>38</v>
      </c>
      <c r="AI118" s="2" t="s">
        <v>39</v>
      </c>
      <c r="AK118" s="2" t="s">
        <v>744</v>
      </c>
    </row>
    <row r="119" spans="1:37" x14ac:dyDescent="0.2">
      <c r="E119" s="2" t="s">
        <v>301</v>
      </c>
      <c r="R119" s="2" t="s">
        <v>104</v>
      </c>
      <c r="Y119" s="2" t="s">
        <v>40</v>
      </c>
      <c r="Z119" s="2" t="s">
        <v>41</v>
      </c>
      <c r="AA119" s="3"/>
      <c r="AC119" s="3"/>
      <c r="AE119" s="3"/>
      <c r="AI119" s="2" t="s">
        <v>100</v>
      </c>
    </row>
    <row r="120" spans="1:37" x14ac:dyDescent="0.2">
      <c r="F120" s="2" t="s">
        <v>302</v>
      </c>
      <c r="Z120" s="2" t="s">
        <v>9</v>
      </c>
      <c r="AG120" s="2" t="s">
        <v>537</v>
      </c>
      <c r="AI120" s="2" t="s">
        <v>101</v>
      </c>
    </row>
    <row r="121" spans="1:37" x14ac:dyDescent="0.2">
      <c r="G121" s="2" t="s">
        <v>303</v>
      </c>
      <c r="T121" s="2" t="s">
        <v>585</v>
      </c>
      <c r="Z121" s="2" t="s">
        <v>2</v>
      </c>
      <c r="AG121" s="2" t="s">
        <v>714</v>
      </c>
      <c r="AI121" s="2" t="s">
        <v>42</v>
      </c>
    </row>
    <row r="122" spans="1:37" x14ac:dyDescent="0.2">
      <c r="H122" s="3" t="s">
        <v>518</v>
      </c>
      <c r="U122" s="2">
        <v>21139725</v>
      </c>
      <c r="V122" s="2" t="s">
        <v>43</v>
      </c>
      <c r="W122" s="2">
        <f>U122/phase52</f>
        <v>4.3648957427269729E-2</v>
      </c>
      <c r="X122" s="2" t="s">
        <v>44</v>
      </c>
      <c r="Z122" s="2" t="s">
        <v>45</v>
      </c>
      <c r="AA122" s="3"/>
      <c r="AC122" s="3"/>
      <c r="AE122" s="3"/>
      <c r="AI122" s="2" t="s">
        <v>640</v>
      </c>
    </row>
    <row r="123" spans="1:37" x14ac:dyDescent="0.2">
      <c r="C123" s="2" t="s">
        <v>215</v>
      </c>
      <c r="I123" s="2" t="s">
        <v>150</v>
      </c>
      <c r="U123" s="2">
        <v>2445342</v>
      </c>
      <c r="V123" s="2" t="s">
        <v>43</v>
      </c>
      <c r="W123" s="2">
        <f>IF(U122&gt;0,(+U123/U122),"")</f>
        <v>0.11567520391111995</v>
      </c>
      <c r="X123" s="2" t="s">
        <v>44</v>
      </c>
      <c r="Z123" s="2" t="s">
        <v>47</v>
      </c>
      <c r="AI123" s="2" t="s">
        <v>99</v>
      </c>
      <c r="AK123" s="2">
        <v>27120</v>
      </c>
    </row>
    <row r="124" spans="1:37" x14ac:dyDescent="0.2">
      <c r="A124" s="2" t="s">
        <v>678</v>
      </c>
      <c r="B124" s="2" t="s">
        <v>368</v>
      </c>
      <c r="O124" s="2" t="s">
        <v>545</v>
      </c>
      <c r="Y124" s="2" t="s">
        <v>35</v>
      </c>
      <c r="AB124" s="2">
        <v>46087</v>
      </c>
      <c r="AC124" s="2">
        <v>46120</v>
      </c>
      <c r="AD124" s="2">
        <v>46126</v>
      </c>
      <c r="AE124" s="2" t="s">
        <v>65</v>
      </c>
      <c r="AF124" s="2" t="s">
        <v>65</v>
      </c>
      <c r="AG124" s="2">
        <v>46140</v>
      </c>
      <c r="AH124" s="2">
        <v>46163</v>
      </c>
      <c r="AI124" s="2" t="s">
        <v>65</v>
      </c>
      <c r="AJ124" s="2">
        <v>46171</v>
      </c>
      <c r="AK124" s="2">
        <v>46234</v>
      </c>
    </row>
    <row r="125" spans="1:37" x14ac:dyDescent="0.2">
      <c r="C125" s="2" t="s">
        <v>581</v>
      </c>
      <c r="P125" s="2" t="s">
        <v>253</v>
      </c>
      <c r="Y125" s="2" t="s">
        <v>36</v>
      </c>
      <c r="AE125" s="2" t="s">
        <v>65</v>
      </c>
      <c r="AF125" s="2" t="s">
        <v>65</v>
      </c>
      <c r="AI125" s="2" t="s">
        <v>65</v>
      </c>
    </row>
    <row r="126" spans="1:37" x14ac:dyDescent="0.2">
      <c r="A126" s="2" t="s">
        <v>725</v>
      </c>
      <c r="D126" s="2" t="s">
        <v>65</v>
      </c>
      <c r="Q126" s="2" t="s">
        <v>263</v>
      </c>
      <c r="Y126" s="2" t="s">
        <v>37</v>
      </c>
      <c r="Z126" s="2" t="s">
        <v>38</v>
      </c>
      <c r="AI126" s="2" t="s">
        <v>39</v>
      </c>
      <c r="AK126" s="2" t="s">
        <v>672</v>
      </c>
    </row>
    <row r="127" spans="1:37" x14ac:dyDescent="0.2">
      <c r="E127" s="2" t="s">
        <v>167</v>
      </c>
      <c r="R127" s="2" t="s">
        <v>114</v>
      </c>
      <c r="Y127" s="2" t="s">
        <v>40</v>
      </c>
      <c r="Z127" s="2" t="s">
        <v>41</v>
      </c>
      <c r="AA127" s="3"/>
      <c r="AC127" s="3"/>
      <c r="AE127" s="3"/>
      <c r="AI127" s="2" t="s">
        <v>100</v>
      </c>
    </row>
    <row r="128" spans="1:37" x14ac:dyDescent="0.2">
      <c r="F128" s="2" t="s">
        <v>369</v>
      </c>
      <c r="Z128" s="2" t="s">
        <v>9</v>
      </c>
      <c r="AG128" s="2" t="s">
        <v>537</v>
      </c>
      <c r="AI128" s="2" t="s">
        <v>101</v>
      </c>
    </row>
    <row r="129" spans="1:37" x14ac:dyDescent="0.2">
      <c r="G129" s="2" t="s">
        <v>370</v>
      </c>
      <c r="T129" s="2" t="s">
        <v>586</v>
      </c>
      <c r="Z129" s="2" t="s">
        <v>2</v>
      </c>
      <c r="AG129" s="2" t="s">
        <v>708</v>
      </c>
      <c r="AI129" s="2" t="s">
        <v>42</v>
      </c>
    </row>
    <row r="130" spans="1:37" x14ac:dyDescent="0.2">
      <c r="H130" s="3" t="s">
        <v>522</v>
      </c>
      <c r="U130" s="2">
        <v>22283037</v>
      </c>
      <c r="V130" s="2" t="s">
        <v>43</v>
      </c>
      <c r="W130" s="2">
        <f>U130/phase52</f>
        <v>4.6009649291240837E-2</v>
      </c>
      <c r="X130" s="2" t="s">
        <v>44</v>
      </c>
      <c r="Z130" s="2" t="s">
        <v>45</v>
      </c>
      <c r="AA130" s="3"/>
      <c r="AC130" s="3"/>
      <c r="AE130" s="3"/>
      <c r="AI130" s="2" t="s">
        <v>640</v>
      </c>
      <c r="AK130" s="2">
        <v>46055</v>
      </c>
    </row>
    <row r="131" spans="1:37" x14ac:dyDescent="0.2">
      <c r="C131" s="2" t="s">
        <v>244</v>
      </c>
      <c r="I131" s="2" t="s">
        <v>112</v>
      </c>
      <c r="U131" s="2">
        <v>3566832</v>
      </c>
      <c r="V131" s="2" t="s">
        <v>43</v>
      </c>
      <c r="W131" s="2">
        <f>IF(U130&gt;0,(+U131/U130),"")</f>
        <v>0.1600693837200019</v>
      </c>
      <c r="X131" s="2" t="s">
        <v>44</v>
      </c>
      <c r="Z131" s="2" t="s">
        <v>47</v>
      </c>
      <c r="AI131" s="2" t="s">
        <v>99</v>
      </c>
      <c r="AK131" s="2">
        <v>27111</v>
      </c>
    </row>
    <row r="132" spans="1:37" x14ac:dyDescent="0.2">
      <c r="A132" s="2" t="s">
        <v>727</v>
      </c>
      <c r="B132" s="2" t="s">
        <v>297</v>
      </c>
      <c r="O132" s="2" t="s">
        <v>248</v>
      </c>
      <c r="Y132" s="2" t="s">
        <v>35</v>
      </c>
      <c r="AB132" s="2">
        <v>46171</v>
      </c>
      <c r="AC132" s="2">
        <v>46204</v>
      </c>
      <c r="AD132" s="2">
        <v>46210</v>
      </c>
      <c r="AE132" s="2" t="s">
        <v>65</v>
      </c>
      <c r="AF132" s="2" t="s">
        <v>65</v>
      </c>
      <c r="AG132" s="2">
        <v>46224</v>
      </c>
      <c r="AH132" s="2">
        <v>46252</v>
      </c>
      <c r="AI132" s="2" t="s">
        <v>65</v>
      </c>
      <c r="AJ132" s="2">
        <v>46260</v>
      </c>
      <c r="AK132" s="2">
        <v>46326</v>
      </c>
    </row>
    <row r="133" spans="1:37" ht="16.5" customHeight="1" x14ac:dyDescent="0.2">
      <c r="C133" s="2" t="s">
        <v>61</v>
      </c>
      <c r="P133" s="2" t="s">
        <v>253</v>
      </c>
      <c r="Y133" s="2" t="s">
        <v>36</v>
      </c>
      <c r="AA133" s="2" t="s">
        <v>9</v>
      </c>
      <c r="AE133" s="2" t="s">
        <v>65</v>
      </c>
      <c r="AF133" s="2" t="s">
        <v>65</v>
      </c>
      <c r="AI133" s="2" t="s">
        <v>65</v>
      </c>
    </row>
    <row r="134" spans="1:37" x14ac:dyDescent="0.2">
      <c r="A134" s="2" t="s">
        <v>560</v>
      </c>
      <c r="D134" s="2" t="s">
        <v>65</v>
      </c>
      <c r="Q134" s="2" t="s">
        <v>263</v>
      </c>
      <c r="Y134" s="2" t="s">
        <v>37</v>
      </c>
      <c r="Z134" s="2" t="s">
        <v>38</v>
      </c>
      <c r="AI134" s="2" t="s">
        <v>39</v>
      </c>
      <c r="AK134" s="2" t="s">
        <v>673</v>
      </c>
    </row>
    <row r="135" spans="1:37" x14ac:dyDescent="0.2">
      <c r="E135" s="2" t="s">
        <v>177</v>
      </c>
      <c r="R135" s="2" t="s">
        <v>180</v>
      </c>
      <c r="Y135" s="2" t="s">
        <v>40</v>
      </c>
      <c r="Z135" s="2" t="s">
        <v>41</v>
      </c>
      <c r="AA135" s="3"/>
      <c r="AC135" s="3"/>
      <c r="AE135" s="3"/>
      <c r="AI135" s="2" t="s">
        <v>100</v>
      </c>
    </row>
    <row r="136" spans="1:37" x14ac:dyDescent="0.2">
      <c r="F136" s="2" t="s">
        <v>298</v>
      </c>
      <c r="Z136" s="2" t="s">
        <v>9</v>
      </c>
      <c r="AG136" s="2" t="s">
        <v>537</v>
      </c>
      <c r="AI136" s="2" t="s">
        <v>101</v>
      </c>
    </row>
    <row r="137" spans="1:37" x14ac:dyDescent="0.2">
      <c r="G137" s="2" t="s">
        <v>299</v>
      </c>
      <c r="T137" s="2" t="s">
        <v>583</v>
      </c>
      <c r="Z137" s="2" t="s">
        <v>2</v>
      </c>
      <c r="AG137" s="2" t="s">
        <v>711</v>
      </c>
      <c r="AI137" s="2" t="s">
        <v>42</v>
      </c>
    </row>
    <row r="138" spans="1:37" x14ac:dyDescent="0.2">
      <c r="H138" s="3" t="s">
        <v>476</v>
      </c>
      <c r="U138" s="2">
        <v>5374698</v>
      </c>
      <c r="V138" s="2" t="s">
        <v>43</v>
      </c>
      <c r="W138" s="2">
        <f>U138/phase52</f>
        <v>1.1097588269782684E-2</v>
      </c>
      <c r="X138" s="2" t="s">
        <v>44</v>
      </c>
      <c r="Z138" s="2" t="s">
        <v>45</v>
      </c>
      <c r="AA138" s="3"/>
      <c r="AC138" s="3"/>
      <c r="AE138" s="3"/>
      <c r="AI138" s="2" t="s">
        <v>640</v>
      </c>
      <c r="AK138" s="2">
        <v>46139</v>
      </c>
    </row>
    <row r="139" spans="1:37" x14ac:dyDescent="0.2">
      <c r="C139" s="2" t="s">
        <v>210</v>
      </c>
      <c r="I139" s="2" t="s">
        <v>157</v>
      </c>
      <c r="U139" s="2">
        <v>537470</v>
      </c>
      <c r="V139" s="2" t="s">
        <v>43</v>
      </c>
      <c r="W139" s="2">
        <f>IF(U138&gt;0,(+U139/U138),"")</f>
        <v>0.10000003721139308</v>
      </c>
      <c r="X139" s="2" t="s">
        <v>44</v>
      </c>
      <c r="Z139" s="2" t="s">
        <v>47</v>
      </c>
      <c r="AI139" s="2" t="s">
        <v>99</v>
      </c>
      <c r="AK139" s="2">
        <v>27116</v>
      </c>
    </row>
    <row r="140" spans="1:37" x14ac:dyDescent="0.2">
      <c r="A140" s="2" t="s">
        <v>172</v>
      </c>
      <c r="B140" s="2" t="s">
        <v>287</v>
      </c>
      <c r="O140" s="2" t="s">
        <v>248</v>
      </c>
      <c r="Y140" s="2" t="s">
        <v>35</v>
      </c>
      <c r="AB140" s="2">
        <v>46171</v>
      </c>
      <c r="AC140" s="2">
        <v>46204</v>
      </c>
      <c r="AD140" s="2">
        <v>46210</v>
      </c>
      <c r="AE140" s="2" t="s">
        <v>65</v>
      </c>
      <c r="AF140" s="2" t="s">
        <v>65</v>
      </c>
      <c r="AG140" s="2">
        <v>46224</v>
      </c>
      <c r="AH140" s="2">
        <v>46252</v>
      </c>
      <c r="AI140" s="2" t="s">
        <v>65</v>
      </c>
      <c r="AJ140" s="2">
        <v>46260</v>
      </c>
      <c r="AK140" s="2">
        <v>46326</v>
      </c>
    </row>
    <row r="141" spans="1:37" x14ac:dyDescent="0.2">
      <c r="C141" s="2" t="s">
        <v>581</v>
      </c>
      <c r="P141" s="2" t="s">
        <v>253</v>
      </c>
      <c r="Y141" s="2" t="s">
        <v>36</v>
      </c>
      <c r="AE141" s="2" t="s">
        <v>65</v>
      </c>
      <c r="AF141" s="2" t="s">
        <v>65</v>
      </c>
      <c r="AI141" s="2" t="s">
        <v>65</v>
      </c>
    </row>
    <row r="142" spans="1:37" x14ac:dyDescent="0.2">
      <c r="A142" s="2" t="s">
        <v>561</v>
      </c>
      <c r="D142" s="2" t="s">
        <v>65</v>
      </c>
      <c r="Q142" s="2" t="s">
        <v>263</v>
      </c>
      <c r="Y142" s="2" t="s">
        <v>37</v>
      </c>
      <c r="Z142" s="2" t="s">
        <v>38</v>
      </c>
      <c r="AI142" s="2" t="s">
        <v>39</v>
      </c>
      <c r="AK142" s="2" t="s">
        <v>673</v>
      </c>
    </row>
    <row r="143" spans="1:37" x14ac:dyDescent="0.2">
      <c r="E143" s="2" t="s">
        <v>167</v>
      </c>
      <c r="R143" s="2" t="s">
        <v>190</v>
      </c>
      <c r="Y143" s="2" t="s">
        <v>40</v>
      </c>
      <c r="Z143" s="2" t="s">
        <v>41</v>
      </c>
      <c r="AA143" s="3"/>
      <c r="AC143" s="3"/>
      <c r="AE143" s="3"/>
      <c r="AI143" s="2" t="s">
        <v>100</v>
      </c>
    </row>
    <row r="144" spans="1:37" x14ac:dyDescent="0.2">
      <c r="F144" s="2" t="s">
        <v>288</v>
      </c>
      <c r="Z144" s="2" t="s">
        <v>9</v>
      </c>
      <c r="AG144" s="2" t="s">
        <v>537</v>
      </c>
      <c r="AI144" s="2" t="s">
        <v>101</v>
      </c>
    </row>
    <row r="145" spans="1:37" x14ac:dyDescent="0.2">
      <c r="G145" s="2" t="s">
        <v>289</v>
      </c>
      <c r="T145" s="2" t="s">
        <v>587</v>
      </c>
      <c r="Z145" s="2" t="s">
        <v>2</v>
      </c>
      <c r="AG145" s="2" t="s">
        <v>711</v>
      </c>
      <c r="AI145" s="2" t="s">
        <v>42</v>
      </c>
    </row>
    <row r="146" spans="1:37" x14ac:dyDescent="0.2">
      <c r="H146" s="3" t="s">
        <v>517</v>
      </c>
      <c r="U146" s="2">
        <v>15331915</v>
      </c>
      <c r="V146" s="2" t="s">
        <v>43</v>
      </c>
      <c r="W146" s="2">
        <f>U146/phase52</f>
        <v>3.1657086604178535E-2</v>
      </c>
      <c r="X146" s="2" t="s">
        <v>44</v>
      </c>
      <c r="Z146" s="2" t="s">
        <v>45</v>
      </c>
      <c r="AA146" s="3"/>
      <c r="AC146" s="3"/>
      <c r="AE146" s="3"/>
      <c r="AI146" s="2" t="s">
        <v>640</v>
      </c>
      <c r="AK146" s="2">
        <v>46139</v>
      </c>
    </row>
    <row r="147" spans="1:37" x14ac:dyDescent="0.2">
      <c r="C147" s="2" t="s">
        <v>210</v>
      </c>
      <c r="I147" s="2" t="s">
        <v>157</v>
      </c>
      <c r="U147" s="2">
        <v>2018881</v>
      </c>
      <c r="V147" s="2" t="s">
        <v>43</v>
      </c>
      <c r="W147" s="2">
        <f>IF(U146&gt;0,(+U147/U146),"")</f>
        <v>0.13167833241966187</v>
      </c>
      <c r="X147" s="2" t="s">
        <v>44</v>
      </c>
      <c r="Z147" s="2" t="s">
        <v>47</v>
      </c>
      <c r="AI147" s="2" t="s">
        <v>99</v>
      </c>
      <c r="AK147" s="2">
        <v>27116</v>
      </c>
    </row>
    <row r="148" spans="1:37" x14ac:dyDescent="0.2">
      <c r="A148" s="2" t="s">
        <v>573</v>
      </c>
      <c r="B148" s="2" t="s">
        <v>284</v>
      </c>
      <c r="O148" s="2" t="s">
        <v>248</v>
      </c>
      <c r="Y148" s="2" t="s">
        <v>35</v>
      </c>
      <c r="AB148" s="2">
        <v>46108</v>
      </c>
      <c r="AC148" s="2">
        <v>46141</v>
      </c>
      <c r="AD148" s="2">
        <v>46147</v>
      </c>
      <c r="AE148" s="2" t="s">
        <v>65</v>
      </c>
      <c r="AF148" s="2" t="s">
        <v>65</v>
      </c>
      <c r="AG148" s="2">
        <v>45796</v>
      </c>
      <c r="AH148" s="2">
        <v>46185</v>
      </c>
      <c r="AI148" s="2" t="s">
        <v>65</v>
      </c>
      <c r="AJ148" s="2">
        <v>46192</v>
      </c>
      <c r="AK148" s="2">
        <v>46260</v>
      </c>
    </row>
    <row r="149" spans="1:37" ht="16.5" customHeight="1" x14ac:dyDescent="0.2">
      <c r="C149" s="2" t="s">
        <v>61</v>
      </c>
      <c r="P149" s="2" t="s">
        <v>253</v>
      </c>
      <c r="Y149" s="2" t="s">
        <v>36</v>
      </c>
      <c r="AE149" s="2" t="s">
        <v>65</v>
      </c>
      <c r="AF149" s="2" t="s">
        <v>65</v>
      </c>
      <c r="AI149" s="2" t="s">
        <v>65</v>
      </c>
    </row>
    <row r="150" spans="1:37" x14ac:dyDescent="0.2">
      <c r="A150" s="2" t="s">
        <v>274</v>
      </c>
      <c r="D150" s="2" t="s">
        <v>65</v>
      </c>
      <c r="Q150" s="2" t="s">
        <v>263</v>
      </c>
      <c r="Y150" s="2" t="s">
        <v>37</v>
      </c>
      <c r="Z150" s="2" t="s">
        <v>38</v>
      </c>
      <c r="AI150" s="2" t="s">
        <v>39</v>
      </c>
      <c r="AK150" s="2" t="s">
        <v>739</v>
      </c>
    </row>
    <row r="151" spans="1:37" x14ac:dyDescent="0.2">
      <c r="E151" s="2" t="s">
        <v>176</v>
      </c>
      <c r="R151" s="2" t="s">
        <v>180</v>
      </c>
      <c r="Y151" s="2" t="s">
        <v>40</v>
      </c>
      <c r="Z151" s="2" t="s">
        <v>41</v>
      </c>
      <c r="AA151" s="3"/>
      <c r="AC151" s="3"/>
      <c r="AE151" s="3"/>
      <c r="AI151" s="2" t="s">
        <v>100</v>
      </c>
    </row>
    <row r="152" spans="1:37" x14ac:dyDescent="0.2">
      <c r="F152" s="2" t="s">
        <v>285</v>
      </c>
      <c r="Z152" s="2" t="s">
        <v>9</v>
      </c>
      <c r="AG152" s="2" t="s">
        <v>537</v>
      </c>
      <c r="AI152" s="2" t="s">
        <v>101</v>
      </c>
    </row>
    <row r="153" spans="1:37" x14ac:dyDescent="0.2">
      <c r="G153" s="2" t="s">
        <v>286</v>
      </c>
      <c r="T153" s="2" t="s">
        <v>588</v>
      </c>
      <c r="Z153" s="2" t="s">
        <v>2</v>
      </c>
      <c r="AG153" s="2" t="s">
        <v>712</v>
      </c>
      <c r="AI153" s="2" t="s">
        <v>42</v>
      </c>
    </row>
    <row r="154" spans="1:37" x14ac:dyDescent="0.2">
      <c r="H154" s="3" t="s">
        <v>525</v>
      </c>
      <c r="U154" s="2">
        <v>6887949</v>
      </c>
      <c r="V154" s="2" t="s">
        <v>43</v>
      </c>
      <c r="W154" s="2">
        <f>U154/phase52</f>
        <v>1.4222124112882505E-2</v>
      </c>
      <c r="X154" s="2" t="s">
        <v>44</v>
      </c>
      <c r="Z154" s="2" t="s">
        <v>45</v>
      </c>
      <c r="AA154" s="3"/>
      <c r="AC154" s="3"/>
      <c r="AE154" s="3"/>
      <c r="AI154" s="2" t="s">
        <v>640</v>
      </c>
      <c r="AK154" s="2">
        <v>46065</v>
      </c>
    </row>
    <row r="155" spans="1:37" x14ac:dyDescent="0.2">
      <c r="C155" s="2" t="s">
        <v>210</v>
      </c>
      <c r="I155" s="2" t="s">
        <v>157</v>
      </c>
      <c r="U155" s="2">
        <v>1016094</v>
      </c>
      <c r="V155" s="2" t="s">
        <v>43</v>
      </c>
      <c r="W155" s="2">
        <f>IF(U154&gt;0,(+U155/U154),"")</f>
        <v>0.14751764277000309</v>
      </c>
      <c r="X155" s="2" t="s">
        <v>44</v>
      </c>
      <c r="Z155" s="2" t="s">
        <v>47</v>
      </c>
      <c r="AI155" s="2" t="s">
        <v>99</v>
      </c>
      <c r="AK155" s="2">
        <v>27112</v>
      </c>
    </row>
    <row r="156" spans="1:37" x14ac:dyDescent="0.2">
      <c r="A156" s="2" t="s">
        <v>574</v>
      </c>
      <c r="B156" s="2" t="s">
        <v>312</v>
      </c>
      <c r="O156" s="2" t="s">
        <v>546</v>
      </c>
      <c r="Y156" s="2" t="s">
        <v>35</v>
      </c>
      <c r="AB156" s="2">
        <v>46108</v>
      </c>
      <c r="AC156" s="2">
        <v>46141</v>
      </c>
      <c r="AD156" s="2">
        <v>46147</v>
      </c>
      <c r="AE156" s="2" t="s">
        <v>65</v>
      </c>
      <c r="AF156" s="2" t="s">
        <v>65</v>
      </c>
      <c r="AG156" s="2">
        <v>45796</v>
      </c>
      <c r="AH156" s="2">
        <v>46185</v>
      </c>
      <c r="AI156" s="2" t="s">
        <v>65</v>
      </c>
      <c r="AJ156" s="2">
        <v>46192</v>
      </c>
      <c r="AK156" s="2">
        <v>46265</v>
      </c>
    </row>
    <row r="157" spans="1:37" ht="16.5" customHeight="1" x14ac:dyDescent="0.2">
      <c r="C157" s="2" t="s">
        <v>156</v>
      </c>
      <c r="P157" s="2" t="s">
        <v>253</v>
      </c>
      <c r="Y157" s="2" t="s">
        <v>36</v>
      </c>
      <c r="AE157" s="2" t="s">
        <v>65</v>
      </c>
      <c r="AF157" s="2" t="s">
        <v>65</v>
      </c>
      <c r="AI157" s="2" t="s">
        <v>65</v>
      </c>
    </row>
    <row r="158" spans="1:37" x14ac:dyDescent="0.2">
      <c r="A158" s="2" t="s">
        <v>275</v>
      </c>
      <c r="D158" s="2" t="s">
        <v>65</v>
      </c>
      <c r="Q158" s="2" t="s">
        <v>263</v>
      </c>
      <c r="Y158" s="2" t="s">
        <v>37</v>
      </c>
      <c r="Z158" s="2" t="s">
        <v>38</v>
      </c>
      <c r="AI158" s="2" t="s">
        <v>39</v>
      </c>
      <c r="AK158" s="2" t="s">
        <v>739</v>
      </c>
    </row>
    <row r="159" spans="1:37" x14ac:dyDescent="0.2">
      <c r="E159" s="2" t="s">
        <v>313</v>
      </c>
      <c r="R159" s="2" t="s">
        <v>105</v>
      </c>
      <c r="Y159" s="2" t="s">
        <v>40</v>
      </c>
      <c r="Z159" s="2" t="s">
        <v>41</v>
      </c>
      <c r="AA159" s="3"/>
      <c r="AC159" s="3"/>
      <c r="AE159" s="3"/>
      <c r="AI159" s="2" t="s">
        <v>100</v>
      </c>
    </row>
    <row r="160" spans="1:37" x14ac:dyDescent="0.2">
      <c r="F160" s="2" t="s">
        <v>314</v>
      </c>
      <c r="Z160" s="2" t="s">
        <v>9</v>
      </c>
      <c r="AG160" s="2" t="s">
        <v>537</v>
      </c>
      <c r="AI160" s="2" t="s">
        <v>101</v>
      </c>
    </row>
    <row r="161" spans="1:37" x14ac:dyDescent="0.2">
      <c r="G161" s="2" t="s">
        <v>9</v>
      </c>
      <c r="T161" s="2" t="s">
        <v>589</v>
      </c>
      <c r="Z161" s="2" t="s">
        <v>2</v>
      </c>
      <c r="AG161" s="2" t="s">
        <v>712</v>
      </c>
      <c r="AI161" s="2" t="s">
        <v>42</v>
      </c>
    </row>
    <row r="162" spans="1:37" x14ac:dyDescent="0.2">
      <c r="H162" s="3" t="s">
        <v>526</v>
      </c>
      <c r="U162" s="2">
        <v>976979</v>
      </c>
      <c r="V162" s="2" t="s">
        <v>43</v>
      </c>
      <c r="W162" s="2">
        <f>U162/phase52</f>
        <v>2.0172502139141615E-3</v>
      </c>
      <c r="X162" s="2" t="s">
        <v>44</v>
      </c>
      <c r="Z162" s="2" t="s">
        <v>45</v>
      </c>
      <c r="AA162" s="3"/>
      <c r="AC162" s="3"/>
      <c r="AE162" s="3"/>
      <c r="AI162" s="2" t="s">
        <v>640</v>
      </c>
      <c r="AK162" s="2">
        <v>46065</v>
      </c>
    </row>
    <row r="163" spans="1:37" x14ac:dyDescent="0.2">
      <c r="C163" s="2" t="s">
        <v>235</v>
      </c>
      <c r="I163" s="2" t="s">
        <v>157</v>
      </c>
      <c r="U163" s="2">
        <v>145444</v>
      </c>
      <c r="V163" s="2" t="s">
        <v>43</v>
      </c>
      <c r="W163" s="2">
        <f>IF(U162&gt;0,(+U163/U162),"")</f>
        <v>0.1488711630444462</v>
      </c>
      <c r="X163" s="2" t="s">
        <v>44</v>
      </c>
      <c r="Z163" s="2" t="s">
        <v>47</v>
      </c>
      <c r="AI163" s="2" t="s">
        <v>99</v>
      </c>
      <c r="AK163" s="2">
        <v>27112</v>
      </c>
    </row>
    <row r="164" spans="1:37" x14ac:dyDescent="0.2">
      <c r="A164" s="2" t="s">
        <v>729</v>
      </c>
      <c r="B164" s="2" t="s">
        <v>236</v>
      </c>
      <c r="O164" s="2" t="s">
        <v>546</v>
      </c>
      <c r="Y164" s="2" t="s">
        <v>35</v>
      </c>
      <c r="AB164" s="2">
        <v>46108</v>
      </c>
      <c r="AC164" s="2">
        <v>46141</v>
      </c>
      <c r="AD164" s="2">
        <v>46147</v>
      </c>
      <c r="AE164" s="2" t="s">
        <v>65</v>
      </c>
      <c r="AF164" s="2" t="s">
        <v>65</v>
      </c>
      <c r="AG164" s="2">
        <v>45796</v>
      </c>
      <c r="AH164" s="2">
        <v>46185</v>
      </c>
      <c r="AI164" s="2" t="s">
        <v>65</v>
      </c>
      <c r="AJ164" s="2">
        <v>46192</v>
      </c>
      <c r="AK164" s="2">
        <v>46265</v>
      </c>
    </row>
    <row r="165" spans="1:37" ht="16.5" customHeight="1" x14ac:dyDescent="0.2">
      <c r="C165" s="2" t="s">
        <v>156</v>
      </c>
      <c r="P165" s="2" t="s">
        <v>253</v>
      </c>
      <c r="Y165" s="2" t="s">
        <v>36</v>
      </c>
      <c r="AE165" s="2" t="s">
        <v>65</v>
      </c>
      <c r="AF165" s="2" t="s">
        <v>65</v>
      </c>
      <c r="AI165" s="2" t="s">
        <v>65</v>
      </c>
    </row>
    <row r="166" spans="1:37" x14ac:dyDescent="0.2">
      <c r="A166" s="2" t="s">
        <v>276</v>
      </c>
      <c r="D166" s="2" t="s">
        <v>65</v>
      </c>
      <c r="Q166" s="2" t="s">
        <v>263</v>
      </c>
      <c r="Y166" s="2" t="s">
        <v>37</v>
      </c>
      <c r="Z166" s="2" t="s">
        <v>38</v>
      </c>
      <c r="AI166" s="2" t="s">
        <v>39</v>
      </c>
      <c r="AK166" s="2" t="s">
        <v>739</v>
      </c>
    </row>
    <row r="167" spans="1:37" x14ac:dyDescent="0.2">
      <c r="E167" s="2" t="s">
        <v>237</v>
      </c>
      <c r="R167" s="2" t="s">
        <v>105</v>
      </c>
      <c r="Y167" s="2" t="s">
        <v>40</v>
      </c>
      <c r="Z167" s="2" t="s">
        <v>41</v>
      </c>
      <c r="AA167" s="3"/>
      <c r="AC167" s="3"/>
      <c r="AE167" s="3"/>
      <c r="AI167" s="2" t="s">
        <v>100</v>
      </c>
    </row>
    <row r="168" spans="1:37" x14ac:dyDescent="0.2">
      <c r="F168" s="2" t="s">
        <v>228</v>
      </c>
      <c r="Z168" s="2" t="s">
        <v>9</v>
      </c>
      <c r="AG168" s="2" t="s">
        <v>537</v>
      </c>
      <c r="AI168" s="2" t="s">
        <v>101</v>
      </c>
    </row>
    <row r="169" spans="1:37" x14ac:dyDescent="0.2">
      <c r="G169" s="2" t="s">
        <v>9</v>
      </c>
      <c r="T169" s="2" t="s">
        <v>589</v>
      </c>
      <c r="Z169" s="2" t="s">
        <v>2</v>
      </c>
      <c r="AG169" s="2" t="s">
        <v>712</v>
      </c>
      <c r="AI169" s="2" t="s">
        <v>42</v>
      </c>
    </row>
    <row r="170" spans="1:37" x14ac:dyDescent="0.2">
      <c r="H170" s="3" t="s">
        <v>527</v>
      </c>
      <c r="U170" s="2">
        <v>1429873</v>
      </c>
      <c r="V170" s="2" t="s">
        <v>43</v>
      </c>
      <c r="W170" s="2">
        <f>U170/phase52</f>
        <v>2.9523783163405599E-3</v>
      </c>
      <c r="X170" s="2" t="s">
        <v>44</v>
      </c>
      <c r="Z170" s="2" t="s">
        <v>45</v>
      </c>
      <c r="AA170" s="3"/>
      <c r="AC170" s="3"/>
      <c r="AE170" s="3"/>
      <c r="AI170" s="2" t="s">
        <v>640</v>
      </c>
      <c r="AK170" s="2">
        <v>46065</v>
      </c>
    </row>
    <row r="171" spans="1:37" x14ac:dyDescent="0.2">
      <c r="C171" s="2" t="s">
        <v>235</v>
      </c>
      <c r="I171" s="2" t="s">
        <v>157</v>
      </c>
      <c r="U171" s="2">
        <v>175723</v>
      </c>
      <c r="V171" s="2" t="s">
        <v>43</v>
      </c>
      <c r="W171" s="2">
        <f>IF(U170&gt;0,(+U171/U170),"")</f>
        <v>0.12289413115710277</v>
      </c>
      <c r="X171" s="2" t="s">
        <v>44</v>
      </c>
      <c r="Z171" s="2" t="s">
        <v>47</v>
      </c>
      <c r="AI171" s="2" t="s">
        <v>99</v>
      </c>
      <c r="AK171" s="2">
        <v>27112</v>
      </c>
    </row>
    <row r="172" spans="1:37" x14ac:dyDescent="0.2">
      <c r="A172" s="2" t="s">
        <v>730</v>
      </c>
      <c r="B172" s="2" t="s">
        <v>396</v>
      </c>
      <c r="O172" s="2" t="s">
        <v>484</v>
      </c>
      <c r="Y172" s="2" t="s">
        <v>35</v>
      </c>
      <c r="AB172" s="2">
        <v>46108</v>
      </c>
      <c r="AC172" s="2">
        <v>46141</v>
      </c>
      <c r="AD172" s="2">
        <v>46147</v>
      </c>
      <c r="AE172" s="2" t="s">
        <v>65</v>
      </c>
      <c r="AF172" s="2" t="s">
        <v>65</v>
      </c>
      <c r="AG172" s="2">
        <v>45796</v>
      </c>
      <c r="AH172" s="2">
        <v>46185</v>
      </c>
      <c r="AI172" s="2" t="s">
        <v>65</v>
      </c>
      <c r="AJ172" s="2">
        <v>46192</v>
      </c>
      <c r="AK172" s="2">
        <v>46265</v>
      </c>
    </row>
    <row r="173" spans="1:37" ht="16.5" customHeight="1" x14ac:dyDescent="0.2">
      <c r="C173" s="2" t="s">
        <v>60</v>
      </c>
      <c r="P173" s="2" t="s">
        <v>253</v>
      </c>
      <c r="Y173" s="2" t="s">
        <v>36</v>
      </c>
      <c r="AE173" s="2" t="s">
        <v>65</v>
      </c>
      <c r="AF173" s="2" t="s">
        <v>65</v>
      </c>
      <c r="AI173" s="2" t="s">
        <v>65</v>
      </c>
    </row>
    <row r="174" spans="1:37" x14ac:dyDescent="0.2">
      <c r="A174" s="2" t="s">
        <v>277</v>
      </c>
      <c r="D174" s="2" t="s">
        <v>65</v>
      </c>
      <c r="Q174" s="2" t="s">
        <v>263</v>
      </c>
      <c r="Y174" s="2" t="s">
        <v>37</v>
      </c>
      <c r="Z174" s="2" t="s">
        <v>38</v>
      </c>
      <c r="AI174" s="2" t="s">
        <v>39</v>
      </c>
      <c r="AK174" s="2" t="s">
        <v>739</v>
      </c>
    </row>
    <row r="175" spans="1:37" x14ac:dyDescent="0.2">
      <c r="E175" s="2" t="s">
        <v>397</v>
      </c>
      <c r="R175" s="2" t="s">
        <v>180</v>
      </c>
      <c r="Y175" s="2" t="s">
        <v>40</v>
      </c>
      <c r="Z175" s="2" t="s">
        <v>41</v>
      </c>
      <c r="AA175" s="3"/>
      <c r="AC175" s="3"/>
      <c r="AE175" s="3"/>
      <c r="AI175" s="2" t="s">
        <v>100</v>
      </c>
    </row>
    <row r="176" spans="1:37" x14ac:dyDescent="0.2">
      <c r="F176" s="2" t="s">
        <v>398</v>
      </c>
      <c r="Z176" s="2" t="s">
        <v>9</v>
      </c>
      <c r="AG176" s="2" t="s">
        <v>537</v>
      </c>
      <c r="AI176" s="2" t="s">
        <v>101</v>
      </c>
    </row>
    <row r="177" spans="1:37" x14ac:dyDescent="0.2">
      <c r="G177" s="2" t="s">
        <v>399</v>
      </c>
      <c r="T177" s="2" t="s">
        <v>590</v>
      </c>
      <c r="Z177" s="2" t="s">
        <v>2</v>
      </c>
      <c r="AG177" s="2" t="s">
        <v>712</v>
      </c>
      <c r="AI177" s="2" t="s">
        <v>42</v>
      </c>
    </row>
    <row r="178" spans="1:37" x14ac:dyDescent="0.2">
      <c r="H178" s="3" t="s">
        <v>528</v>
      </c>
      <c r="U178" s="2">
        <v>11170682</v>
      </c>
      <c r="V178" s="2" t="s">
        <v>43</v>
      </c>
      <c r="W178" s="2">
        <f>U178/phase52</f>
        <v>2.3065040962054532E-2</v>
      </c>
      <c r="X178" s="2" t="s">
        <v>44</v>
      </c>
      <c r="Z178" s="2" t="s">
        <v>45</v>
      </c>
      <c r="AA178" s="3"/>
      <c r="AC178" s="3"/>
      <c r="AE178" s="3"/>
      <c r="AI178" s="2" t="s">
        <v>640</v>
      </c>
      <c r="AK178" s="2">
        <v>46065</v>
      </c>
    </row>
    <row r="179" spans="1:37" x14ac:dyDescent="0.2">
      <c r="C179" s="2" t="s">
        <v>227</v>
      </c>
      <c r="I179" s="2" t="s">
        <v>157</v>
      </c>
      <c r="U179" s="2">
        <v>1433236</v>
      </c>
      <c r="V179" s="2" t="s">
        <v>43</v>
      </c>
      <c r="W179" s="2">
        <f>IF(U178&gt;0,(+U179/U178),"")</f>
        <v>0.12830335694812545</v>
      </c>
      <c r="X179" s="2" t="s">
        <v>44</v>
      </c>
      <c r="Z179" s="2" t="s">
        <v>47</v>
      </c>
      <c r="AI179" s="2" t="s">
        <v>99</v>
      </c>
      <c r="AK179" s="2">
        <v>27112</v>
      </c>
    </row>
    <row r="180" spans="1:37" x14ac:dyDescent="0.2">
      <c r="A180" s="2" t="s">
        <v>731</v>
      </c>
      <c r="B180" s="2" t="s">
        <v>378</v>
      </c>
      <c r="O180" s="2" t="s">
        <v>506</v>
      </c>
      <c r="Y180" s="2" t="s">
        <v>35</v>
      </c>
      <c r="AB180" s="2">
        <v>46108</v>
      </c>
      <c r="AC180" s="2">
        <v>46141</v>
      </c>
      <c r="AD180" s="2">
        <v>46147</v>
      </c>
      <c r="AE180" s="2" t="s">
        <v>65</v>
      </c>
      <c r="AF180" s="2" t="s">
        <v>65</v>
      </c>
      <c r="AG180" s="2">
        <v>45796</v>
      </c>
      <c r="AH180" s="2">
        <v>46185</v>
      </c>
      <c r="AI180" s="2" t="s">
        <v>65</v>
      </c>
      <c r="AJ180" s="2">
        <v>46192</v>
      </c>
      <c r="AK180" s="2">
        <v>46265</v>
      </c>
    </row>
    <row r="181" spans="1:37" ht="16.5" customHeight="1" x14ac:dyDescent="0.2">
      <c r="C181" s="2" t="s">
        <v>156</v>
      </c>
      <c r="P181" s="2" t="s">
        <v>253</v>
      </c>
      <c r="Y181" s="2" t="s">
        <v>36</v>
      </c>
      <c r="AE181" s="2" t="s">
        <v>65</v>
      </c>
      <c r="AF181" s="2" t="s">
        <v>65</v>
      </c>
      <c r="AI181" s="2" t="s">
        <v>65</v>
      </c>
    </row>
    <row r="182" spans="1:37" x14ac:dyDescent="0.2">
      <c r="A182" s="2" t="s">
        <v>278</v>
      </c>
      <c r="D182" s="2" t="s">
        <v>65</v>
      </c>
      <c r="Q182" s="2" t="s">
        <v>263</v>
      </c>
      <c r="Y182" s="2" t="s">
        <v>37</v>
      </c>
      <c r="Z182" s="2" t="s">
        <v>38</v>
      </c>
      <c r="AI182" s="2" t="s">
        <v>39</v>
      </c>
      <c r="AK182" s="2" t="s">
        <v>739</v>
      </c>
    </row>
    <row r="183" spans="1:37" x14ac:dyDescent="0.2">
      <c r="E183" s="2" t="s">
        <v>379</v>
      </c>
      <c r="R183" s="2" t="s">
        <v>136</v>
      </c>
      <c r="Y183" s="2" t="s">
        <v>40</v>
      </c>
      <c r="Z183" s="2" t="s">
        <v>41</v>
      </c>
      <c r="AA183" s="3"/>
      <c r="AC183" s="3"/>
      <c r="AE183" s="3"/>
      <c r="AI183" s="2" t="s">
        <v>100</v>
      </c>
    </row>
    <row r="184" spans="1:37" x14ac:dyDescent="0.2">
      <c r="F184" s="2" t="s">
        <v>380</v>
      </c>
      <c r="Z184" s="2" t="s">
        <v>9</v>
      </c>
      <c r="AG184" s="2" t="s">
        <v>537</v>
      </c>
      <c r="AI184" s="2" t="s">
        <v>101</v>
      </c>
    </row>
    <row r="185" spans="1:37" x14ac:dyDescent="0.2">
      <c r="G185" s="2" t="s">
        <v>381</v>
      </c>
      <c r="T185" s="2" t="s">
        <v>536</v>
      </c>
      <c r="Z185" s="2" t="s">
        <v>2</v>
      </c>
      <c r="AG185" s="2" t="s">
        <v>712</v>
      </c>
      <c r="AI185" s="2" t="s">
        <v>42</v>
      </c>
    </row>
    <row r="186" spans="1:37" x14ac:dyDescent="0.2">
      <c r="H186" s="3" t="s">
        <v>531</v>
      </c>
      <c r="U186" s="2">
        <v>961959</v>
      </c>
      <c r="V186" s="2" t="s">
        <v>43</v>
      </c>
      <c r="W186" s="2">
        <f>U186/phase52</f>
        <v>1.9862371642856737E-3</v>
      </c>
      <c r="X186" s="2" t="s">
        <v>44</v>
      </c>
      <c r="Z186" s="2" t="s">
        <v>45</v>
      </c>
      <c r="AA186" s="3"/>
      <c r="AC186" s="3"/>
      <c r="AE186" s="3"/>
      <c r="AI186" s="2" t="s">
        <v>640</v>
      </c>
      <c r="AK186" s="2">
        <v>46065</v>
      </c>
    </row>
    <row r="187" spans="1:37" x14ac:dyDescent="0.2">
      <c r="C187" s="2" t="s">
        <v>246</v>
      </c>
      <c r="I187" s="2" t="s">
        <v>157</v>
      </c>
      <c r="U187" s="2">
        <v>115435</v>
      </c>
      <c r="V187" s="2" t="s">
        <v>43</v>
      </c>
      <c r="W187" s="2">
        <f>IF(U186&gt;0,(+U187/U186),"")</f>
        <v>0.11999991683637244</v>
      </c>
      <c r="X187" s="2" t="s">
        <v>44</v>
      </c>
      <c r="Z187" s="2" t="s">
        <v>47</v>
      </c>
      <c r="AI187" s="2" t="s">
        <v>99</v>
      </c>
      <c r="AK187" s="2">
        <v>27112</v>
      </c>
    </row>
    <row r="188" spans="1:37" x14ac:dyDescent="0.2">
      <c r="A188" s="2" t="s">
        <v>575</v>
      </c>
      <c r="B188" s="2" t="s">
        <v>429</v>
      </c>
      <c r="O188" s="2" t="s">
        <v>196</v>
      </c>
      <c r="Y188" s="2" t="s">
        <v>35</v>
      </c>
      <c r="AB188" s="2">
        <v>46143</v>
      </c>
      <c r="AC188" s="2">
        <v>46176</v>
      </c>
      <c r="AD188" s="2">
        <v>46182</v>
      </c>
      <c r="AE188" s="2" t="s">
        <v>65</v>
      </c>
      <c r="AF188" s="2" t="s">
        <v>65</v>
      </c>
      <c r="AG188" s="2">
        <v>46196</v>
      </c>
      <c r="AH188" s="2">
        <v>46223</v>
      </c>
      <c r="AI188" s="2" t="s">
        <v>65</v>
      </c>
      <c r="AJ188" s="2">
        <v>46230</v>
      </c>
      <c r="AK188" s="2">
        <v>46326</v>
      </c>
    </row>
    <row r="189" spans="1:37" ht="16.5" customHeight="1" x14ac:dyDescent="0.2">
      <c r="C189" s="2" t="s">
        <v>85</v>
      </c>
      <c r="P189" s="2" t="s">
        <v>579</v>
      </c>
      <c r="Y189" s="2" t="s">
        <v>36</v>
      </c>
      <c r="AE189" s="2" t="s">
        <v>65</v>
      </c>
      <c r="AF189" s="2" t="s">
        <v>65</v>
      </c>
      <c r="AI189" s="2" t="s">
        <v>65</v>
      </c>
    </row>
    <row r="190" spans="1:37" x14ac:dyDescent="0.2">
      <c r="A190" s="2" t="s">
        <v>576</v>
      </c>
      <c r="D190" s="2" t="s">
        <v>65</v>
      </c>
      <c r="Q190" s="2" t="s">
        <v>580</v>
      </c>
      <c r="Y190" s="2" t="s">
        <v>37</v>
      </c>
      <c r="Z190" s="2" t="s">
        <v>38</v>
      </c>
      <c r="AI190" s="2" t="s">
        <v>39</v>
      </c>
      <c r="AK190" s="2" t="s">
        <v>726</v>
      </c>
    </row>
    <row r="191" spans="1:37" x14ac:dyDescent="0.2">
      <c r="E191" s="2" t="s">
        <v>430</v>
      </c>
      <c r="R191" s="2" t="s">
        <v>114</v>
      </c>
      <c r="Y191" s="2" t="s">
        <v>40</v>
      </c>
      <c r="Z191" s="2" t="s">
        <v>41</v>
      </c>
      <c r="AA191" s="3"/>
      <c r="AC191" s="3"/>
      <c r="AE191" s="3"/>
      <c r="AI191" s="2" t="s">
        <v>100</v>
      </c>
    </row>
    <row r="192" spans="1:37" x14ac:dyDescent="0.2">
      <c r="F192" s="2" t="s">
        <v>431</v>
      </c>
      <c r="Z192" s="2" t="s">
        <v>9</v>
      </c>
      <c r="AG192" s="2" t="s">
        <v>537</v>
      </c>
      <c r="AI192" s="2" t="s">
        <v>101</v>
      </c>
    </row>
    <row r="193" spans="1:37" x14ac:dyDescent="0.2">
      <c r="G193" s="2" t="s">
        <v>9</v>
      </c>
      <c r="T193" s="2" t="s">
        <v>591</v>
      </c>
      <c r="Z193" s="2" t="s">
        <v>2</v>
      </c>
      <c r="AG193" s="2" t="s">
        <v>713</v>
      </c>
      <c r="AI193" s="2" t="s">
        <v>42</v>
      </c>
    </row>
    <row r="194" spans="1:37" x14ac:dyDescent="0.2">
      <c r="H194" s="3" t="s">
        <v>529</v>
      </c>
      <c r="U194" s="2">
        <v>15883146</v>
      </c>
      <c r="V194" s="2" t="s">
        <v>43</v>
      </c>
      <c r="W194" s="2">
        <f>U194/phase52</f>
        <v>3.2795259331193261E-2</v>
      </c>
      <c r="X194" s="2" t="s">
        <v>44</v>
      </c>
      <c r="Z194" s="2" t="s">
        <v>45</v>
      </c>
      <c r="AA194" s="3"/>
      <c r="AC194" s="3"/>
      <c r="AE194" s="3"/>
      <c r="AI194" s="2" t="s">
        <v>640</v>
      </c>
      <c r="AK194" s="2">
        <v>46126</v>
      </c>
    </row>
    <row r="195" spans="1:37" x14ac:dyDescent="0.2">
      <c r="C195" s="2" t="s">
        <v>213</v>
      </c>
      <c r="I195" s="2" t="s">
        <v>116</v>
      </c>
      <c r="U195" s="2">
        <v>1905978</v>
      </c>
      <c r="V195" s="2" t="s">
        <v>43</v>
      </c>
      <c r="W195" s="2">
        <f>IF(U194&gt;0,(+U195/U194),"")</f>
        <v>0.12000003022071321</v>
      </c>
      <c r="X195" s="2" t="s">
        <v>44</v>
      </c>
      <c r="Z195" s="2" t="s">
        <v>47</v>
      </c>
      <c r="AI195" s="2" t="s">
        <v>99</v>
      </c>
      <c r="AK195" s="2">
        <v>27113</v>
      </c>
    </row>
    <row r="196" spans="1:37" x14ac:dyDescent="0.2">
      <c r="A196" s="2" t="s">
        <v>732</v>
      </c>
      <c r="B196" s="2" t="s">
        <v>347</v>
      </c>
      <c r="O196" s="2" t="s">
        <v>195</v>
      </c>
      <c r="Y196" s="2" t="s">
        <v>35</v>
      </c>
      <c r="AB196" s="2">
        <v>46143</v>
      </c>
      <c r="AC196" s="2">
        <v>46176</v>
      </c>
      <c r="AD196" s="2">
        <v>46182</v>
      </c>
      <c r="AE196" s="2" t="s">
        <v>65</v>
      </c>
      <c r="AF196" s="2" t="s">
        <v>65</v>
      </c>
      <c r="AG196" s="2">
        <v>46196</v>
      </c>
      <c r="AH196" s="2">
        <v>46223</v>
      </c>
      <c r="AI196" s="2" t="s">
        <v>65</v>
      </c>
      <c r="AJ196" s="2">
        <v>46230</v>
      </c>
      <c r="AK196" s="2">
        <v>46295</v>
      </c>
    </row>
    <row r="197" spans="1:37" ht="16.5" customHeight="1" x14ac:dyDescent="0.2">
      <c r="C197" s="2" t="s">
        <v>85</v>
      </c>
      <c r="P197" s="2" t="s">
        <v>579</v>
      </c>
      <c r="Y197" s="2" t="s">
        <v>36</v>
      </c>
      <c r="AE197" s="2" t="s">
        <v>65</v>
      </c>
      <c r="AF197" s="2" t="s">
        <v>65</v>
      </c>
      <c r="AI197" s="2" t="s">
        <v>65</v>
      </c>
    </row>
    <row r="198" spans="1:37" x14ac:dyDescent="0.2">
      <c r="A198" s="2" t="s">
        <v>577</v>
      </c>
      <c r="D198" s="2" t="s">
        <v>65</v>
      </c>
      <c r="Q198" s="2" t="s">
        <v>580</v>
      </c>
      <c r="Y198" s="2" t="s">
        <v>37</v>
      </c>
      <c r="Z198" s="2" t="s">
        <v>38</v>
      </c>
      <c r="AI198" s="2" t="s">
        <v>39</v>
      </c>
      <c r="AK198" s="2" t="s">
        <v>726</v>
      </c>
    </row>
    <row r="199" spans="1:37" x14ac:dyDescent="0.2">
      <c r="E199" s="2" t="s">
        <v>349</v>
      </c>
      <c r="R199" s="2" t="s">
        <v>114</v>
      </c>
      <c r="Y199" s="2" t="s">
        <v>40</v>
      </c>
      <c r="Z199" s="2" t="s">
        <v>41</v>
      </c>
      <c r="AA199" s="3"/>
      <c r="AC199" s="3"/>
      <c r="AE199" s="3"/>
      <c r="AI199" s="2" t="s">
        <v>100</v>
      </c>
    </row>
    <row r="200" spans="1:37" x14ac:dyDescent="0.2">
      <c r="F200" s="2" t="s">
        <v>350</v>
      </c>
      <c r="Z200" s="2" t="s">
        <v>9</v>
      </c>
      <c r="AG200" s="2" t="s">
        <v>537</v>
      </c>
      <c r="AI200" s="2" t="s">
        <v>101</v>
      </c>
    </row>
    <row r="201" spans="1:37" x14ac:dyDescent="0.2">
      <c r="G201" s="2" t="s">
        <v>9</v>
      </c>
      <c r="T201" s="2" t="s">
        <v>696</v>
      </c>
      <c r="Z201" s="2" t="s">
        <v>2</v>
      </c>
      <c r="AG201" s="2" t="s">
        <v>713</v>
      </c>
      <c r="AI201" s="2" t="s">
        <v>42</v>
      </c>
    </row>
    <row r="202" spans="1:37" x14ac:dyDescent="0.2">
      <c r="H202" s="3" t="s">
        <v>530</v>
      </c>
      <c r="U202" s="2">
        <v>20505956</v>
      </c>
      <c r="V202" s="2" t="s">
        <v>43</v>
      </c>
      <c r="W202" s="2">
        <f>U202/phase52</f>
        <v>4.2340361591717314E-2</v>
      </c>
      <c r="X202" s="2" t="s">
        <v>44</v>
      </c>
      <c r="Z202" s="2" t="s">
        <v>45</v>
      </c>
      <c r="AA202" s="3"/>
      <c r="AC202" s="3"/>
      <c r="AE202" s="3"/>
      <c r="AI202" s="2" t="s">
        <v>640</v>
      </c>
      <c r="AK202" s="2">
        <v>46126</v>
      </c>
    </row>
    <row r="203" spans="1:37" x14ac:dyDescent="0.2">
      <c r="C203" s="2" t="s">
        <v>348</v>
      </c>
      <c r="I203" s="2" t="s">
        <v>117</v>
      </c>
      <c r="U203" s="2">
        <v>2726242</v>
      </c>
      <c r="V203" s="2" t="s">
        <v>43</v>
      </c>
      <c r="W203" s="2">
        <f>IF(U202&gt;0,(+U203/U202),"")</f>
        <v>0.13294878814720953</v>
      </c>
      <c r="X203" s="2" t="s">
        <v>44</v>
      </c>
      <c r="Z203" s="2" t="s">
        <v>47</v>
      </c>
      <c r="AI203" s="2" t="s">
        <v>99</v>
      </c>
      <c r="AK203" s="2">
        <v>27113</v>
      </c>
    </row>
    <row r="204" spans="1:37" x14ac:dyDescent="0.2">
      <c r="A204" s="2" t="s">
        <v>737</v>
      </c>
      <c r="B204" s="2" t="s">
        <v>283</v>
      </c>
      <c r="Y204" s="2" t="s">
        <v>35</v>
      </c>
      <c r="AB204" s="2">
        <v>46087</v>
      </c>
      <c r="AC204" s="2">
        <v>46121</v>
      </c>
      <c r="AD204" s="2">
        <v>46133</v>
      </c>
      <c r="AE204" s="2" t="s">
        <v>65</v>
      </c>
      <c r="AF204" s="2" t="s">
        <v>65</v>
      </c>
      <c r="AG204" s="2">
        <v>46147</v>
      </c>
      <c r="AH204" s="2">
        <v>46176</v>
      </c>
      <c r="AI204" s="2" t="s">
        <v>65</v>
      </c>
      <c r="AJ204" s="2" t="s">
        <v>65</v>
      </c>
      <c r="AK204" s="2">
        <v>46234</v>
      </c>
    </row>
    <row r="205" spans="1:37" x14ac:dyDescent="0.2">
      <c r="C205" s="2" t="s">
        <v>61</v>
      </c>
      <c r="Y205" s="2" t="s">
        <v>36</v>
      </c>
      <c r="AE205" s="2" t="s">
        <v>65</v>
      </c>
      <c r="AF205" s="2" t="s">
        <v>65</v>
      </c>
      <c r="AI205" s="2" t="s">
        <v>65</v>
      </c>
      <c r="AJ205" s="2" t="s">
        <v>65</v>
      </c>
    </row>
    <row r="206" spans="1:37" x14ac:dyDescent="0.2">
      <c r="D206" s="2" t="s">
        <v>65</v>
      </c>
      <c r="Y206" s="2" t="s">
        <v>37</v>
      </c>
      <c r="Z206" s="2" t="s">
        <v>38</v>
      </c>
      <c r="AI206" s="2" t="s">
        <v>39</v>
      </c>
    </row>
    <row r="207" spans="1:37" x14ac:dyDescent="0.2">
      <c r="E207" s="2" t="s">
        <v>134</v>
      </c>
      <c r="R207" s="2" t="s">
        <v>109</v>
      </c>
      <c r="Y207" s="2" t="s">
        <v>40</v>
      </c>
      <c r="Z207" s="2" t="s">
        <v>41</v>
      </c>
      <c r="AA207" s="3"/>
      <c r="AC207" s="3"/>
      <c r="AE207" s="3"/>
      <c r="AI207" s="2" t="s">
        <v>100</v>
      </c>
    </row>
    <row r="208" spans="1:37" x14ac:dyDescent="0.2">
      <c r="F208" s="2" t="s">
        <v>135</v>
      </c>
      <c r="Z208" s="2" t="s">
        <v>9</v>
      </c>
      <c r="AG208" s="2" t="s">
        <v>537</v>
      </c>
      <c r="AI208" s="2" t="s">
        <v>101</v>
      </c>
    </row>
    <row r="209" spans="1:37" x14ac:dyDescent="0.2">
      <c r="G209" s="2" t="s">
        <v>164</v>
      </c>
      <c r="Z209" s="2" t="s">
        <v>2</v>
      </c>
      <c r="AG209" s="2" t="s">
        <v>738</v>
      </c>
      <c r="AI209" s="2" t="s">
        <v>42</v>
      </c>
    </row>
    <row r="210" spans="1:37" x14ac:dyDescent="0.2">
      <c r="H210" s="3" t="s">
        <v>138</v>
      </c>
      <c r="V210" s="2" t="s">
        <v>43</v>
      </c>
      <c r="W210" s="2">
        <f>U210/phase52</f>
        <v>0</v>
      </c>
      <c r="X210" s="2" t="s">
        <v>44</v>
      </c>
      <c r="Z210" s="2" t="s">
        <v>45</v>
      </c>
      <c r="AA210" s="3"/>
      <c r="AC210" s="3"/>
      <c r="AE210" s="3"/>
      <c r="AI210" s="2" t="s">
        <v>46</v>
      </c>
    </row>
    <row r="211" spans="1:37" x14ac:dyDescent="0.2">
      <c r="C211" s="2" t="s">
        <v>282</v>
      </c>
      <c r="I211" s="2" t="s">
        <v>108</v>
      </c>
      <c r="U211" s="2">
        <v>200000</v>
      </c>
      <c r="V211" s="2" t="s">
        <v>43</v>
      </c>
      <c r="W211" s="2" t="str">
        <f>IF(U210&gt;0,(+U211/U210),"")</f>
        <v/>
      </c>
      <c r="X211" s="2" t="s">
        <v>44</v>
      </c>
      <c r="Z211" s="2" t="s">
        <v>47</v>
      </c>
      <c r="AI211" s="2" t="s">
        <v>99</v>
      </c>
      <c r="AK211" s="2">
        <v>27127</v>
      </c>
    </row>
    <row r="212" spans="1:37" x14ac:dyDescent="0.2">
      <c r="A212" s="2" t="s">
        <v>721</v>
      </c>
      <c r="B212" s="2" t="s">
        <v>279</v>
      </c>
      <c r="O212" s="2" t="s">
        <v>723</v>
      </c>
      <c r="Y212" s="2" t="s">
        <v>35</v>
      </c>
      <c r="AK212" s="2">
        <v>46234</v>
      </c>
    </row>
    <row r="213" spans="1:37" ht="16.5" customHeight="1" x14ac:dyDescent="0.2">
      <c r="C213" s="2" t="s">
        <v>61</v>
      </c>
      <c r="P213" s="2" t="s">
        <v>724</v>
      </c>
      <c r="Y213" s="2" t="s">
        <v>36</v>
      </c>
    </row>
    <row r="214" spans="1:37" x14ac:dyDescent="0.2">
      <c r="A214" s="2" t="s">
        <v>722</v>
      </c>
      <c r="D214" s="2" t="s">
        <v>65</v>
      </c>
      <c r="Q214" s="2" t="s">
        <v>250</v>
      </c>
      <c r="Y214" s="2" t="s">
        <v>37</v>
      </c>
      <c r="Z214" s="2" t="s">
        <v>38</v>
      </c>
      <c r="AI214" s="2" t="s">
        <v>39</v>
      </c>
    </row>
    <row r="215" spans="1:37" x14ac:dyDescent="0.2">
      <c r="E215" s="2" t="s">
        <v>551</v>
      </c>
      <c r="Y215" s="2" t="s">
        <v>40</v>
      </c>
      <c r="Z215" s="2" t="s">
        <v>41</v>
      </c>
      <c r="AA215" s="3" t="s">
        <v>605</v>
      </c>
      <c r="AC215" s="3"/>
      <c r="AE215" s="3"/>
      <c r="AI215" s="2" t="s">
        <v>100</v>
      </c>
    </row>
    <row r="216" spans="1:37" x14ac:dyDescent="0.2">
      <c r="F216" s="2" t="s">
        <v>552</v>
      </c>
      <c r="Z216" s="2" t="s">
        <v>9</v>
      </c>
      <c r="AG216" s="2" t="s">
        <v>537</v>
      </c>
      <c r="AI216" s="2" t="s">
        <v>101</v>
      </c>
    </row>
    <row r="217" spans="1:37" x14ac:dyDescent="0.2">
      <c r="T217" s="2" t="s">
        <v>532</v>
      </c>
      <c r="Z217" s="2" t="s">
        <v>2</v>
      </c>
      <c r="AG217" s="2" t="s">
        <v>538</v>
      </c>
      <c r="AI217" s="2" t="s">
        <v>42</v>
      </c>
    </row>
    <row r="218" spans="1:37" x14ac:dyDescent="0.2">
      <c r="V218" s="2" t="s">
        <v>43</v>
      </c>
      <c r="W218" s="2">
        <f>U218/phase52</f>
        <v>0</v>
      </c>
      <c r="X218" s="2" t="s">
        <v>44</v>
      </c>
      <c r="Z218" s="2" t="s">
        <v>45</v>
      </c>
      <c r="AA218" s="3"/>
      <c r="AC218" s="3"/>
      <c r="AE218" s="3"/>
      <c r="AI218" s="2" t="s">
        <v>46</v>
      </c>
    </row>
    <row r="219" spans="1:37" x14ac:dyDescent="0.2">
      <c r="C219" s="2" t="s">
        <v>261</v>
      </c>
      <c r="I219" s="2" t="s">
        <v>550</v>
      </c>
      <c r="U219" s="2">
        <v>60000</v>
      </c>
      <c r="V219" s="2" t="s">
        <v>43</v>
      </c>
      <c r="W219" s="2" t="str">
        <f>IF(U218&gt;0,(+U219/U218),"")</f>
        <v/>
      </c>
      <c r="X219" s="2" t="s">
        <v>44</v>
      </c>
      <c r="Z219" s="2" t="s">
        <v>47</v>
      </c>
      <c r="AI219" s="2" t="s">
        <v>99</v>
      </c>
      <c r="AK219" s="2" t="s">
        <v>168</v>
      </c>
    </row>
    <row r="220" spans="1:37" x14ac:dyDescent="0.2">
      <c r="A220" s="2" t="s">
        <v>689</v>
      </c>
      <c r="B220" s="2" t="s">
        <v>540</v>
      </c>
      <c r="O220" s="2" t="s">
        <v>565</v>
      </c>
      <c r="Y220" s="2" t="s">
        <v>35</v>
      </c>
      <c r="AK220" s="2">
        <v>46295</v>
      </c>
    </row>
    <row r="221" spans="1:37" ht="16.5" customHeight="1" x14ac:dyDescent="0.2">
      <c r="C221" s="2" t="s">
        <v>611</v>
      </c>
      <c r="P221" s="2" t="s">
        <v>253</v>
      </c>
      <c r="Y221" s="2" t="s">
        <v>36</v>
      </c>
    </row>
    <row r="222" spans="1:37" x14ac:dyDescent="0.2">
      <c r="A222" s="2" t="s">
        <v>626</v>
      </c>
      <c r="D222" s="2" t="s">
        <v>65</v>
      </c>
      <c r="Q222" s="2" t="s">
        <v>263</v>
      </c>
      <c r="Y222" s="2" t="s">
        <v>37</v>
      </c>
      <c r="Z222" s="2" t="s">
        <v>38</v>
      </c>
      <c r="AA222" s="2" t="s">
        <v>578</v>
      </c>
      <c r="AI222" s="2" t="s">
        <v>39</v>
      </c>
    </row>
    <row r="223" spans="1:37" x14ac:dyDescent="0.2">
      <c r="E223" s="2" t="s">
        <v>563</v>
      </c>
      <c r="R223" s="2" t="s">
        <v>107</v>
      </c>
      <c r="Y223" s="2" t="s">
        <v>40</v>
      </c>
      <c r="Z223" s="2" t="s">
        <v>41</v>
      </c>
      <c r="AA223" s="3"/>
      <c r="AC223" s="3"/>
      <c r="AE223" s="3"/>
      <c r="AI223" s="2" t="s">
        <v>100</v>
      </c>
    </row>
    <row r="224" spans="1:37" x14ac:dyDescent="0.2">
      <c r="F224" s="2" t="s">
        <v>564</v>
      </c>
      <c r="Z224" s="2" t="s">
        <v>9</v>
      </c>
      <c r="AG224" s="2" t="s">
        <v>537</v>
      </c>
      <c r="AI224" s="2" t="s">
        <v>101</v>
      </c>
    </row>
    <row r="225" spans="1:37" x14ac:dyDescent="0.2">
      <c r="T225" s="2" t="s">
        <v>636</v>
      </c>
      <c r="Z225" s="2" t="s">
        <v>2</v>
      </c>
      <c r="AG225" s="2" t="s">
        <v>538</v>
      </c>
      <c r="AI225" s="2" t="s">
        <v>42</v>
      </c>
    </row>
    <row r="226" spans="1:37" x14ac:dyDescent="0.2">
      <c r="U226" s="2">
        <v>2475770</v>
      </c>
      <c r="V226" s="2" t="s">
        <v>43</v>
      </c>
      <c r="W226" s="2">
        <f>U226/phase52</f>
        <v>5.1119292861998714E-3</v>
      </c>
      <c r="X226" s="2" t="s">
        <v>44</v>
      </c>
      <c r="Z226" s="2" t="s">
        <v>45</v>
      </c>
      <c r="AA226" s="3"/>
      <c r="AC226" s="3"/>
      <c r="AE226" s="3"/>
      <c r="AI226" s="2" t="s">
        <v>46</v>
      </c>
    </row>
    <row r="227" spans="1:37" x14ac:dyDescent="0.2">
      <c r="C227" s="2" t="s">
        <v>214</v>
      </c>
      <c r="I227" s="2" t="s">
        <v>115</v>
      </c>
      <c r="U227" s="2">
        <v>463448</v>
      </c>
      <c r="V227" s="2" t="s">
        <v>43</v>
      </c>
      <c r="W227" s="2">
        <f>IF(U226&gt;0,(+U227/U226),"")</f>
        <v>0.18719347920041038</v>
      </c>
      <c r="X227" s="2" t="s">
        <v>44</v>
      </c>
      <c r="Z227" s="2" t="s">
        <v>47</v>
      </c>
      <c r="AI227" s="2" t="s">
        <v>99</v>
      </c>
      <c r="AK227" s="2">
        <v>26111</v>
      </c>
    </row>
    <row r="228" spans="1:37" x14ac:dyDescent="0.2">
      <c r="A228" s="2" t="s">
        <v>690</v>
      </c>
      <c r="B228" s="2" t="s">
        <v>457</v>
      </c>
      <c r="O228" s="2" t="s">
        <v>206</v>
      </c>
      <c r="Y228" s="2" t="s">
        <v>35</v>
      </c>
      <c r="AK228" s="2">
        <v>46295</v>
      </c>
    </row>
    <row r="229" spans="1:37" ht="16.5" customHeight="1" x14ac:dyDescent="0.2">
      <c r="C229" s="2" t="s">
        <v>238</v>
      </c>
      <c r="P229" s="2" t="s">
        <v>253</v>
      </c>
      <c r="Y229" s="2" t="s">
        <v>36</v>
      </c>
    </row>
    <row r="230" spans="1:37" x14ac:dyDescent="0.2">
      <c r="A230" s="2" t="s">
        <v>272</v>
      </c>
      <c r="D230" s="2" t="s">
        <v>65</v>
      </c>
      <c r="Q230" s="2" t="s">
        <v>263</v>
      </c>
      <c r="Y230" s="2" t="s">
        <v>37</v>
      </c>
      <c r="Z230" s="2" t="s">
        <v>38</v>
      </c>
      <c r="AA230" s="2" t="s">
        <v>578</v>
      </c>
      <c r="AI230" s="2" t="s">
        <v>39</v>
      </c>
    </row>
    <row r="231" spans="1:37" x14ac:dyDescent="0.2">
      <c r="E231" s="2" t="s">
        <v>458</v>
      </c>
      <c r="R231" s="2" t="s">
        <v>163</v>
      </c>
      <c r="Y231" s="2" t="s">
        <v>40</v>
      </c>
      <c r="Z231" s="2" t="s">
        <v>41</v>
      </c>
      <c r="AA231" s="3"/>
      <c r="AC231" s="3"/>
      <c r="AE231" s="3"/>
      <c r="AI231" s="2" t="s">
        <v>100</v>
      </c>
    </row>
    <row r="232" spans="1:37" x14ac:dyDescent="0.2">
      <c r="F232" s="2" t="s">
        <v>459</v>
      </c>
      <c r="Z232" s="2" t="s">
        <v>9</v>
      </c>
      <c r="AG232" s="2" t="s">
        <v>537</v>
      </c>
      <c r="AI232" s="2" t="s">
        <v>101</v>
      </c>
    </row>
    <row r="233" spans="1:37" x14ac:dyDescent="0.2">
      <c r="G233" s="2" t="s">
        <v>460</v>
      </c>
      <c r="T233" s="2" t="s">
        <v>697</v>
      </c>
      <c r="Z233" s="2" t="s">
        <v>2</v>
      </c>
      <c r="AG233" s="2" t="s">
        <v>538</v>
      </c>
      <c r="AI233" s="2" t="s">
        <v>42</v>
      </c>
    </row>
    <row r="234" spans="1:37" x14ac:dyDescent="0.2">
      <c r="H234" s="3" t="s">
        <v>473</v>
      </c>
      <c r="U234" s="2">
        <v>1915451</v>
      </c>
      <c r="V234" s="2" t="s">
        <v>43</v>
      </c>
      <c r="W234" s="2">
        <f>U234/phase52</f>
        <v>3.9549918058546752E-3</v>
      </c>
      <c r="X234" s="2" t="s">
        <v>44</v>
      </c>
      <c r="Z234" s="2" t="s">
        <v>45</v>
      </c>
      <c r="AA234" s="3"/>
      <c r="AC234" s="3"/>
      <c r="AE234" s="3"/>
      <c r="AI234" s="2" t="s">
        <v>46</v>
      </c>
    </row>
    <row r="235" spans="1:37" x14ac:dyDescent="0.2">
      <c r="C235" s="2" t="s">
        <v>219</v>
      </c>
      <c r="I235" s="2" t="s">
        <v>115</v>
      </c>
      <c r="U235" s="2">
        <v>229854</v>
      </c>
      <c r="V235" s="2" t="s">
        <v>43</v>
      </c>
      <c r="W235" s="2">
        <f>IF(U234&gt;0,(+U235/U234),"")</f>
        <v>0.1199999373515689</v>
      </c>
      <c r="X235" s="2" t="s">
        <v>44</v>
      </c>
      <c r="Z235" s="2" t="s">
        <v>47</v>
      </c>
      <c r="AI235" s="2" t="s">
        <v>99</v>
      </c>
      <c r="AK235" s="2">
        <v>26111</v>
      </c>
    </row>
    <row r="236" spans="1:37" x14ac:dyDescent="0.2">
      <c r="A236" s="2" t="s">
        <v>691</v>
      </c>
      <c r="B236" s="2" t="s">
        <v>438</v>
      </c>
      <c r="O236" s="2" t="s">
        <v>475</v>
      </c>
      <c r="Y236" s="2" t="s">
        <v>35</v>
      </c>
      <c r="AK236" s="2">
        <v>46323</v>
      </c>
    </row>
    <row r="237" spans="1:37" ht="16.5" customHeight="1" x14ac:dyDescent="0.2">
      <c r="C237" s="2" t="s">
        <v>581</v>
      </c>
      <c r="P237" s="2" t="s">
        <v>253</v>
      </c>
      <c r="Y237" s="2" t="s">
        <v>36</v>
      </c>
    </row>
    <row r="238" spans="1:37" x14ac:dyDescent="0.2">
      <c r="A238" s="2" t="s">
        <v>273</v>
      </c>
      <c r="D238" s="2" t="s">
        <v>65</v>
      </c>
      <c r="Q238" s="2" t="s">
        <v>263</v>
      </c>
      <c r="Y238" s="2" t="s">
        <v>37</v>
      </c>
      <c r="Z238" s="2" t="s">
        <v>38</v>
      </c>
      <c r="AA238" s="2" t="s">
        <v>578</v>
      </c>
      <c r="AI238" s="2" t="s">
        <v>39</v>
      </c>
    </row>
    <row r="239" spans="1:37" x14ac:dyDescent="0.2">
      <c r="E239" s="2" t="s">
        <v>439</v>
      </c>
      <c r="R239" s="2" t="s">
        <v>107</v>
      </c>
      <c r="Y239" s="2" t="s">
        <v>40</v>
      </c>
      <c r="Z239" s="2" t="s">
        <v>41</v>
      </c>
      <c r="AA239" s="3"/>
      <c r="AC239" s="3"/>
      <c r="AE239" s="3"/>
      <c r="AI239" s="2" t="s">
        <v>100</v>
      </c>
    </row>
    <row r="240" spans="1:37" x14ac:dyDescent="0.2">
      <c r="F240" s="2" t="s">
        <v>440</v>
      </c>
      <c r="Z240" s="2" t="s">
        <v>9</v>
      </c>
      <c r="AG240" s="2" t="s">
        <v>537</v>
      </c>
      <c r="AI240" s="2" t="s">
        <v>101</v>
      </c>
    </row>
    <row r="241" spans="1:37" x14ac:dyDescent="0.2">
      <c r="G241" s="2" t="s">
        <v>9</v>
      </c>
      <c r="T241" s="2" t="s">
        <v>666</v>
      </c>
      <c r="Z241" s="2" t="s">
        <v>2</v>
      </c>
      <c r="AG241" s="2" t="s">
        <v>538</v>
      </c>
      <c r="AI241" s="2" t="s">
        <v>42</v>
      </c>
    </row>
    <row r="242" spans="1:37" x14ac:dyDescent="0.2">
      <c r="H242" s="3" t="s">
        <v>474</v>
      </c>
      <c r="U242" s="2">
        <v>1123040</v>
      </c>
      <c r="V242" s="2" t="s">
        <v>43</v>
      </c>
      <c r="W242" s="2">
        <f>U242/phase52</f>
        <v>2.3188345708906335E-3</v>
      </c>
      <c r="X242" s="2" t="s">
        <v>44</v>
      </c>
      <c r="Z242" s="2" t="s">
        <v>45</v>
      </c>
      <c r="AA242" s="3"/>
      <c r="AC242" s="3"/>
      <c r="AE242" s="3"/>
      <c r="AI242" s="2" t="s">
        <v>46</v>
      </c>
    </row>
    <row r="243" spans="1:37" x14ac:dyDescent="0.2">
      <c r="C243" s="2" t="s">
        <v>217</v>
      </c>
      <c r="I243" s="2" t="s">
        <v>115</v>
      </c>
      <c r="U243" s="2">
        <v>174905</v>
      </c>
      <c r="V243" s="2" t="s">
        <v>43</v>
      </c>
      <c r="W243" s="2">
        <f>IF(U242&gt;0,(+U243/U242),"")</f>
        <v>0.15574244906681864</v>
      </c>
      <c r="X243" s="2" t="s">
        <v>44</v>
      </c>
      <c r="Z243" s="2" t="s">
        <v>47</v>
      </c>
      <c r="AI243" s="2" t="s">
        <v>99</v>
      </c>
      <c r="AK243" s="2">
        <v>26111</v>
      </c>
    </row>
    <row r="244" spans="1:37" x14ac:dyDescent="0.2">
      <c r="A244" s="2" t="s">
        <v>148</v>
      </c>
      <c r="B244" s="2" t="s">
        <v>631</v>
      </c>
      <c r="O244" s="2" t="s">
        <v>182</v>
      </c>
      <c r="Y244" s="2" t="s">
        <v>35</v>
      </c>
      <c r="AK244" s="2">
        <v>46326</v>
      </c>
    </row>
    <row r="245" spans="1:37" ht="16.5" customHeight="1" x14ac:dyDescent="0.2">
      <c r="C245" s="2" t="s">
        <v>61</v>
      </c>
      <c r="P245" s="2" t="s">
        <v>197</v>
      </c>
      <c r="Y245" s="2" t="s">
        <v>36</v>
      </c>
    </row>
    <row r="246" spans="1:37" x14ac:dyDescent="0.2">
      <c r="D246" s="2" t="s">
        <v>65</v>
      </c>
      <c r="Q246" s="2" t="s">
        <v>198</v>
      </c>
      <c r="Y246" s="2" t="s">
        <v>37</v>
      </c>
      <c r="Z246" s="2" t="s">
        <v>38</v>
      </c>
      <c r="AA246" s="2" t="s">
        <v>247</v>
      </c>
      <c r="AH246" s="2" t="s">
        <v>606</v>
      </c>
      <c r="AI246" s="2" t="s">
        <v>39</v>
      </c>
    </row>
    <row r="247" spans="1:37" x14ac:dyDescent="0.2">
      <c r="E247" s="2" t="s">
        <v>632</v>
      </c>
      <c r="R247" s="2" t="s">
        <v>137</v>
      </c>
      <c r="Y247" s="2" t="s">
        <v>40</v>
      </c>
      <c r="Z247" s="2" t="s">
        <v>41</v>
      </c>
      <c r="AI247" s="2" t="s">
        <v>100</v>
      </c>
    </row>
    <row r="248" spans="1:37" x14ac:dyDescent="0.2">
      <c r="F248" s="2" t="s">
        <v>633</v>
      </c>
      <c r="Z248" s="2" t="s">
        <v>9</v>
      </c>
      <c r="AI248" s="2" t="s">
        <v>101</v>
      </c>
    </row>
    <row r="249" spans="1:37" x14ac:dyDescent="0.2">
      <c r="T249" s="2" t="s">
        <v>703</v>
      </c>
      <c r="Z249" s="2" t="s">
        <v>2</v>
      </c>
      <c r="AI249" s="2" t="s">
        <v>42</v>
      </c>
    </row>
    <row r="250" spans="1:37" x14ac:dyDescent="0.2">
      <c r="U250" s="2">
        <v>2644530</v>
      </c>
      <c r="V250" s="2" t="s">
        <v>43</v>
      </c>
      <c r="W250" s="2">
        <f>U250/phase52</f>
        <v>5.4603821660469858E-3</v>
      </c>
      <c r="X250" s="2" t="s">
        <v>44</v>
      </c>
      <c r="Z250" s="2" t="s">
        <v>45</v>
      </c>
      <c r="AI250" s="2" t="s">
        <v>46</v>
      </c>
    </row>
    <row r="251" spans="1:37" x14ac:dyDescent="0.2">
      <c r="C251" s="2" t="s">
        <v>216</v>
      </c>
      <c r="I251" s="2" t="s">
        <v>116</v>
      </c>
      <c r="U251" s="2">
        <v>254668</v>
      </c>
      <c r="V251" s="2" t="s">
        <v>43</v>
      </c>
      <c r="W251" s="2">
        <f>IF(U250&gt;0,(+U251/U250),"")</f>
        <v>9.6299909624772639E-2</v>
      </c>
      <c r="X251" s="2" t="s">
        <v>44</v>
      </c>
      <c r="Z251" s="2" t="s">
        <v>47</v>
      </c>
      <c r="AI251" s="2" t="s">
        <v>99</v>
      </c>
      <c r="AK251" s="2" t="s">
        <v>232</v>
      </c>
    </row>
    <row r="252" spans="1:37" x14ac:dyDescent="0.2">
      <c r="A252" s="2" t="s">
        <v>148</v>
      </c>
      <c r="B252" s="2" t="s">
        <v>415</v>
      </c>
      <c r="O252" s="2" t="s">
        <v>182</v>
      </c>
      <c r="Y252" s="2" t="s">
        <v>35</v>
      </c>
      <c r="AA252" s="2" t="s">
        <v>9</v>
      </c>
      <c r="AB252" s="2" t="s">
        <v>9</v>
      </c>
      <c r="AC252" s="2" t="s">
        <v>9</v>
      </c>
      <c r="AD252" s="2" t="s">
        <v>9</v>
      </c>
      <c r="AE252" s="2" t="s">
        <v>9</v>
      </c>
      <c r="AF252" s="2" t="s">
        <v>9</v>
      </c>
      <c r="AG252" s="2" t="s">
        <v>9</v>
      </c>
      <c r="AH252" s="2" t="s">
        <v>9</v>
      </c>
      <c r="AK252" s="2">
        <v>46356</v>
      </c>
    </row>
    <row r="253" spans="1:37" ht="16.5" customHeight="1" x14ac:dyDescent="0.2">
      <c r="C253" s="2" t="s">
        <v>61</v>
      </c>
      <c r="P253" s="2" t="s">
        <v>197</v>
      </c>
      <c r="Y253" s="2" t="s">
        <v>36</v>
      </c>
      <c r="AA253" s="2" t="s">
        <v>9</v>
      </c>
      <c r="AB253" s="2" t="s">
        <v>9</v>
      </c>
      <c r="AC253" s="2" t="s">
        <v>9</v>
      </c>
      <c r="AD253" s="2" t="s">
        <v>9</v>
      </c>
      <c r="AE253" s="2" t="s">
        <v>9</v>
      </c>
      <c r="AF253" s="2" t="s">
        <v>9</v>
      </c>
      <c r="AG253" s="2" t="s">
        <v>9</v>
      </c>
      <c r="AH253" s="2" t="s">
        <v>9</v>
      </c>
    </row>
    <row r="254" spans="1:37" x14ac:dyDescent="0.2">
      <c r="D254" s="2" t="s">
        <v>65</v>
      </c>
      <c r="Q254" s="2" t="s">
        <v>198</v>
      </c>
      <c r="Y254" s="2" t="s">
        <v>37</v>
      </c>
      <c r="Z254" s="2" t="s">
        <v>38</v>
      </c>
      <c r="AA254" s="2" t="s">
        <v>247</v>
      </c>
      <c r="AH254" s="2" t="s">
        <v>606</v>
      </c>
      <c r="AI254" s="2" t="s">
        <v>39</v>
      </c>
    </row>
    <row r="255" spans="1:37" x14ac:dyDescent="0.2">
      <c r="E255" s="2" t="s">
        <v>204</v>
      </c>
      <c r="R255" s="2" t="s">
        <v>137</v>
      </c>
      <c r="Y255" s="2" t="s">
        <v>40</v>
      </c>
      <c r="Z255" s="2" t="s">
        <v>41</v>
      </c>
      <c r="AI255" s="2" t="s">
        <v>100</v>
      </c>
    </row>
    <row r="256" spans="1:37" x14ac:dyDescent="0.2">
      <c r="F256" s="2" t="s">
        <v>416</v>
      </c>
      <c r="Z256" s="2" t="s">
        <v>9</v>
      </c>
      <c r="AI256" s="2" t="s">
        <v>101</v>
      </c>
    </row>
    <row r="257" spans="1:37" x14ac:dyDescent="0.2">
      <c r="G257" s="2" t="s">
        <v>417</v>
      </c>
      <c r="T257" s="2" t="s">
        <v>592</v>
      </c>
      <c r="Z257" s="2" t="s">
        <v>2</v>
      </c>
      <c r="AI257" s="2" t="s">
        <v>42</v>
      </c>
    </row>
    <row r="258" spans="1:37" x14ac:dyDescent="0.2">
      <c r="H258" s="3" t="s">
        <v>477</v>
      </c>
      <c r="U258" s="2">
        <v>1234800</v>
      </c>
      <c r="V258" s="2" t="s">
        <v>43</v>
      </c>
      <c r="W258" s="2">
        <f>U258/phase52</f>
        <v>2.5495947857028726E-3</v>
      </c>
      <c r="X258" s="2" t="s">
        <v>44</v>
      </c>
      <c r="Z258" s="2" t="s">
        <v>45</v>
      </c>
      <c r="AI258" s="2" t="s">
        <v>46</v>
      </c>
    </row>
    <row r="259" spans="1:37" x14ac:dyDescent="0.2">
      <c r="C259" s="2" t="s">
        <v>216</v>
      </c>
      <c r="I259" s="2" t="s">
        <v>106</v>
      </c>
      <c r="U259" s="2">
        <v>148176</v>
      </c>
      <c r="V259" s="2" t="s">
        <v>43</v>
      </c>
      <c r="W259" s="2">
        <f>IF(U258&gt;0,(+U259/U258),"")</f>
        <v>0.12</v>
      </c>
      <c r="X259" s="2" t="s">
        <v>44</v>
      </c>
      <c r="Z259" s="2" t="s">
        <v>47</v>
      </c>
      <c r="AI259" s="2" t="s">
        <v>99</v>
      </c>
      <c r="AK259" s="2" t="s">
        <v>232</v>
      </c>
    </row>
    <row r="260" spans="1:37" x14ac:dyDescent="0.2">
      <c r="A260" s="2" t="s">
        <v>148</v>
      </c>
      <c r="B260" s="2" t="s">
        <v>280</v>
      </c>
      <c r="O260" s="2" t="s">
        <v>479</v>
      </c>
      <c r="Y260" s="2" t="s">
        <v>35</v>
      </c>
      <c r="AA260" s="2" t="s">
        <v>9</v>
      </c>
      <c r="AB260" s="2" t="s">
        <v>9</v>
      </c>
      <c r="AC260" s="2" t="s">
        <v>9</v>
      </c>
      <c r="AD260" s="2" t="s">
        <v>9</v>
      </c>
      <c r="AE260" s="2" t="s">
        <v>9</v>
      </c>
      <c r="AF260" s="2" t="s">
        <v>9</v>
      </c>
      <c r="AG260" s="2" t="s">
        <v>9</v>
      </c>
      <c r="AH260" s="2" t="s">
        <v>9</v>
      </c>
      <c r="AK260" s="2">
        <v>46477</v>
      </c>
    </row>
    <row r="261" spans="1:37" ht="16.5" customHeight="1" x14ac:dyDescent="0.2">
      <c r="C261" s="2" t="s">
        <v>607</v>
      </c>
      <c r="P261" s="2" t="s">
        <v>185</v>
      </c>
      <c r="Y261" s="2" t="s">
        <v>36</v>
      </c>
      <c r="AA261" s="2" t="s">
        <v>9</v>
      </c>
      <c r="AB261" s="2" t="s">
        <v>9</v>
      </c>
      <c r="AC261" s="2" t="s">
        <v>9</v>
      </c>
      <c r="AD261" s="2" t="s">
        <v>9</v>
      </c>
      <c r="AE261" s="2" t="s">
        <v>9</v>
      </c>
      <c r="AF261" s="2" t="s">
        <v>9</v>
      </c>
      <c r="AG261" s="2" t="s">
        <v>9</v>
      </c>
      <c r="AH261" s="2" t="s">
        <v>9</v>
      </c>
    </row>
    <row r="262" spans="1:37" x14ac:dyDescent="0.2">
      <c r="A262" s="2" t="s">
        <v>265</v>
      </c>
      <c r="D262" s="2" t="s">
        <v>65</v>
      </c>
      <c r="Q262" s="2" t="s">
        <v>186</v>
      </c>
      <c r="Y262" s="2" t="s">
        <v>37</v>
      </c>
      <c r="Z262" s="2" t="s">
        <v>38</v>
      </c>
      <c r="AA262" s="2" t="s">
        <v>533</v>
      </c>
      <c r="AH262" s="2" t="s">
        <v>606</v>
      </c>
      <c r="AI262" s="2" t="s">
        <v>39</v>
      </c>
    </row>
    <row r="263" spans="1:37" x14ac:dyDescent="0.2">
      <c r="E263" s="2" t="s">
        <v>189</v>
      </c>
      <c r="R263" s="2" t="s">
        <v>107</v>
      </c>
      <c r="Y263" s="2" t="s">
        <v>40</v>
      </c>
      <c r="Z263" s="2" t="s">
        <v>41</v>
      </c>
      <c r="AI263" s="2" t="s">
        <v>100</v>
      </c>
    </row>
    <row r="264" spans="1:37" x14ac:dyDescent="0.2">
      <c r="F264" s="2" t="s">
        <v>281</v>
      </c>
      <c r="Z264" s="2" t="s">
        <v>9</v>
      </c>
      <c r="AI264" s="2" t="s">
        <v>101</v>
      </c>
    </row>
    <row r="265" spans="1:37" x14ac:dyDescent="0.2">
      <c r="G265" s="2" t="s">
        <v>245</v>
      </c>
      <c r="T265" s="2" t="s">
        <v>593</v>
      </c>
      <c r="Z265" s="2" t="s">
        <v>2</v>
      </c>
      <c r="AI265" s="2" t="s">
        <v>42</v>
      </c>
    </row>
    <row r="266" spans="1:37" x14ac:dyDescent="0.2">
      <c r="H266" s="3" t="s">
        <v>478</v>
      </c>
      <c r="U266" s="2">
        <v>3139909</v>
      </c>
      <c r="V266" s="2" t="s">
        <v>43</v>
      </c>
      <c r="W266" s="2">
        <f>U266/phase52</f>
        <v>6.4832325995963077E-3</v>
      </c>
      <c r="X266" s="2" t="s">
        <v>44</v>
      </c>
      <c r="Z266" s="2" t="s">
        <v>45</v>
      </c>
      <c r="AI266" s="2" t="s">
        <v>46</v>
      </c>
    </row>
    <row r="267" spans="1:37" x14ac:dyDescent="0.2">
      <c r="C267" s="2" t="s">
        <v>188</v>
      </c>
      <c r="I267" s="2" t="s">
        <v>117</v>
      </c>
      <c r="U267" s="2">
        <v>349639</v>
      </c>
      <c r="V267" s="2" t="s">
        <v>43</v>
      </c>
      <c r="W267" s="2">
        <f>IF(U266&gt;0,(+U267/U266),"")</f>
        <v>0.11135322711581769</v>
      </c>
      <c r="X267" s="2" t="s">
        <v>44</v>
      </c>
      <c r="Z267" s="2" t="s">
        <v>47</v>
      </c>
      <c r="AI267" s="2" t="s">
        <v>99</v>
      </c>
      <c r="AK267" s="2" t="s">
        <v>266</v>
      </c>
    </row>
    <row r="268" spans="1:37" x14ac:dyDescent="0.2">
      <c r="A268" s="2" t="s">
        <v>148</v>
      </c>
      <c r="B268" s="2" t="s">
        <v>627</v>
      </c>
      <c r="O268" s="2" t="s">
        <v>182</v>
      </c>
      <c r="Y268" s="2" t="s">
        <v>35</v>
      </c>
      <c r="AA268" s="2" t="s">
        <v>9</v>
      </c>
      <c r="AB268" s="2" t="s">
        <v>9</v>
      </c>
      <c r="AC268" s="2" t="s">
        <v>9</v>
      </c>
      <c r="AD268" s="2" t="s">
        <v>9</v>
      </c>
      <c r="AE268" s="2" t="s">
        <v>9</v>
      </c>
      <c r="AF268" s="2" t="s">
        <v>9</v>
      </c>
      <c r="AG268" s="2" t="s">
        <v>9</v>
      </c>
      <c r="AH268" s="2" t="s">
        <v>9</v>
      </c>
      <c r="AK268" s="2">
        <v>46326</v>
      </c>
    </row>
    <row r="269" spans="1:37" ht="16.5" customHeight="1" x14ac:dyDescent="0.2">
      <c r="C269" s="2" t="s">
        <v>61</v>
      </c>
      <c r="P269" s="2" t="s">
        <v>197</v>
      </c>
      <c r="Y269" s="2" t="s">
        <v>36</v>
      </c>
      <c r="AA269" s="2" t="s">
        <v>9</v>
      </c>
      <c r="AB269" s="2" t="s">
        <v>9</v>
      </c>
      <c r="AC269" s="2" t="s">
        <v>9</v>
      </c>
      <c r="AD269" s="2" t="s">
        <v>9</v>
      </c>
      <c r="AE269" s="2" t="s">
        <v>9</v>
      </c>
      <c r="AF269" s="2" t="s">
        <v>9</v>
      </c>
      <c r="AG269" s="2" t="s">
        <v>9</v>
      </c>
      <c r="AH269" s="2" t="s">
        <v>9</v>
      </c>
    </row>
    <row r="270" spans="1:37" x14ac:dyDescent="0.2">
      <c r="D270" s="2" t="s">
        <v>65</v>
      </c>
      <c r="Q270" s="2" t="s">
        <v>198</v>
      </c>
      <c r="Y270" s="2" t="s">
        <v>37</v>
      </c>
      <c r="Z270" s="2" t="s">
        <v>38</v>
      </c>
      <c r="AA270" s="2" t="s">
        <v>247</v>
      </c>
      <c r="AH270" s="2" t="s">
        <v>606</v>
      </c>
      <c r="AI270" s="2" t="s">
        <v>39</v>
      </c>
    </row>
    <row r="271" spans="1:37" x14ac:dyDescent="0.2">
      <c r="E271" s="2" t="s">
        <v>634</v>
      </c>
      <c r="R271" s="2" t="s">
        <v>137</v>
      </c>
      <c r="Y271" s="2" t="s">
        <v>40</v>
      </c>
      <c r="Z271" s="2" t="s">
        <v>41</v>
      </c>
      <c r="AI271" s="2" t="s">
        <v>100</v>
      </c>
    </row>
    <row r="272" spans="1:37" x14ac:dyDescent="0.2">
      <c r="F272" s="2" t="s">
        <v>635</v>
      </c>
      <c r="Z272" s="2" t="s">
        <v>9</v>
      </c>
      <c r="AI272" s="2" t="s">
        <v>101</v>
      </c>
    </row>
    <row r="273" spans="1:37" x14ac:dyDescent="0.2">
      <c r="T273" s="2" t="s">
        <v>630</v>
      </c>
      <c r="Z273" s="2" t="s">
        <v>2</v>
      </c>
      <c r="AI273" s="2" t="s">
        <v>42</v>
      </c>
    </row>
    <row r="274" spans="1:37" x14ac:dyDescent="0.2">
      <c r="U274" s="2">
        <v>668850</v>
      </c>
      <c r="V274" s="2" t="s">
        <v>43</v>
      </c>
      <c r="W274" s="2">
        <f>U274/phase52</f>
        <v>1.3810305089223894E-3</v>
      </c>
      <c r="X274" s="2" t="s">
        <v>44</v>
      </c>
      <c r="Z274" s="2" t="s">
        <v>45</v>
      </c>
      <c r="AI274" s="2" t="s">
        <v>46</v>
      </c>
    </row>
    <row r="275" spans="1:37" x14ac:dyDescent="0.2">
      <c r="C275" s="2" t="s">
        <v>216</v>
      </c>
      <c r="I275" s="2" t="s">
        <v>116</v>
      </c>
      <c r="U275" s="2">
        <v>80262</v>
      </c>
      <c r="V275" s="2" t="s">
        <v>43</v>
      </c>
      <c r="W275" s="2">
        <f>IF(U274&gt;0,(+U275/U274),"")</f>
        <v>0.12</v>
      </c>
      <c r="X275" s="2" t="s">
        <v>44</v>
      </c>
      <c r="Z275" s="2" t="s">
        <v>47</v>
      </c>
      <c r="AI275" s="2" t="s">
        <v>99</v>
      </c>
      <c r="AK275" s="2" t="s">
        <v>232</v>
      </c>
    </row>
    <row r="276" spans="1:37" x14ac:dyDescent="0.2">
      <c r="A276" s="2" t="s">
        <v>148</v>
      </c>
      <c r="B276" s="2" t="s">
        <v>445</v>
      </c>
      <c r="O276" s="2" t="s">
        <v>475</v>
      </c>
      <c r="Y276" s="2" t="s">
        <v>35</v>
      </c>
      <c r="AA276" s="2" t="s">
        <v>9</v>
      </c>
      <c r="AB276" s="2" t="s">
        <v>9</v>
      </c>
      <c r="AC276" s="2" t="s">
        <v>9</v>
      </c>
      <c r="AD276" s="2" t="s">
        <v>9</v>
      </c>
      <c r="AE276" s="2" t="s">
        <v>9</v>
      </c>
      <c r="AF276" s="2" t="s">
        <v>9</v>
      </c>
      <c r="AG276" s="2" t="s">
        <v>9</v>
      </c>
      <c r="AH276" s="2" t="s">
        <v>9</v>
      </c>
      <c r="AK276" s="2">
        <v>46446</v>
      </c>
    </row>
    <row r="277" spans="1:37" ht="16.5" customHeight="1" x14ac:dyDescent="0.2">
      <c r="C277" s="2" t="s">
        <v>207</v>
      </c>
      <c r="P277" s="2" t="s">
        <v>197</v>
      </c>
      <c r="Y277" s="2" t="s">
        <v>36</v>
      </c>
      <c r="AA277" s="2" t="s">
        <v>9</v>
      </c>
      <c r="AB277" s="2" t="s">
        <v>9</v>
      </c>
      <c r="AC277" s="2" t="s">
        <v>9</v>
      </c>
      <c r="AD277" s="2" t="s">
        <v>9</v>
      </c>
      <c r="AE277" s="2" t="s">
        <v>9</v>
      </c>
      <c r="AF277" s="2" t="s">
        <v>9</v>
      </c>
      <c r="AG277" s="2" t="s">
        <v>9</v>
      </c>
      <c r="AH277" s="2" t="s">
        <v>9</v>
      </c>
    </row>
    <row r="278" spans="1:37" x14ac:dyDescent="0.2">
      <c r="D278" s="2" t="s">
        <v>65</v>
      </c>
      <c r="Q278" s="2" t="s">
        <v>198</v>
      </c>
      <c r="Y278" s="2" t="s">
        <v>37</v>
      </c>
      <c r="Z278" s="2" t="s">
        <v>38</v>
      </c>
      <c r="AA278" s="2" t="s">
        <v>247</v>
      </c>
      <c r="AH278" s="2" t="s">
        <v>606</v>
      </c>
      <c r="AI278" s="2" t="s">
        <v>39</v>
      </c>
    </row>
    <row r="279" spans="1:37" x14ac:dyDescent="0.2">
      <c r="E279" s="2" t="s">
        <v>446</v>
      </c>
      <c r="R279" s="2" t="s">
        <v>107</v>
      </c>
      <c r="Y279" s="2" t="s">
        <v>40</v>
      </c>
      <c r="Z279" s="2" t="s">
        <v>41</v>
      </c>
      <c r="AI279" s="2" t="s">
        <v>100</v>
      </c>
    </row>
    <row r="280" spans="1:37" x14ac:dyDescent="0.2">
      <c r="F280" s="2" t="s">
        <v>447</v>
      </c>
      <c r="Z280" s="2" t="s">
        <v>9</v>
      </c>
      <c r="AI280" s="2" t="s">
        <v>101</v>
      </c>
    </row>
    <row r="281" spans="1:37" x14ac:dyDescent="0.2">
      <c r="G281" s="2" t="s">
        <v>448</v>
      </c>
      <c r="T281" s="2" t="s">
        <v>676</v>
      </c>
      <c r="Z281" s="2" t="s">
        <v>2</v>
      </c>
      <c r="AI281" s="2" t="s">
        <v>42</v>
      </c>
    </row>
    <row r="282" spans="1:37" x14ac:dyDescent="0.2">
      <c r="H282" s="3" t="s">
        <v>480</v>
      </c>
      <c r="U282" s="2">
        <v>8713615</v>
      </c>
      <c r="V282" s="2" t="s">
        <v>43</v>
      </c>
      <c r="W282" s="2">
        <f>U282/phase52</f>
        <v>1.7991729323471279E-2</v>
      </c>
      <c r="X282" s="2" t="s">
        <v>44</v>
      </c>
      <c r="Z282" s="2" t="s">
        <v>45</v>
      </c>
      <c r="AI282" s="2" t="s">
        <v>46</v>
      </c>
    </row>
    <row r="283" spans="1:37" x14ac:dyDescent="0.2">
      <c r="C283" s="2" t="s">
        <v>217</v>
      </c>
      <c r="I283" s="2" t="s">
        <v>103</v>
      </c>
      <c r="U283" s="2">
        <v>660164</v>
      </c>
      <c r="V283" s="2" t="s">
        <v>43</v>
      </c>
      <c r="W283" s="2">
        <f>IF(U282&gt;0,(+U283/U282),"")</f>
        <v>7.5762355807549447E-2</v>
      </c>
      <c r="X283" s="2" t="s">
        <v>44</v>
      </c>
      <c r="Z283" s="2" t="s">
        <v>47</v>
      </c>
      <c r="AI283" s="2" t="s">
        <v>99</v>
      </c>
      <c r="AK283" s="2" t="s">
        <v>232</v>
      </c>
    </row>
    <row r="284" spans="1:37" x14ac:dyDescent="0.2">
      <c r="A284" s="2" t="s">
        <v>148</v>
      </c>
      <c r="B284" s="2" t="s">
        <v>173</v>
      </c>
      <c r="O284" s="2" t="s">
        <v>208</v>
      </c>
      <c r="Y284" s="2" t="s">
        <v>35</v>
      </c>
      <c r="AA284" s="2" t="s">
        <v>9</v>
      </c>
      <c r="AB284" s="2" t="s">
        <v>9</v>
      </c>
      <c r="AC284" s="2" t="s">
        <v>9</v>
      </c>
      <c r="AD284" s="2" t="s">
        <v>9</v>
      </c>
      <c r="AE284" s="2" t="s">
        <v>9</v>
      </c>
      <c r="AF284" s="2" t="s">
        <v>9</v>
      </c>
      <c r="AG284" s="2" t="s">
        <v>9</v>
      </c>
      <c r="AH284" s="2" t="s">
        <v>9</v>
      </c>
      <c r="AK284" s="2">
        <v>46538</v>
      </c>
    </row>
    <row r="285" spans="1:37" ht="16.5" customHeight="1" x14ac:dyDescent="0.2">
      <c r="C285" s="2" t="s">
        <v>607</v>
      </c>
      <c r="P285" s="2" t="s">
        <v>185</v>
      </c>
      <c r="Y285" s="2" t="s">
        <v>36</v>
      </c>
      <c r="AA285" s="2" t="s">
        <v>9</v>
      </c>
      <c r="AB285" s="2" t="s">
        <v>9</v>
      </c>
      <c r="AC285" s="2" t="s">
        <v>9</v>
      </c>
      <c r="AD285" s="2" t="s">
        <v>9</v>
      </c>
      <c r="AE285" s="2" t="s">
        <v>9</v>
      </c>
      <c r="AF285" s="2" t="s">
        <v>9</v>
      </c>
      <c r="AG285" s="2" t="s">
        <v>9</v>
      </c>
      <c r="AH285" s="2" t="s">
        <v>9</v>
      </c>
    </row>
    <row r="286" spans="1:37" x14ac:dyDescent="0.2">
      <c r="D286" s="2" t="s">
        <v>65</v>
      </c>
      <c r="Q286" s="2" t="s">
        <v>186</v>
      </c>
      <c r="Y286" s="2" t="s">
        <v>37</v>
      </c>
      <c r="Z286" s="2" t="s">
        <v>38</v>
      </c>
      <c r="AA286" s="2" t="s">
        <v>233</v>
      </c>
      <c r="AH286" s="2" t="s">
        <v>606</v>
      </c>
      <c r="AI286" s="2" t="s">
        <v>39</v>
      </c>
    </row>
    <row r="287" spans="1:37" x14ac:dyDescent="0.2">
      <c r="E287" s="2" t="s">
        <v>174</v>
      </c>
      <c r="R287" s="2" t="s">
        <v>162</v>
      </c>
      <c r="Y287" s="2" t="s">
        <v>40</v>
      </c>
      <c r="Z287" s="2" t="s">
        <v>41</v>
      </c>
      <c r="AI287" s="2" t="s">
        <v>100</v>
      </c>
    </row>
    <row r="288" spans="1:37" x14ac:dyDescent="0.2">
      <c r="F288" s="2" t="s">
        <v>175</v>
      </c>
      <c r="Z288" s="2" t="s">
        <v>9</v>
      </c>
      <c r="AI288" s="2" t="s">
        <v>101</v>
      </c>
    </row>
    <row r="289" spans="1:37" x14ac:dyDescent="0.2">
      <c r="G289" s="2" t="s">
        <v>9</v>
      </c>
      <c r="T289" s="2" t="s">
        <v>698</v>
      </c>
      <c r="Z289" s="2" t="s">
        <v>2</v>
      </c>
      <c r="AI289" s="2" t="s">
        <v>42</v>
      </c>
    </row>
    <row r="290" spans="1:37" x14ac:dyDescent="0.2">
      <c r="H290" s="3" t="s">
        <v>252</v>
      </c>
      <c r="U290" s="2">
        <v>3392847</v>
      </c>
      <c r="V290" s="2" t="s">
        <v>43</v>
      </c>
      <c r="W290" s="2">
        <f>U290/phase52</f>
        <v>7.0054948330803644E-3</v>
      </c>
      <c r="X290" s="2" t="s">
        <v>44</v>
      </c>
      <c r="Z290" s="2" t="s">
        <v>45</v>
      </c>
      <c r="AI290" s="2" t="s">
        <v>46</v>
      </c>
    </row>
    <row r="291" spans="1:37" x14ac:dyDescent="0.2">
      <c r="C291" s="2" t="s">
        <v>224</v>
      </c>
      <c r="I291" s="2" t="s">
        <v>117</v>
      </c>
      <c r="U291" s="2">
        <v>441071</v>
      </c>
      <c r="V291" s="2" t="s">
        <v>43</v>
      </c>
      <c r="W291" s="2">
        <f>IF(U290&gt;0,(+U291/U290),"")</f>
        <v>0.13000026231657366</v>
      </c>
      <c r="X291" s="2" t="s">
        <v>44</v>
      </c>
      <c r="Z291" s="2" t="s">
        <v>47</v>
      </c>
      <c r="AI291" s="2" t="s">
        <v>99</v>
      </c>
      <c r="AK291" s="2" t="s">
        <v>231</v>
      </c>
    </row>
    <row r="292" spans="1:37" x14ac:dyDescent="0.2">
      <c r="A292" s="2" t="s">
        <v>148</v>
      </c>
      <c r="B292" s="2" t="s">
        <v>262</v>
      </c>
      <c r="O292" s="2" t="s">
        <v>208</v>
      </c>
      <c r="Y292" s="2" t="s">
        <v>35</v>
      </c>
      <c r="AA292" s="2" t="s">
        <v>9</v>
      </c>
      <c r="AB292" s="2" t="s">
        <v>9</v>
      </c>
      <c r="AC292" s="2" t="s">
        <v>9</v>
      </c>
      <c r="AD292" s="2" t="s">
        <v>9</v>
      </c>
      <c r="AE292" s="2" t="s">
        <v>9</v>
      </c>
      <c r="AF292" s="2" t="s">
        <v>9</v>
      </c>
      <c r="AG292" s="2" t="s">
        <v>9</v>
      </c>
      <c r="AH292" s="2" t="s">
        <v>9</v>
      </c>
      <c r="AK292" s="2">
        <v>46538</v>
      </c>
    </row>
    <row r="293" spans="1:37" ht="16.5" customHeight="1" x14ac:dyDescent="0.2">
      <c r="C293" s="2" t="s">
        <v>607</v>
      </c>
      <c r="P293" s="2" t="s">
        <v>185</v>
      </c>
      <c r="Y293" s="2" t="s">
        <v>36</v>
      </c>
      <c r="AA293" s="2" t="s">
        <v>9</v>
      </c>
      <c r="AB293" s="2" t="s">
        <v>9</v>
      </c>
      <c r="AC293" s="2" t="s">
        <v>9</v>
      </c>
      <c r="AD293" s="2" t="s">
        <v>9</v>
      </c>
      <c r="AE293" s="2" t="s">
        <v>9</v>
      </c>
      <c r="AF293" s="2" t="s">
        <v>9</v>
      </c>
      <c r="AG293" s="2" t="s">
        <v>9</v>
      </c>
      <c r="AH293" s="2" t="s">
        <v>9</v>
      </c>
    </row>
    <row r="294" spans="1:37" x14ac:dyDescent="0.2">
      <c r="D294" s="2" t="s">
        <v>65</v>
      </c>
      <c r="Q294" s="2" t="s">
        <v>186</v>
      </c>
      <c r="Y294" s="2" t="s">
        <v>37</v>
      </c>
      <c r="Z294" s="2" t="s">
        <v>38</v>
      </c>
      <c r="AA294" s="2" t="s">
        <v>251</v>
      </c>
      <c r="AH294" s="2" t="s">
        <v>606</v>
      </c>
      <c r="AI294" s="2" t="s">
        <v>39</v>
      </c>
    </row>
    <row r="295" spans="1:37" x14ac:dyDescent="0.2">
      <c r="E295" s="2" t="s">
        <v>357</v>
      </c>
      <c r="R295" s="2" t="s">
        <v>162</v>
      </c>
      <c r="Y295" s="2" t="s">
        <v>40</v>
      </c>
      <c r="Z295" s="2" t="s">
        <v>41</v>
      </c>
      <c r="AI295" s="2" t="s">
        <v>100</v>
      </c>
    </row>
    <row r="296" spans="1:37" x14ac:dyDescent="0.2">
      <c r="F296" s="2" t="s">
        <v>358</v>
      </c>
      <c r="Z296" s="2" t="s">
        <v>9</v>
      </c>
      <c r="AI296" s="2" t="s">
        <v>101</v>
      </c>
    </row>
    <row r="297" spans="1:37" x14ac:dyDescent="0.2">
      <c r="G297" s="2" t="s">
        <v>9</v>
      </c>
      <c r="T297" s="2" t="s">
        <v>699</v>
      </c>
      <c r="Z297" s="2" t="s">
        <v>2</v>
      </c>
      <c r="AI297" s="2" t="s">
        <v>42</v>
      </c>
    </row>
    <row r="298" spans="1:37" x14ac:dyDescent="0.2">
      <c r="H298" s="3" t="s">
        <v>252</v>
      </c>
      <c r="U298" s="2">
        <v>1945174</v>
      </c>
      <c r="V298" s="2" t="s">
        <v>43</v>
      </c>
      <c r="W298" s="2">
        <f>U298/phase52</f>
        <v>4.0163633687113698E-3</v>
      </c>
      <c r="X298" s="2" t="s">
        <v>44</v>
      </c>
      <c r="Z298" s="2" t="s">
        <v>45</v>
      </c>
      <c r="AI298" s="2" t="s">
        <v>46</v>
      </c>
    </row>
    <row r="299" spans="1:37" x14ac:dyDescent="0.2">
      <c r="C299" s="2" t="s">
        <v>224</v>
      </c>
      <c r="I299" s="2" t="s">
        <v>117</v>
      </c>
      <c r="U299" s="2">
        <v>252642</v>
      </c>
      <c r="V299" s="2" t="s">
        <v>43</v>
      </c>
      <c r="W299" s="2">
        <f>IF(U298&gt;0,(+U299/U298),"")</f>
        <v>0.12988143991231632</v>
      </c>
      <c r="X299" s="2" t="s">
        <v>44</v>
      </c>
      <c r="Z299" s="2" t="s">
        <v>47</v>
      </c>
      <c r="AI299" s="2" t="s">
        <v>99</v>
      </c>
      <c r="AK299" s="2" t="s">
        <v>201</v>
      </c>
    </row>
    <row r="300" spans="1:37" x14ac:dyDescent="0.2">
      <c r="A300" s="2" t="s">
        <v>148</v>
      </c>
      <c r="B300" s="2" t="s">
        <v>424</v>
      </c>
      <c r="O300" s="2" t="s">
        <v>548</v>
      </c>
      <c r="Y300" s="2" t="s">
        <v>35</v>
      </c>
      <c r="AA300" s="2" t="s">
        <v>9</v>
      </c>
      <c r="AB300" s="2" t="s">
        <v>9</v>
      </c>
      <c r="AC300" s="2" t="s">
        <v>9</v>
      </c>
      <c r="AD300" s="2" t="s">
        <v>9</v>
      </c>
      <c r="AE300" s="2" t="s">
        <v>9</v>
      </c>
      <c r="AF300" s="2" t="s">
        <v>9</v>
      </c>
      <c r="AG300" s="2" t="s">
        <v>9</v>
      </c>
      <c r="AH300" s="2" t="s">
        <v>9</v>
      </c>
      <c r="AK300" s="2">
        <v>46538</v>
      </c>
    </row>
    <row r="301" spans="1:37" ht="16.5" customHeight="1" x14ac:dyDescent="0.2">
      <c r="C301" s="2" t="s">
        <v>160</v>
      </c>
      <c r="P301" s="2" t="s">
        <v>185</v>
      </c>
      <c r="Y301" s="2" t="s">
        <v>36</v>
      </c>
      <c r="AA301" s="2" t="s">
        <v>9</v>
      </c>
      <c r="AB301" s="2" t="s">
        <v>9</v>
      </c>
      <c r="AC301" s="2" t="s">
        <v>9</v>
      </c>
      <c r="AD301" s="2" t="s">
        <v>9</v>
      </c>
      <c r="AE301" s="2" t="s">
        <v>9</v>
      </c>
      <c r="AF301" s="2" t="s">
        <v>9</v>
      </c>
      <c r="AG301" s="2" t="s">
        <v>9</v>
      </c>
      <c r="AH301" s="2" t="s">
        <v>9</v>
      </c>
    </row>
    <row r="302" spans="1:37" x14ac:dyDescent="0.2">
      <c r="D302" s="2" t="s">
        <v>65</v>
      </c>
      <c r="Q302" s="2" t="s">
        <v>186</v>
      </c>
      <c r="Y302" s="2" t="s">
        <v>37</v>
      </c>
      <c r="Z302" s="2" t="s">
        <v>38</v>
      </c>
      <c r="AA302" s="2" t="s">
        <v>233</v>
      </c>
      <c r="AH302" s="2" t="s">
        <v>606</v>
      </c>
      <c r="AI302" s="2" t="s">
        <v>39</v>
      </c>
    </row>
    <row r="303" spans="1:37" x14ac:dyDescent="0.2">
      <c r="E303" s="2" t="s">
        <v>426</v>
      </c>
      <c r="R303" s="2" t="s">
        <v>136</v>
      </c>
      <c r="Y303" s="2" t="s">
        <v>40</v>
      </c>
      <c r="Z303" s="2" t="s">
        <v>41</v>
      </c>
      <c r="AI303" s="2" t="s">
        <v>100</v>
      </c>
    </row>
    <row r="304" spans="1:37" x14ac:dyDescent="0.2">
      <c r="F304" s="2" t="s">
        <v>427</v>
      </c>
      <c r="Z304" s="2" t="s">
        <v>9</v>
      </c>
      <c r="AI304" s="2" t="s">
        <v>101</v>
      </c>
    </row>
    <row r="305" spans="1:37" x14ac:dyDescent="0.2">
      <c r="G305" s="2" t="s">
        <v>428</v>
      </c>
      <c r="T305" s="2" t="s">
        <v>699</v>
      </c>
      <c r="Z305" s="2" t="s">
        <v>2</v>
      </c>
      <c r="AI305" s="2" t="s">
        <v>42</v>
      </c>
    </row>
    <row r="306" spans="1:37" x14ac:dyDescent="0.2">
      <c r="H306" s="3" t="s">
        <v>481</v>
      </c>
      <c r="U306" s="2">
        <v>1306828</v>
      </c>
      <c r="V306" s="2" t="s">
        <v>43</v>
      </c>
      <c r="W306" s="2">
        <f>U306/phase52</f>
        <v>2.6983170186350128E-3</v>
      </c>
      <c r="X306" s="2" t="s">
        <v>44</v>
      </c>
      <c r="Z306" s="2" t="s">
        <v>45</v>
      </c>
      <c r="AI306" s="2" t="s">
        <v>46</v>
      </c>
    </row>
    <row r="307" spans="1:37" x14ac:dyDescent="0.2">
      <c r="C307" s="2" t="s">
        <v>425</v>
      </c>
      <c r="I307" s="2" t="s">
        <v>117</v>
      </c>
      <c r="U307" s="2">
        <v>196025</v>
      </c>
      <c r="V307" s="2" t="s">
        <v>43</v>
      </c>
      <c r="W307" s="2">
        <f>IF(U306&gt;0,(+U307/U306),"")</f>
        <v>0.15000061216931379</v>
      </c>
      <c r="X307" s="2" t="s">
        <v>44</v>
      </c>
      <c r="Z307" s="2" t="s">
        <v>47</v>
      </c>
      <c r="AI307" s="2" t="s">
        <v>99</v>
      </c>
      <c r="AK307" s="2" t="s">
        <v>231</v>
      </c>
    </row>
    <row r="308" spans="1:37" x14ac:dyDescent="0.2">
      <c r="A308" s="2" t="s">
        <v>148</v>
      </c>
      <c r="B308" s="2" t="s">
        <v>555</v>
      </c>
      <c r="O308" s="2" t="s">
        <v>182</v>
      </c>
      <c r="Y308" s="2" t="s">
        <v>35</v>
      </c>
      <c r="AK308" s="2">
        <v>46446</v>
      </c>
    </row>
    <row r="309" spans="1:37" ht="16.5" customHeight="1" x14ac:dyDescent="0.2">
      <c r="C309" s="2" t="s">
        <v>61</v>
      </c>
      <c r="P309" s="2" t="s">
        <v>197</v>
      </c>
      <c r="Y309" s="2" t="s">
        <v>36</v>
      </c>
    </row>
    <row r="310" spans="1:37" x14ac:dyDescent="0.2">
      <c r="D310" s="2" t="s">
        <v>65</v>
      </c>
      <c r="Q310" s="2" t="s">
        <v>198</v>
      </c>
      <c r="Y310" s="2" t="s">
        <v>37</v>
      </c>
      <c r="Z310" s="2" t="s">
        <v>38</v>
      </c>
      <c r="AA310" s="2" t="s">
        <v>247</v>
      </c>
      <c r="AH310" s="2" t="s">
        <v>606</v>
      </c>
      <c r="AI310" s="2" t="s">
        <v>39</v>
      </c>
    </row>
    <row r="311" spans="1:37" x14ac:dyDescent="0.2">
      <c r="E311" s="2" t="s">
        <v>566</v>
      </c>
      <c r="R311" s="2" t="s">
        <v>137</v>
      </c>
      <c r="Y311" s="2" t="s">
        <v>40</v>
      </c>
      <c r="Z311" s="2" t="s">
        <v>41</v>
      </c>
      <c r="AI311" s="2" t="s">
        <v>100</v>
      </c>
    </row>
    <row r="312" spans="1:37" x14ac:dyDescent="0.2">
      <c r="F312" s="2" t="s">
        <v>567</v>
      </c>
      <c r="Z312" s="2" t="s">
        <v>9</v>
      </c>
      <c r="AI312" s="2" t="s">
        <v>101</v>
      </c>
    </row>
    <row r="313" spans="1:37" x14ac:dyDescent="0.2">
      <c r="T313" s="2" t="s">
        <v>594</v>
      </c>
      <c r="Z313" s="2" t="s">
        <v>2</v>
      </c>
      <c r="AI313" s="2" t="s">
        <v>42</v>
      </c>
    </row>
    <row r="314" spans="1:37" x14ac:dyDescent="0.2">
      <c r="U314" s="2">
        <v>1440600</v>
      </c>
      <c r="V314" s="2" t="s">
        <v>43</v>
      </c>
      <c r="W314" s="2">
        <f>U314/phase52</f>
        <v>2.9745272499866848E-3</v>
      </c>
      <c r="X314" s="2" t="s">
        <v>44</v>
      </c>
      <c r="Z314" s="2" t="s">
        <v>45</v>
      </c>
      <c r="AI314" s="2" t="s">
        <v>46</v>
      </c>
    </row>
    <row r="315" spans="1:37" x14ac:dyDescent="0.2">
      <c r="C315" s="2" t="s">
        <v>256</v>
      </c>
      <c r="I315" s="2" t="s">
        <v>106</v>
      </c>
      <c r="U315" s="2">
        <v>168000</v>
      </c>
      <c r="V315" s="2" t="s">
        <v>43</v>
      </c>
      <c r="W315" s="2">
        <f>IF(U314&gt;0,(+U315/U314),"")</f>
        <v>0.11661807580174927</v>
      </c>
      <c r="X315" s="2" t="s">
        <v>44</v>
      </c>
      <c r="Z315" s="2" t="s">
        <v>47</v>
      </c>
      <c r="AI315" s="2" t="s">
        <v>99</v>
      </c>
      <c r="AK315" s="2" t="s">
        <v>232</v>
      </c>
    </row>
    <row r="316" spans="1:37" x14ac:dyDescent="0.2">
      <c r="A316" s="2" t="s">
        <v>148</v>
      </c>
      <c r="B316" s="2" t="s">
        <v>386</v>
      </c>
      <c r="O316" s="2" t="s">
        <v>484</v>
      </c>
      <c r="Y316" s="2" t="s">
        <v>35</v>
      </c>
      <c r="AA316" s="2" t="s">
        <v>9</v>
      </c>
      <c r="AB316" s="2" t="s">
        <v>9</v>
      </c>
      <c r="AC316" s="2" t="s">
        <v>9</v>
      </c>
      <c r="AD316" s="2" t="s">
        <v>9</v>
      </c>
      <c r="AE316" s="2" t="s">
        <v>9</v>
      </c>
      <c r="AF316" s="2" t="s">
        <v>9</v>
      </c>
      <c r="AG316" s="2" t="s">
        <v>9</v>
      </c>
      <c r="AH316" s="2" t="s">
        <v>9</v>
      </c>
      <c r="AK316" s="2">
        <v>46326</v>
      </c>
    </row>
    <row r="317" spans="1:37" ht="16.5" customHeight="1" x14ac:dyDescent="0.2">
      <c r="C317" s="2" t="s">
        <v>60</v>
      </c>
      <c r="P317" s="2" t="s">
        <v>253</v>
      </c>
      <c r="Y317" s="2" t="s">
        <v>36</v>
      </c>
      <c r="AA317" s="2" t="s">
        <v>9</v>
      </c>
      <c r="AB317" s="2" t="s">
        <v>9</v>
      </c>
      <c r="AC317" s="2" t="s">
        <v>9</v>
      </c>
      <c r="AD317" s="2" t="s">
        <v>9</v>
      </c>
      <c r="AE317" s="2" t="s">
        <v>9</v>
      </c>
      <c r="AF317" s="2" t="s">
        <v>9</v>
      </c>
      <c r="AG317" s="2" t="s">
        <v>9</v>
      </c>
      <c r="AH317" s="2" t="s">
        <v>9</v>
      </c>
    </row>
    <row r="318" spans="1:37" x14ac:dyDescent="0.2">
      <c r="D318" s="2" t="s">
        <v>65</v>
      </c>
      <c r="Q318" s="2" t="s">
        <v>263</v>
      </c>
      <c r="Y318" s="2" t="s">
        <v>37</v>
      </c>
      <c r="Z318" s="2" t="s">
        <v>38</v>
      </c>
      <c r="AA318" s="2" t="s">
        <v>260</v>
      </c>
      <c r="AH318" s="2" t="s">
        <v>606</v>
      </c>
      <c r="AI318" s="2" t="s">
        <v>39</v>
      </c>
    </row>
    <row r="319" spans="1:37" x14ac:dyDescent="0.2">
      <c r="E319" s="2" t="s">
        <v>192</v>
      </c>
      <c r="R319" s="2" t="s">
        <v>180</v>
      </c>
      <c r="Y319" s="2" t="s">
        <v>40</v>
      </c>
      <c r="Z319" s="2" t="s">
        <v>41</v>
      </c>
      <c r="AI319" s="2" t="s">
        <v>100</v>
      </c>
    </row>
    <row r="320" spans="1:37" x14ac:dyDescent="0.2">
      <c r="F320" s="2" t="s">
        <v>387</v>
      </c>
      <c r="Z320" s="2" t="s">
        <v>9</v>
      </c>
      <c r="AI320" s="2" t="s">
        <v>101</v>
      </c>
    </row>
    <row r="321" spans="1:37" x14ac:dyDescent="0.2">
      <c r="G321" s="2" t="s">
        <v>388</v>
      </c>
      <c r="T321" s="2" t="s">
        <v>591</v>
      </c>
      <c r="Z321" s="2" t="s">
        <v>2</v>
      </c>
      <c r="AI321" s="2" t="s">
        <v>42</v>
      </c>
    </row>
    <row r="322" spans="1:37" x14ac:dyDescent="0.2">
      <c r="H322" s="3" t="s">
        <v>483</v>
      </c>
      <c r="U322" s="2">
        <v>12714412</v>
      </c>
      <c r="V322" s="2" t="s">
        <v>43</v>
      </c>
      <c r="W322" s="2">
        <f>U322/phase52</f>
        <v>2.6252509344410455E-2</v>
      </c>
      <c r="X322" s="2" t="s">
        <v>44</v>
      </c>
      <c r="Z322" s="2" t="s">
        <v>45</v>
      </c>
      <c r="AI322" s="2" t="s">
        <v>46</v>
      </c>
    </row>
    <row r="323" spans="1:37" x14ac:dyDescent="0.2">
      <c r="C323" s="2" t="s">
        <v>227</v>
      </c>
      <c r="I323" s="2" t="s">
        <v>113</v>
      </c>
      <c r="U323" s="2">
        <v>1826779</v>
      </c>
      <c r="V323" s="2" t="s">
        <v>43</v>
      </c>
      <c r="W323" s="2">
        <f>IF(U322&gt;0,(+U323/U322),"")</f>
        <v>0.14367782009895541</v>
      </c>
      <c r="X323" s="2" t="s">
        <v>44</v>
      </c>
      <c r="Z323" s="2" t="s">
        <v>47</v>
      </c>
      <c r="AI323" s="2" t="s">
        <v>99</v>
      </c>
      <c r="AK323" s="2" t="s">
        <v>259</v>
      </c>
    </row>
    <row r="324" spans="1:37" x14ac:dyDescent="0.2">
      <c r="A324" s="2" t="s">
        <v>148</v>
      </c>
      <c r="B324" s="2" t="s">
        <v>334</v>
      </c>
      <c r="O324" s="2" t="s">
        <v>193</v>
      </c>
      <c r="Y324" s="2" t="s">
        <v>35</v>
      </c>
      <c r="AK324" s="2">
        <v>46323</v>
      </c>
    </row>
    <row r="325" spans="1:37" ht="16.5" customHeight="1" x14ac:dyDescent="0.2">
      <c r="C325" s="2" t="s">
        <v>581</v>
      </c>
      <c r="P325" s="2" t="s">
        <v>253</v>
      </c>
      <c r="Y325" s="2" t="s">
        <v>36</v>
      </c>
    </row>
    <row r="326" spans="1:37" x14ac:dyDescent="0.2">
      <c r="D326" s="2" t="s">
        <v>65</v>
      </c>
      <c r="Q326" s="2" t="s">
        <v>263</v>
      </c>
      <c r="Y326" s="2" t="s">
        <v>37</v>
      </c>
      <c r="Z326" s="2" t="s">
        <v>38</v>
      </c>
      <c r="AA326" s="2" t="s">
        <v>260</v>
      </c>
      <c r="AH326" s="2" t="s">
        <v>606</v>
      </c>
      <c r="AI326" s="2" t="s">
        <v>39</v>
      </c>
    </row>
    <row r="327" spans="1:37" x14ac:dyDescent="0.2">
      <c r="E327" s="2" t="s">
        <v>335</v>
      </c>
      <c r="R327" s="2" t="s">
        <v>114</v>
      </c>
      <c r="Y327" s="2" t="s">
        <v>40</v>
      </c>
      <c r="Z327" s="2" t="s">
        <v>41</v>
      </c>
      <c r="AI327" s="2" t="s">
        <v>100</v>
      </c>
    </row>
    <row r="328" spans="1:37" x14ac:dyDescent="0.2">
      <c r="F328" s="2" t="s">
        <v>336</v>
      </c>
      <c r="Z328" s="2" t="s">
        <v>9</v>
      </c>
      <c r="AI328" s="2" t="s">
        <v>101</v>
      </c>
    </row>
    <row r="329" spans="1:37" x14ac:dyDescent="0.2">
      <c r="G329" s="2" t="s">
        <v>9</v>
      </c>
      <c r="T329" s="2" t="s">
        <v>596</v>
      </c>
      <c r="Z329" s="2" t="s">
        <v>2</v>
      </c>
      <c r="AI329" s="2" t="s">
        <v>42</v>
      </c>
    </row>
    <row r="330" spans="1:37" x14ac:dyDescent="0.2">
      <c r="H330" s="3" t="s">
        <v>521</v>
      </c>
      <c r="U330" s="2">
        <v>15596202</v>
      </c>
      <c r="V330" s="2" t="s">
        <v>43</v>
      </c>
      <c r="W330" s="2">
        <f>U330/phase52</f>
        <v>3.2202782066706119E-2</v>
      </c>
      <c r="X330" s="2" t="s">
        <v>44</v>
      </c>
      <c r="Z330" s="2" t="s">
        <v>45</v>
      </c>
      <c r="AI330" s="2" t="s">
        <v>46</v>
      </c>
    </row>
    <row r="331" spans="1:37" x14ac:dyDescent="0.2">
      <c r="C331" s="2" t="s">
        <v>240</v>
      </c>
      <c r="I331" s="2" t="s">
        <v>113</v>
      </c>
      <c r="U331" s="2">
        <v>1877543</v>
      </c>
      <c r="V331" s="2" t="s">
        <v>43</v>
      </c>
      <c r="W331" s="2">
        <f>IF(U330&gt;0,(+U331/U330),"")</f>
        <v>0.12038462953993542</v>
      </c>
      <c r="X331" s="2" t="s">
        <v>44</v>
      </c>
      <c r="Z331" s="2" t="s">
        <v>47</v>
      </c>
      <c r="AI331" s="2" t="s">
        <v>99</v>
      </c>
      <c r="AK331" s="2" t="s">
        <v>259</v>
      </c>
    </row>
    <row r="332" spans="1:37" x14ac:dyDescent="0.2">
      <c r="A332" s="2" t="s">
        <v>148</v>
      </c>
      <c r="B332" s="2" t="s">
        <v>294</v>
      </c>
      <c r="O332" s="2" t="s">
        <v>248</v>
      </c>
      <c r="Y332" s="2" t="s">
        <v>35</v>
      </c>
      <c r="AA332" s="2" t="s">
        <v>9</v>
      </c>
      <c r="AB332" s="2" t="s">
        <v>9</v>
      </c>
      <c r="AC332" s="2" t="s">
        <v>9</v>
      </c>
      <c r="AD332" s="2" t="s">
        <v>9</v>
      </c>
      <c r="AE332" s="2" t="s">
        <v>9</v>
      </c>
      <c r="AF332" s="2" t="s">
        <v>9</v>
      </c>
      <c r="AG332" s="2" t="s">
        <v>9</v>
      </c>
      <c r="AH332" s="2" t="s">
        <v>9</v>
      </c>
      <c r="AK332" s="2">
        <v>46358</v>
      </c>
    </row>
    <row r="333" spans="1:37" ht="16.5" customHeight="1" x14ac:dyDescent="0.2">
      <c r="C333" s="2" t="s">
        <v>156</v>
      </c>
      <c r="P333" s="2" t="s">
        <v>230</v>
      </c>
      <c r="Y333" s="2" t="s">
        <v>36</v>
      </c>
      <c r="AA333" s="2" t="s">
        <v>9</v>
      </c>
      <c r="AB333" s="2" t="s">
        <v>9</v>
      </c>
      <c r="AC333" s="2" t="s">
        <v>9</v>
      </c>
      <c r="AD333" s="2" t="s">
        <v>9</v>
      </c>
      <c r="AE333" s="2" t="s">
        <v>9</v>
      </c>
      <c r="AF333" s="2" t="s">
        <v>9</v>
      </c>
      <c r="AG333" s="2" t="s">
        <v>9</v>
      </c>
      <c r="AH333" s="2" t="s">
        <v>9</v>
      </c>
    </row>
    <row r="334" spans="1:37" x14ac:dyDescent="0.2">
      <c r="A334" s="2" t="s">
        <v>706</v>
      </c>
      <c r="D334" s="2" t="s">
        <v>65</v>
      </c>
      <c r="Q334" s="2" t="s">
        <v>199</v>
      </c>
      <c r="Y334" s="2" t="s">
        <v>37</v>
      </c>
      <c r="Z334" s="2" t="s">
        <v>38</v>
      </c>
      <c r="AA334" s="2" t="s">
        <v>534</v>
      </c>
      <c r="AH334" s="2" t="s">
        <v>606</v>
      </c>
      <c r="AI334" s="2" t="s">
        <v>39</v>
      </c>
    </row>
    <row r="335" spans="1:37" x14ac:dyDescent="0.2">
      <c r="E335" s="2" t="s">
        <v>295</v>
      </c>
      <c r="R335" s="2" t="s">
        <v>187</v>
      </c>
      <c r="Y335" s="2" t="s">
        <v>40</v>
      </c>
      <c r="Z335" s="2" t="s">
        <v>41</v>
      </c>
      <c r="AI335" s="2" t="s">
        <v>100</v>
      </c>
    </row>
    <row r="336" spans="1:37" x14ac:dyDescent="0.2">
      <c r="F336" s="2" t="s">
        <v>296</v>
      </c>
      <c r="Z336" s="2" t="s">
        <v>9</v>
      </c>
      <c r="AI336" s="2" t="s">
        <v>101</v>
      </c>
    </row>
    <row r="337" spans="1:37" x14ac:dyDescent="0.2">
      <c r="G337" s="2" t="s">
        <v>9</v>
      </c>
      <c r="T337" s="2" t="s">
        <v>743</v>
      </c>
      <c r="Z337" s="2" t="s">
        <v>2</v>
      </c>
      <c r="AI337" s="2" t="s">
        <v>42</v>
      </c>
    </row>
    <row r="338" spans="1:37" x14ac:dyDescent="0.2">
      <c r="H338" s="3" t="s">
        <v>485</v>
      </c>
      <c r="U338" s="2">
        <v>413696</v>
      </c>
      <c r="V338" s="2" t="s">
        <v>43</v>
      </c>
      <c r="W338" s="2">
        <f>U338/phase52</f>
        <v>8.541927149871522E-4</v>
      </c>
      <c r="X338" s="2" t="s">
        <v>44</v>
      </c>
      <c r="Z338" s="2" t="s">
        <v>45</v>
      </c>
      <c r="AI338" s="2" t="s">
        <v>46</v>
      </c>
    </row>
    <row r="339" spans="1:37" x14ac:dyDescent="0.2">
      <c r="C339" s="2" t="s">
        <v>210</v>
      </c>
      <c r="I339" s="2" t="s">
        <v>119</v>
      </c>
      <c r="U339" s="2">
        <v>69972</v>
      </c>
      <c r="V339" s="2" t="s">
        <v>43</v>
      </c>
      <c r="W339" s="2">
        <f>IF(U338&gt;0,(+U339/U338),"")</f>
        <v>0.16913869121287128</v>
      </c>
      <c r="X339" s="2" t="s">
        <v>44</v>
      </c>
      <c r="Z339" s="2" t="s">
        <v>47</v>
      </c>
      <c r="AI339" s="2" t="s">
        <v>99</v>
      </c>
      <c r="AK339" s="2" t="s">
        <v>270</v>
      </c>
    </row>
    <row r="340" spans="1:37" x14ac:dyDescent="0.2">
      <c r="A340" s="2" t="s">
        <v>148</v>
      </c>
      <c r="B340" s="2" t="s">
        <v>411</v>
      </c>
      <c r="O340" s="2" t="s">
        <v>539</v>
      </c>
      <c r="Y340" s="2" t="s">
        <v>35</v>
      </c>
      <c r="AA340" s="2" t="s">
        <v>9</v>
      </c>
      <c r="AB340" s="2" t="s">
        <v>9</v>
      </c>
      <c r="AC340" s="2" t="s">
        <v>9</v>
      </c>
      <c r="AD340" s="2" t="s">
        <v>9</v>
      </c>
      <c r="AE340" s="2" t="s">
        <v>9</v>
      </c>
      <c r="AF340" s="2" t="s">
        <v>9</v>
      </c>
      <c r="AG340" s="2" t="s">
        <v>9</v>
      </c>
      <c r="AH340" s="2" t="s">
        <v>9</v>
      </c>
      <c r="AK340" s="2">
        <v>46533</v>
      </c>
    </row>
    <row r="341" spans="1:37" ht="16.5" customHeight="1" x14ac:dyDescent="0.2">
      <c r="C341" s="2" t="s">
        <v>234</v>
      </c>
      <c r="P341" s="2" t="s">
        <v>253</v>
      </c>
      <c r="Y341" s="2" t="s">
        <v>36</v>
      </c>
      <c r="AA341" s="2" t="s">
        <v>9</v>
      </c>
      <c r="AB341" s="2" t="s">
        <v>9</v>
      </c>
      <c r="AC341" s="2" t="s">
        <v>9</v>
      </c>
      <c r="AD341" s="2" t="s">
        <v>9</v>
      </c>
      <c r="AE341" s="2" t="s">
        <v>9</v>
      </c>
      <c r="AF341" s="2" t="s">
        <v>9</v>
      </c>
      <c r="AG341" s="2" t="s">
        <v>9</v>
      </c>
      <c r="AH341" s="2" t="s">
        <v>9</v>
      </c>
    </row>
    <row r="342" spans="1:37" x14ac:dyDescent="0.2">
      <c r="D342" s="2" t="s">
        <v>65</v>
      </c>
      <c r="Q342" s="2" t="s">
        <v>263</v>
      </c>
      <c r="Y342" s="2" t="s">
        <v>37</v>
      </c>
      <c r="Z342" s="2" t="s">
        <v>38</v>
      </c>
      <c r="AA342" s="2" t="s">
        <v>260</v>
      </c>
      <c r="AH342" s="2" t="s">
        <v>606</v>
      </c>
      <c r="AI342" s="2" t="s">
        <v>39</v>
      </c>
    </row>
    <row r="343" spans="1:37" x14ac:dyDescent="0.2">
      <c r="E343" s="2" t="s">
        <v>412</v>
      </c>
      <c r="R343" s="2" t="s">
        <v>163</v>
      </c>
      <c r="Y343" s="2" t="s">
        <v>40</v>
      </c>
      <c r="Z343" s="2" t="s">
        <v>41</v>
      </c>
      <c r="AI343" s="2" t="s">
        <v>100</v>
      </c>
    </row>
    <row r="344" spans="1:37" x14ac:dyDescent="0.2">
      <c r="F344" s="2" t="s">
        <v>413</v>
      </c>
      <c r="Z344" s="2" t="s">
        <v>9</v>
      </c>
      <c r="AI344" s="2" t="s">
        <v>101</v>
      </c>
    </row>
    <row r="345" spans="1:37" x14ac:dyDescent="0.2">
      <c r="G345" s="2" t="s">
        <v>414</v>
      </c>
      <c r="T345" s="2" t="s">
        <v>698</v>
      </c>
      <c r="Z345" s="2" t="s">
        <v>2</v>
      </c>
      <c r="AI345" s="2" t="s">
        <v>42</v>
      </c>
    </row>
    <row r="346" spans="1:37" x14ac:dyDescent="0.2">
      <c r="H346" s="3" t="s">
        <v>487</v>
      </c>
      <c r="U346" s="2">
        <v>2960226</v>
      </c>
      <c r="V346" s="2" t="s">
        <v>43</v>
      </c>
      <c r="W346" s="2">
        <f>U346/phase52</f>
        <v>6.1122260885180368E-3</v>
      </c>
      <c r="X346" s="2" t="s">
        <v>44</v>
      </c>
      <c r="Z346" s="2" t="s">
        <v>45</v>
      </c>
      <c r="AI346" s="2" t="s">
        <v>46</v>
      </c>
    </row>
    <row r="347" spans="1:37" x14ac:dyDescent="0.2">
      <c r="C347" s="2" t="s">
        <v>257</v>
      </c>
      <c r="I347" s="2" t="s">
        <v>150</v>
      </c>
      <c r="U347" s="2">
        <v>334635</v>
      </c>
      <c r="V347" s="2" t="s">
        <v>43</v>
      </c>
      <c r="W347" s="2">
        <f>IF(U346&gt;0,(+U347/U346),"")</f>
        <v>0.11304373382302567</v>
      </c>
      <c r="X347" s="2" t="s">
        <v>44</v>
      </c>
      <c r="Z347" s="2" t="s">
        <v>47</v>
      </c>
      <c r="AI347" s="2" t="s">
        <v>99</v>
      </c>
      <c r="AK347" s="2" t="s">
        <v>259</v>
      </c>
    </row>
    <row r="348" spans="1:37" x14ac:dyDescent="0.2">
      <c r="A348" s="2" t="s">
        <v>148</v>
      </c>
      <c r="B348" s="2" t="s">
        <v>304</v>
      </c>
      <c r="O348" s="2" t="s">
        <v>539</v>
      </c>
      <c r="Y348" s="2" t="s">
        <v>35</v>
      </c>
      <c r="AA348" s="2" t="s">
        <v>9</v>
      </c>
      <c r="AB348" s="2" t="s">
        <v>9</v>
      </c>
      <c r="AC348" s="2" t="s">
        <v>9</v>
      </c>
      <c r="AD348" s="2" t="s">
        <v>9</v>
      </c>
      <c r="AE348" s="2" t="s">
        <v>9</v>
      </c>
      <c r="AF348" s="2" t="s">
        <v>9</v>
      </c>
      <c r="AG348" s="2" t="s">
        <v>9</v>
      </c>
      <c r="AH348" s="2" t="s">
        <v>9</v>
      </c>
      <c r="AK348" s="2">
        <v>46477</v>
      </c>
    </row>
    <row r="349" spans="1:37" ht="16.5" customHeight="1" x14ac:dyDescent="0.2">
      <c r="C349" s="2" t="s">
        <v>156</v>
      </c>
      <c r="P349" s="2" t="s">
        <v>197</v>
      </c>
      <c r="Y349" s="2" t="s">
        <v>36</v>
      </c>
      <c r="AA349" s="2" t="s">
        <v>9</v>
      </c>
      <c r="AB349" s="2" t="s">
        <v>9</v>
      </c>
      <c r="AC349" s="2" t="s">
        <v>9</v>
      </c>
      <c r="AD349" s="2" t="s">
        <v>9</v>
      </c>
      <c r="AE349" s="2" t="s">
        <v>9</v>
      </c>
      <c r="AF349" s="2" t="s">
        <v>9</v>
      </c>
      <c r="AG349" s="2" t="s">
        <v>9</v>
      </c>
      <c r="AH349" s="2" t="s">
        <v>9</v>
      </c>
    </row>
    <row r="350" spans="1:37" x14ac:dyDescent="0.2">
      <c r="A350" s="2" t="s">
        <v>664</v>
      </c>
      <c r="D350" s="2" t="s">
        <v>65</v>
      </c>
      <c r="Q350" s="2" t="s">
        <v>198</v>
      </c>
      <c r="Y350" s="2" t="s">
        <v>37</v>
      </c>
      <c r="Z350" s="2" t="s">
        <v>38</v>
      </c>
      <c r="AA350" s="2" t="s">
        <v>247</v>
      </c>
      <c r="AH350" s="2" t="s">
        <v>606</v>
      </c>
      <c r="AI350" s="2" t="s">
        <v>39</v>
      </c>
    </row>
    <row r="351" spans="1:37" x14ac:dyDescent="0.2">
      <c r="E351" s="2" t="s">
        <v>305</v>
      </c>
      <c r="R351" s="2" t="s">
        <v>136</v>
      </c>
      <c r="Y351" s="2" t="s">
        <v>40</v>
      </c>
      <c r="Z351" s="2" t="s">
        <v>41</v>
      </c>
      <c r="AI351" s="2" t="s">
        <v>100</v>
      </c>
    </row>
    <row r="352" spans="1:37" x14ac:dyDescent="0.2">
      <c r="F352" s="2" t="s">
        <v>306</v>
      </c>
      <c r="Z352" s="2" t="s">
        <v>9</v>
      </c>
      <c r="AI352" s="2" t="s">
        <v>101</v>
      </c>
    </row>
    <row r="353" spans="1:37" x14ac:dyDescent="0.2">
      <c r="G353" s="2" t="s">
        <v>307</v>
      </c>
      <c r="T353" s="2" t="s">
        <v>593</v>
      </c>
      <c r="Z353" s="2" t="s">
        <v>2</v>
      </c>
      <c r="AI353" s="2" t="s">
        <v>42</v>
      </c>
    </row>
    <row r="354" spans="1:37" x14ac:dyDescent="0.2">
      <c r="H354" s="3" t="s">
        <v>488</v>
      </c>
      <c r="U354" s="2">
        <v>3121543</v>
      </c>
      <c r="V354" s="2" t="s">
        <v>43</v>
      </c>
      <c r="W354" s="2">
        <f>U354/phase52</f>
        <v>6.4453107840519129E-3</v>
      </c>
      <c r="X354" s="2" t="s">
        <v>44</v>
      </c>
      <c r="Z354" s="2" t="s">
        <v>45</v>
      </c>
      <c r="AI354" s="2" t="s">
        <v>46</v>
      </c>
    </row>
    <row r="355" spans="1:37" x14ac:dyDescent="0.2">
      <c r="C355" s="2" t="s">
        <v>235</v>
      </c>
      <c r="I355" s="2" t="s">
        <v>103</v>
      </c>
      <c r="U355" s="2">
        <v>250507</v>
      </c>
      <c r="V355" s="2" t="s">
        <v>43</v>
      </c>
      <c r="W355" s="2">
        <f>IF(U354&gt;0,(+U355/U354),"")</f>
        <v>8.0251016884918772E-2</v>
      </c>
      <c r="X355" s="2" t="s">
        <v>44</v>
      </c>
      <c r="Z355" s="2" t="s">
        <v>47</v>
      </c>
      <c r="AI355" s="2" t="s">
        <v>99</v>
      </c>
      <c r="AK355" s="2" t="s">
        <v>232</v>
      </c>
    </row>
    <row r="356" spans="1:37" x14ac:dyDescent="0.2">
      <c r="A356" s="2" t="s">
        <v>148</v>
      </c>
      <c r="B356" s="2" t="s">
        <v>344</v>
      </c>
      <c r="O356" s="2" t="s">
        <v>194</v>
      </c>
      <c r="Y356" s="2" t="s">
        <v>35</v>
      </c>
      <c r="AA356" s="2" t="s">
        <v>9</v>
      </c>
      <c r="AB356" s="2" t="s">
        <v>9</v>
      </c>
      <c r="AC356" s="2" t="s">
        <v>9</v>
      </c>
      <c r="AD356" s="2" t="s">
        <v>9</v>
      </c>
      <c r="AE356" s="2" t="s">
        <v>9</v>
      </c>
      <c r="AF356" s="2" t="s">
        <v>9</v>
      </c>
      <c r="AG356" s="2" t="s">
        <v>9</v>
      </c>
      <c r="AH356" s="2" t="s">
        <v>9</v>
      </c>
      <c r="AK356" s="2">
        <v>46477</v>
      </c>
    </row>
    <row r="357" spans="1:37" ht="16.5" customHeight="1" x14ac:dyDescent="0.2">
      <c r="C357" s="2" t="s">
        <v>156</v>
      </c>
      <c r="P357" s="2" t="s">
        <v>185</v>
      </c>
      <c r="Y357" s="2" t="s">
        <v>36</v>
      </c>
      <c r="AA357" s="2" t="s">
        <v>9</v>
      </c>
      <c r="AB357" s="2" t="s">
        <v>9</v>
      </c>
      <c r="AC357" s="2" t="s">
        <v>9</v>
      </c>
      <c r="AD357" s="2" t="s">
        <v>9</v>
      </c>
      <c r="AE357" s="2" t="s">
        <v>9</v>
      </c>
      <c r="AF357" s="2" t="s">
        <v>9</v>
      </c>
      <c r="AG357" s="2" t="s">
        <v>9</v>
      </c>
      <c r="AH357" s="2" t="s">
        <v>9</v>
      </c>
    </row>
    <row r="358" spans="1:37" x14ac:dyDescent="0.2">
      <c r="A358" s="2" t="s">
        <v>267</v>
      </c>
      <c r="D358" s="2" t="s">
        <v>65</v>
      </c>
      <c r="Q358" s="2" t="s">
        <v>186</v>
      </c>
      <c r="Y358" s="2" t="s">
        <v>37</v>
      </c>
      <c r="Z358" s="2" t="s">
        <v>38</v>
      </c>
      <c r="AA358" s="2" t="s">
        <v>233</v>
      </c>
      <c r="AH358" s="2" t="s">
        <v>606</v>
      </c>
      <c r="AI358" s="2" t="s">
        <v>39</v>
      </c>
    </row>
    <row r="359" spans="1:37" x14ac:dyDescent="0.2">
      <c r="E359" s="2" t="s">
        <v>345</v>
      </c>
      <c r="R359" s="2" t="s">
        <v>136</v>
      </c>
      <c r="Y359" s="2" t="s">
        <v>40</v>
      </c>
      <c r="Z359" s="2" t="s">
        <v>41</v>
      </c>
      <c r="AI359" s="2" t="s">
        <v>100</v>
      </c>
    </row>
    <row r="360" spans="1:37" x14ac:dyDescent="0.2">
      <c r="F360" s="2" t="s">
        <v>346</v>
      </c>
      <c r="Z360" s="2" t="s">
        <v>9</v>
      </c>
      <c r="AI360" s="2" t="s">
        <v>101</v>
      </c>
    </row>
    <row r="361" spans="1:37" x14ac:dyDescent="0.2">
      <c r="G361" s="2" t="s">
        <v>9</v>
      </c>
      <c r="T361" s="2" t="s">
        <v>599</v>
      </c>
      <c r="Z361" s="2" t="s">
        <v>2</v>
      </c>
      <c r="AI361" s="2" t="s">
        <v>42</v>
      </c>
    </row>
    <row r="362" spans="1:37" x14ac:dyDescent="0.2">
      <c r="H362" s="3" t="s">
        <v>489</v>
      </c>
      <c r="U362" s="2">
        <v>2489007</v>
      </c>
      <c r="V362" s="2" t="s">
        <v>43</v>
      </c>
      <c r="W362" s="2">
        <f>U362/phase52</f>
        <v>5.1392608266747249E-3</v>
      </c>
      <c r="X362" s="2" t="s">
        <v>44</v>
      </c>
      <c r="Z362" s="2" t="s">
        <v>45</v>
      </c>
      <c r="AI362" s="2" t="s">
        <v>46</v>
      </c>
    </row>
    <row r="363" spans="1:37" x14ac:dyDescent="0.2">
      <c r="C363" s="2" t="s">
        <v>340</v>
      </c>
      <c r="I363" s="2" t="s">
        <v>117</v>
      </c>
      <c r="U363" s="2">
        <v>69093</v>
      </c>
      <c r="V363" s="2" t="s">
        <v>43</v>
      </c>
      <c r="W363" s="2">
        <f>IF(U362&gt;0,(+U363/U362),"")</f>
        <v>2.7759263031401679E-2</v>
      </c>
      <c r="X363" s="2" t="s">
        <v>44</v>
      </c>
      <c r="Z363" s="2" t="s">
        <v>47</v>
      </c>
      <c r="AI363" s="2" t="s">
        <v>99</v>
      </c>
      <c r="AK363" s="2" t="s">
        <v>231</v>
      </c>
    </row>
    <row r="364" spans="1:37" x14ac:dyDescent="0.2">
      <c r="A364" s="2" t="s">
        <v>148</v>
      </c>
      <c r="B364" s="2" t="s">
        <v>449</v>
      </c>
      <c r="O364" s="2" t="s">
        <v>475</v>
      </c>
      <c r="Y364" s="2" t="s">
        <v>35</v>
      </c>
      <c r="AA364" s="2" t="s">
        <v>9</v>
      </c>
      <c r="AB364" s="2" t="s">
        <v>9</v>
      </c>
      <c r="AC364" s="2" t="s">
        <v>9</v>
      </c>
      <c r="AD364" s="2" t="s">
        <v>9</v>
      </c>
      <c r="AE364" s="2" t="s">
        <v>9</v>
      </c>
      <c r="AF364" s="2" t="s">
        <v>9</v>
      </c>
      <c r="AG364" s="2" t="s">
        <v>9</v>
      </c>
      <c r="AH364" s="2" t="s">
        <v>9</v>
      </c>
      <c r="AK364" s="2">
        <v>46418</v>
      </c>
    </row>
    <row r="365" spans="1:37" ht="16.5" customHeight="1" x14ac:dyDescent="0.2">
      <c r="C365" s="2" t="s">
        <v>160</v>
      </c>
      <c r="P365" s="2" t="s">
        <v>197</v>
      </c>
      <c r="Y365" s="2" t="s">
        <v>36</v>
      </c>
      <c r="AA365" s="2" t="s">
        <v>9</v>
      </c>
      <c r="AB365" s="2" t="s">
        <v>9</v>
      </c>
      <c r="AC365" s="2" t="s">
        <v>9</v>
      </c>
      <c r="AD365" s="2" t="s">
        <v>9</v>
      </c>
      <c r="AE365" s="2" t="s">
        <v>9</v>
      </c>
      <c r="AF365" s="2" t="s">
        <v>9</v>
      </c>
      <c r="AG365" s="2" t="s">
        <v>9</v>
      </c>
      <c r="AH365" s="2" t="s">
        <v>9</v>
      </c>
    </row>
    <row r="366" spans="1:37" x14ac:dyDescent="0.2">
      <c r="A366" s="2" t="s">
        <v>609</v>
      </c>
      <c r="D366" s="2" t="s">
        <v>65</v>
      </c>
      <c r="Q366" s="2" t="s">
        <v>198</v>
      </c>
      <c r="Y366" s="2" t="s">
        <v>37</v>
      </c>
      <c r="Z366" s="2" t="s">
        <v>38</v>
      </c>
      <c r="AA366" s="2" t="s">
        <v>247</v>
      </c>
      <c r="AH366" s="2" t="s">
        <v>606</v>
      </c>
      <c r="AI366" s="2" t="s">
        <v>39</v>
      </c>
    </row>
    <row r="367" spans="1:37" x14ac:dyDescent="0.2">
      <c r="E367" s="2" t="s">
        <v>450</v>
      </c>
      <c r="R367" s="2" t="s">
        <v>107</v>
      </c>
      <c r="Y367" s="2" t="s">
        <v>40</v>
      </c>
      <c r="Z367" s="2" t="s">
        <v>41</v>
      </c>
      <c r="AI367" s="2" t="s">
        <v>100</v>
      </c>
    </row>
    <row r="368" spans="1:37" x14ac:dyDescent="0.2">
      <c r="F368" s="2" t="s">
        <v>451</v>
      </c>
      <c r="Z368" s="2" t="s">
        <v>9</v>
      </c>
      <c r="AI368" s="2" t="s">
        <v>101</v>
      </c>
    </row>
    <row r="369" spans="1:37" x14ac:dyDescent="0.2">
      <c r="G369" s="2" t="s">
        <v>452</v>
      </c>
      <c r="T369" s="2" t="s">
        <v>544</v>
      </c>
      <c r="Z369" s="2" t="s">
        <v>2</v>
      </c>
      <c r="AI369" s="2" t="s">
        <v>42</v>
      </c>
    </row>
    <row r="370" spans="1:37" x14ac:dyDescent="0.2">
      <c r="H370" s="3" t="s">
        <v>490</v>
      </c>
      <c r="U370" s="2">
        <v>1713191</v>
      </c>
      <c r="V370" s="2" t="s">
        <v>43</v>
      </c>
      <c r="W370" s="2">
        <f>U370/phase52</f>
        <v>3.5373686755046079E-3</v>
      </c>
      <c r="X370" s="2" t="s">
        <v>44</v>
      </c>
      <c r="Z370" s="2" t="s">
        <v>45</v>
      </c>
      <c r="AI370" s="2" t="s">
        <v>46</v>
      </c>
    </row>
    <row r="371" spans="1:37" x14ac:dyDescent="0.2">
      <c r="C371" s="2" t="s">
        <v>217</v>
      </c>
      <c r="I371" s="2" t="s">
        <v>116</v>
      </c>
      <c r="U371" s="2">
        <v>198460</v>
      </c>
      <c r="V371" s="2" t="s">
        <v>43</v>
      </c>
      <c r="W371" s="2">
        <f>IF(U370&gt;0,(+U371/U370),"")</f>
        <v>0.11584230830070903</v>
      </c>
      <c r="X371" s="2" t="s">
        <v>44</v>
      </c>
      <c r="Z371" s="2" t="s">
        <v>47</v>
      </c>
      <c r="AI371" s="2" t="s">
        <v>99</v>
      </c>
      <c r="AK371" s="2" t="s">
        <v>232</v>
      </c>
    </row>
    <row r="372" spans="1:37" x14ac:dyDescent="0.2">
      <c r="A372" s="2" t="s">
        <v>148</v>
      </c>
      <c r="B372" s="2" t="s">
        <v>441</v>
      </c>
      <c r="O372" s="2" t="s">
        <v>475</v>
      </c>
      <c r="Y372" s="2" t="s">
        <v>35</v>
      </c>
      <c r="AA372" s="2" t="s">
        <v>9</v>
      </c>
      <c r="AB372" s="2" t="s">
        <v>9</v>
      </c>
      <c r="AC372" s="2" t="s">
        <v>9</v>
      </c>
      <c r="AD372" s="2" t="s">
        <v>9</v>
      </c>
      <c r="AE372" s="2" t="s">
        <v>9</v>
      </c>
      <c r="AF372" s="2" t="s">
        <v>9</v>
      </c>
      <c r="AG372" s="2" t="s">
        <v>9</v>
      </c>
      <c r="AH372" s="2" t="s">
        <v>9</v>
      </c>
      <c r="AK372" s="2">
        <v>46418</v>
      </c>
    </row>
    <row r="373" spans="1:37" ht="16.5" customHeight="1" x14ac:dyDescent="0.2">
      <c r="C373" s="2" t="s">
        <v>160</v>
      </c>
      <c r="P373" s="2" t="s">
        <v>197</v>
      </c>
      <c r="Y373" s="2" t="s">
        <v>36</v>
      </c>
      <c r="AA373" s="2" t="s">
        <v>9</v>
      </c>
      <c r="AB373" s="2" t="s">
        <v>9</v>
      </c>
      <c r="AC373" s="2" t="s">
        <v>9</v>
      </c>
      <c r="AD373" s="2" t="s">
        <v>9</v>
      </c>
      <c r="AE373" s="2" t="s">
        <v>9</v>
      </c>
      <c r="AF373" s="2" t="s">
        <v>9</v>
      </c>
      <c r="AG373" s="2" t="s">
        <v>9</v>
      </c>
      <c r="AH373" s="2" t="s">
        <v>9</v>
      </c>
    </row>
    <row r="374" spans="1:37" x14ac:dyDescent="0.2">
      <c r="A374" s="2" t="s">
        <v>610</v>
      </c>
      <c r="D374" s="2" t="s">
        <v>65</v>
      </c>
      <c r="Q374" s="2" t="s">
        <v>198</v>
      </c>
      <c r="Y374" s="2" t="s">
        <v>37</v>
      </c>
      <c r="Z374" s="2" t="s">
        <v>38</v>
      </c>
      <c r="AA374" s="2" t="s">
        <v>247</v>
      </c>
      <c r="AH374" s="2" t="s">
        <v>606</v>
      </c>
      <c r="AI374" s="2" t="s">
        <v>39</v>
      </c>
    </row>
    <row r="375" spans="1:37" x14ac:dyDescent="0.2">
      <c r="E375" s="2" t="s">
        <v>442</v>
      </c>
      <c r="R375" s="2" t="s">
        <v>107</v>
      </c>
      <c r="Y375" s="2" t="s">
        <v>40</v>
      </c>
      <c r="Z375" s="2" t="s">
        <v>41</v>
      </c>
      <c r="AI375" s="2" t="s">
        <v>100</v>
      </c>
    </row>
    <row r="376" spans="1:37" x14ac:dyDescent="0.2">
      <c r="F376" s="2" t="s">
        <v>443</v>
      </c>
      <c r="Z376" s="2" t="s">
        <v>9</v>
      </c>
      <c r="AI376" s="2" t="s">
        <v>101</v>
      </c>
    </row>
    <row r="377" spans="1:37" x14ac:dyDescent="0.2">
      <c r="G377" s="2" t="s">
        <v>444</v>
      </c>
      <c r="T377" s="2" t="s">
        <v>657</v>
      </c>
      <c r="Z377" s="2" t="s">
        <v>2</v>
      </c>
      <c r="AI377" s="2" t="s">
        <v>42</v>
      </c>
    </row>
    <row r="378" spans="1:37" x14ac:dyDescent="0.2">
      <c r="H378" s="3" t="s">
        <v>491</v>
      </c>
      <c r="U378" s="2">
        <v>736320</v>
      </c>
      <c r="V378" s="2" t="s">
        <v>43</v>
      </c>
      <c r="W378" s="2">
        <f>U378/phase52</f>
        <v>1.5203414582189336E-3</v>
      </c>
      <c r="X378" s="2" t="s">
        <v>44</v>
      </c>
      <c r="Z378" s="2" t="s">
        <v>45</v>
      </c>
      <c r="AI378" s="2" t="s">
        <v>46</v>
      </c>
    </row>
    <row r="379" spans="1:37" x14ac:dyDescent="0.2">
      <c r="C379" s="2" t="s">
        <v>217</v>
      </c>
      <c r="I379" s="2" t="s">
        <v>116</v>
      </c>
      <c r="U379" s="2">
        <v>74055</v>
      </c>
      <c r="V379" s="2" t="s">
        <v>43</v>
      </c>
      <c r="W379" s="2">
        <f>IF(U378&gt;0,(+U379/U378),"")</f>
        <v>0.10057447848761408</v>
      </c>
      <c r="X379" s="2" t="s">
        <v>44</v>
      </c>
      <c r="Z379" s="2" t="s">
        <v>47</v>
      </c>
      <c r="AI379" s="2" t="s">
        <v>99</v>
      </c>
      <c r="AK379" s="2" t="s">
        <v>232</v>
      </c>
    </row>
    <row r="380" spans="1:37" x14ac:dyDescent="0.2">
      <c r="A380" s="2" t="s">
        <v>148</v>
      </c>
      <c r="B380" s="2" t="s">
        <v>330</v>
      </c>
      <c r="O380" s="2" t="s">
        <v>549</v>
      </c>
      <c r="Y380" s="2" t="s">
        <v>35</v>
      </c>
      <c r="AA380" s="2" t="s">
        <v>9</v>
      </c>
      <c r="AB380" s="2" t="s">
        <v>9</v>
      </c>
      <c r="AC380" s="2" t="s">
        <v>9</v>
      </c>
      <c r="AD380" s="2" t="s">
        <v>9</v>
      </c>
      <c r="AE380" s="2" t="s">
        <v>9</v>
      </c>
      <c r="AF380" s="2" t="s">
        <v>9</v>
      </c>
      <c r="AG380" s="2" t="s">
        <v>9</v>
      </c>
      <c r="AH380" s="2" t="s">
        <v>9</v>
      </c>
      <c r="AK380" s="2">
        <v>46356</v>
      </c>
    </row>
    <row r="381" spans="1:37" ht="16.5" customHeight="1" x14ac:dyDescent="0.2">
      <c r="C381" s="2" t="s">
        <v>60</v>
      </c>
      <c r="P381" s="2" t="s">
        <v>230</v>
      </c>
      <c r="Y381" s="2" t="s">
        <v>36</v>
      </c>
      <c r="AA381" s="2" t="s">
        <v>9</v>
      </c>
      <c r="AB381" s="2" t="s">
        <v>9</v>
      </c>
      <c r="AC381" s="2" t="s">
        <v>9</v>
      </c>
      <c r="AD381" s="2" t="s">
        <v>9</v>
      </c>
      <c r="AE381" s="2" t="s">
        <v>9</v>
      </c>
      <c r="AF381" s="2" t="s">
        <v>9</v>
      </c>
      <c r="AG381" s="2" t="s">
        <v>9</v>
      </c>
      <c r="AH381" s="2" t="s">
        <v>9</v>
      </c>
    </row>
    <row r="382" spans="1:37" x14ac:dyDescent="0.2">
      <c r="D382" s="2" t="s">
        <v>65</v>
      </c>
      <c r="Q382" s="2" t="s">
        <v>199</v>
      </c>
      <c r="Y382" s="2" t="s">
        <v>37</v>
      </c>
      <c r="Z382" s="2" t="s">
        <v>38</v>
      </c>
      <c r="AA382" s="2" t="s">
        <v>534</v>
      </c>
      <c r="AH382" s="2" t="s">
        <v>606</v>
      </c>
      <c r="AI382" s="2" t="s">
        <v>39</v>
      </c>
    </row>
    <row r="383" spans="1:37" x14ac:dyDescent="0.2">
      <c r="E383" s="2" t="s">
        <v>331</v>
      </c>
      <c r="R383" s="2" t="s">
        <v>180</v>
      </c>
      <c r="Y383" s="2" t="s">
        <v>40</v>
      </c>
      <c r="Z383" s="2" t="s">
        <v>41</v>
      </c>
      <c r="AI383" s="2" t="s">
        <v>100</v>
      </c>
    </row>
    <row r="384" spans="1:37" x14ac:dyDescent="0.2">
      <c r="F384" s="2" t="s">
        <v>332</v>
      </c>
      <c r="Z384" s="2" t="s">
        <v>9</v>
      </c>
      <c r="AI384" s="2" t="s">
        <v>101</v>
      </c>
    </row>
    <row r="385" spans="1:37" x14ac:dyDescent="0.2">
      <c r="G385" s="2" t="s">
        <v>333</v>
      </c>
      <c r="T385" s="2" t="s">
        <v>592</v>
      </c>
      <c r="Z385" s="2" t="s">
        <v>2</v>
      </c>
      <c r="AI385" s="2" t="s">
        <v>42</v>
      </c>
    </row>
    <row r="386" spans="1:37" x14ac:dyDescent="0.2">
      <c r="H386" s="3" t="s">
        <v>492</v>
      </c>
      <c r="U386" s="2">
        <v>907369</v>
      </c>
      <c r="V386" s="2" t="s">
        <v>43</v>
      </c>
      <c r="W386" s="2">
        <f>U386/phase52</f>
        <v>1.8735206277198169E-3</v>
      </c>
      <c r="X386" s="2" t="s">
        <v>44</v>
      </c>
      <c r="Z386" s="2" t="s">
        <v>45</v>
      </c>
      <c r="AI386" s="2" t="s">
        <v>46</v>
      </c>
    </row>
    <row r="387" spans="1:37" x14ac:dyDescent="0.2">
      <c r="C387" s="2" t="s">
        <v>239</v>
      </c>
      <c r="I387" s="2" t="s">
        <v>119</v>
      </c>
      <c r="U387" s="2">
        <v>131038</v>
      </c>
      <c r="V387" s="2" t="s">
        <v>43</v>
      </c>
      <c r="W387" s="2">
        <f>IF(U386&gt;0,(+U387/U386),"")</f>
        <v>0.14441533708998214</v>
      </c>
      <c r="X387" s="2" t="s">
        <v>44</v>
      </c>
      <c r="Z387" s="2" t="s">
        <v>47</v>
      </c>
      <c r="AI387" s="2" t="s">
        <v>99</v>
      </c>
      <c r="AK387" s="2" t="s">
        <v>270</v>
      </c>
    </row>
    <row r="388" spans="1:37" x14ac:dyDescent="0.2">
      <c r="A388" s="2" t="s">
        <v>148</v>
      </c>
      <c r="B388" s="2" t="s">
        <v>290</v>
      </c>
      <c r="O388" s="2" t="s">
        <v>495</v>
      </c>
      <c r="Y388" s="2" t="s">
        <v>35</v>
      </c>
      <c r="AA388" s="2" t="s">
        <v>9</v>
      </c>
      <c r="AB388" s="2" t="s">
        <v>9</v>
      </c>
      <c r="AC388" s="2" t="s">
        <v>9</v>
      </c>
      <c r="AD388" s="2" t="s">
        <v>9</v>
      </c>
      <c r="AE388" s="2" t="s">
        <v>9</v>
      </c>
      <c r="AF388" s="2" t="s">
        <v>9</v>
      </c>
      <c r="AG388" s="2" t="s">
        <v>9</v>
      </c>
      <c r="AH388" s="2" t="s">
        <v>9</v>
      </c>
      <c r="AK388" s="2">
        <v>46446</v>
      </c>
    </row>
    <row r="389" spans="1:37" ht="16.5" customHeight="1" x14ac:dyDescent="0.2">
      <c r="C389" s="2" t="s">
        <v>61</v>
      </c>
      <c r="P389" s="2" t="s">
        <v>230</v>
      </c>
      <c r="Y389" s="2" t="s">
        <v>36</v>
      </c>
      <c r="AA389" s="2" t="s">
        <v>9</v>
      </c>
      <c r="AB389" s="2" t="s">
        <v>9</v>
      </c>
      <c r="AC389" s="2" t="s">
        <v>9</v>
      </c>
      <c r="AD389" s="2" t="s">
        <v>9</v>
      </c>
      <c r="AE389" s="2" t="s">
        <v>9</v>
      </c>
      <c r="AF389" s="2" t="s">
        <v>9</v>
      </c>
      <c r="AG389" s="2" t="s">
        <v>9</v>
      </c>
      <c r="AH389" s="2" t="s">
        <v>9</v>
      </c>
    </row>
    <row r="390" spans="1:37" x14ac:dyDescent="0.2">
      <c r="A390" s="2" t="s">
        <v>655</v>
      </c>
      <c r="D390" s="2" t="s">
        <v>65</v>
      </c>
      <c r="Q390" s="2" t="s">
        <v>199</v>
      </c>
      <c r="Y390" s="2" t="s">
        <v>37</v>
      </c>
      <c r="Z390" s="2" t="s">
        <v>38</v>
      </c>
      <c r="AA390" s="2" t="s">
        <v>534</v>
      </c>
      <c r="AH390" s="2" t="s">
        <v>606</v>
      </c>
      <c r="AI390" s="2" t="s">
        <v>39</v>
      </c>
    </row>
    <row r="391" spans="1:37" x14ac:dyDescent="0.2">
      <c r="E391" s="2" t="s">
        <v>291</v>
      </c>
      <c r="R391" s="2" t="s">
        <v>180</v>
      </c>
      <c r="Y391" s="2" t="s">
        <v>40</v>
      </c>
      <c r="Z391" s="2" t="s">
        <v>41</v>
      </c>
      <c r="AI391" s="2" t="s">
        <v>100</v>
      </c>
    </row>
    <row r="392" spans="1:37" x14ac:dyDescent="0.2">
      <c r="F392" s="2" t="s">
        <v>292</v>
      </c>
      <c r="Z392" s="2" t="s">
        <v>9</v>
      </c>
      <c r="AI392" s="2" t="s">
        <v>101</v>
      </c>
    </row>
    <row r="393" spans="1:37" x14ac:dyDescent="0.2">
      <c r="G393" s="2" t="s">
        <v>293</v>
      </c>
      <c r="T393" s="2" t="s">
        <v>668</v>
      </c>
      <c r="Z393" s="2" t="s">
        <v>2</v>
      </c>
      <c r="AI393" s="2" t="s">
        <v>42</v>
      </c>
    </row>
    <row r="394" spans="1:37" x14ac:dyDescent="0.2">
      <c r="H394" s="3" t="s">
        <v>493</v>
      </c>
      <c r="U394" s="2">
        <v>2880301</v>
      </c>
      <c r="V394" s="2" t="s">
        <v>43</v>
      </c>
      <c r="W394" s="2">
        <f>U394/phase52</f>
        <v>5.9471982595195741E-3</v>
      </c>
      <c r="X394" s="2" t="s">
        <v>44</v>
      </c>
      <c r="Z394" s="2" t="s">
        <v>45</v>
      </c>
      <c r="AI394" s="2" t="s">
        <v>46</v>
      </c>
    </row>
    <row r="395" spans="1:37" x14ac:dyDescent="0.2">
      <c r="C395" s="2" t="s">
        <v>210</v>
      </c>
      <c r="I395" s="2" t="s">
        <v>119</v>
      </c>
      <c r="U395" s="2">
        <v>345636</v>
      </c>
      <c r="V395" s="2" t="s">
        <v>43</v>
      </c>
      <c r="W395" s="2">
        <f>IF(U394&gt;0,(+U395/U394),"")</f>
        <v>0.11999995833768762</v>
      </c>
      <c r="X395" s="2" t="s">
        <v>44</v>
      </c>
      <c r="Z395" s="2" t="s">
        <v>47</v>
      </c>
      <c r="AI395" s="2" t="s">
        <v>99</v>
      </c>
      <c r="AK395" s="2" t="s">
        <v>270</v>
      </c>
    </row>
    <row r="396" spans="1:37" x14ac:dyDescent="0.2">
      <c r="A396" s="2" t="s">
        <v>148</v>
      </c>
      <c r="B396" s="2" t="s">
        <v>403</v>
      </c>
      <c r="O396" s="2" t="s">
        <v>495</v>
      </c>
      <c r="Y396" s="2" t="s">
        <v>35</v>
      </c>
      <c r="AA396" s="2" t="s">
        <v>9</v>
      </c>
      <c r="AB396" s="2" t="s">
        <v>9</v>
      </c>
      <c r="AC396" s="2" t="s">
        <v>9</v>
      </c>
      <c r="AD396" s="2" t="s">
        <v>9</v>
      </c>
      <c r="AE396" s="2" t="s">
        <v>9</v>
      </c>
      <c r="AF396" s="2" t="s">
        <v>9</v>
      </c>
      <c r="AG396" s="2" t="s">
        <v>9</v>
      </c>
      <c r="AH396" s="2" t="s">
        <v>9</v>
      </c>
      <c r="AK396" s="2">
        <v>46234</v>
      </c>
    </row>
    <row r="397" spans="1:37" ht="16.5" customHeight="1" x14ac:dyDescent="0.2">
      <c r="C397" s="2" t="s">
        <v>60</v>
      </c>
      <c r="P397" s="2" t="s">
        <v>230</v>
      </c>
      <c r="Y397" s="2" t="s">
        <v>36</v>
      </c>
      <c r="AA397" s="2" t="s">
        <v>9</v>
      </c>
      <c r="AB397" s="2" t="s">
        <v>9</v>
      </c>
      <c r="AC397" s="2" t="s">
        <v>9</v>
      </c>
      <c r="AD397" s="2" t="s">
        <v>9</v>
      </c>
      <c r="AE397" s="2" t="s">
        <v>9</v>
      </c>
      <c r="AF397" s="2" t="s">
        <v>9</v>
      </c>
      <c r="AG397" s="2" t="s">
        <v>9</v>
      </c>
      <c r="AH397" s="2" t="s">
        <v>9</v>
      </c>
    </row>
    <row r="398" spans="1:37" x14ac:dyDescent="0.2">
      <c r="D398" s="2" t="s">
        <v>65</v>
      </c>
      <c r="Q398" s="2" t="s">
        <v>199</v>
      </c>
      <c r="Y398" s="2" t="s">
        <v>37</v>
      </c>
      <c r="Z398" s="2" t="s">
        <v>38</v>
      </c>
      <c r="AA398" s="2" t="s">
        <v>534</v>
      </c>
      <c r="AH398" s="2" t="s">
        <v>606</v>
      </c>
      <c r="AI398" s="2" t="s">
        <v>39</v>
      </c>
    </row>
    <row r="399" spans="1:37" x14ac:dyDescent="0.2">
      <c r="E399" s="2" t="s">
        <v>404</v>
      </c>
      <c r="R399" s="2" t="s">
        <v>180</v>
      </c>
      <c r="Y399" s="2" t="s">
        <v>40</v>
      </c>
      <c r="Z399" s="2" t="s">
        <v>41</v>
      </c>
      <c r="AI399" s="2" t="s">
        <v>100</v>
      </c>
    </row>
    <row r="400" spans="1:37" x14ac:dyDescent="0.2">
      <c r="F400" s="2" t="s">
        <v>405</v>
      </c>
      <c r="Z400" s="2" t="s">
        <v>9</v>
      </c>
      <c r="AI400" s="2" t="s">
        <v>101</v>
      </c>
    </row>
    <row r="401" spans="1:37" x14ac:dyDescent="0.2">
      <c r="G401" s="2" t="s">
        <v>406</v>
      </c>
      <c r="T401" s="2" t="s">
        <v>601</v>
      </c>
      <c r="Z401" s="2" t="s">
        <v>2</v>
      </c>
      <c r="AI401" s="2" t="s">
        <v>42</v>
      </c>
    </row>
    <row r="402" spans="1:37" x14ac:dyDescent="0.2">
      <c r="H402" s="3" t="s">
        <v>494</v>
      </c>
      <c r="U402" s="2">
        <v>4059117</v>
      </c>
      <c r="V402" s="2" t="s">
        <v>43</v>
      </c>
      <c r="W402" s="2">
        <f>U402/phase52</f>
        <v>8.3811982003222287E-3</v>
      </c>
      <c r="X402" s="2" t="s">
        <v>44</v>
      </c>
      <c r="Z402" s="2" t="s">
        <v>45</v>
      </c>
      <c r="AI402" s="2" t="s">
        <v>46</v>
      </c>
    </row>
    <row r="403" spans="1:37" x14ac:dyDescent="0.2">
      <c r="C403" s="2" t="s">
        <v>218</v>
      </c>
      <c r="I403" s="2" t="s">
        <v>119</v>
      </c>
      <c r="U403" s="2">
        <v>416465</v>
      </c>
      <c r="V403" s="2" t="s">
        <v>43</v>
      </c>
      <c r="W403" s="2">
        <f>IF(U402&gt;0,(+U403/U402),"")</f>
        <v>0.1025999004216927</v>
      </c>
      <c r="X403" s="2" t="s">
        <v>44</v>
      </c>
      <c r="Z403" s="2" t="s">
        <v>47</v>
      </c>
      <c r="AI403" s="2" t="s">
        <v>99</v>
      </c>
      <c r="AK403" s="2" t="s">
        <v>270</v>
      </c>
    </row>
    <row r="404" spans="1:37" x14ac:dyDescent="0.2">
      <c r="A404" s="2" t="s">
        <v>148</v>
      </c>
      <c r="B404" s="2" t="s">
        <v>407</v>
      </c>
      <c r="O404" s="2" t="s">
        <v>495</v>
      </c>
      <c r="Y404" s="2" t="s">
        <v>35</v>
      </c>
      <c r="AA404" s="2" t="s">
        <v>9</v>
      </c>
      <c r="AB404" s="2" t="s">
        <v>9</v>
      </c>
      <c r="AC404" s="2" t="s">
        <v>9</v>
      </c>
      <c r="AD404" s="2" t="s">
        <v>9</v>
      </c>
      <c r="AE404" s="2" t="s">
        <v>9</v>
      </c>
      <c r="AF404" s="2" t="s">
        <v>9</v>
      </c>
      <c r="AG404" s="2" t="s">
        <v>9</v>
      </c>
      <c r="AH404" s="2" t="s">
        <v>9</v>
      </c>
      <c r="AK404" s="2" t="s">
        <v>702</v>
      </c>
    </row>
    <row r="405" spans="1:37" ht="16.5" customHeight="1" x14ac:dyDescent="0.2">
      <c r="C405" s="2" t="s">
        <v>60</v>
      </c>
      <c r="P405" s="2" t="s">
        <v>185</v>
      </c>
      <c r="Y405" s="2" t="s">
        <v>36</v>
      </c>
      <c r="AA405" s="2" t="s">
        <v>9</v>
      </c>
      <c r="AB405" s="2" t="s">
        <v>9</v>
      </c>
      <c r="AC405" s="2" t="s">
        <v>9</v>
      </c>
      <c r="AD405" s="2" t="s">
        <v>9</v>
      </c>
      <c r="AE405" s="2" t="s">
        <v>9</v>
      </c>
      <c r="AF405" s="2" t="s">
        <v>9</v>
      </c>
      <c r="AG405" s="2" t="s">
        <v>9</v>
      </c>
      <c r="AH405" s="2" t="s">
        <v>9</v>
      </c>
    </row>
    <row r="406" spans="1:37" x14ac:dyDescent="0.2">
      <c r="D406" s="2" t="s">
        <v>65</v>
      </c>
      <c r="Q406" s="2" t="s">
        <v>186</v>
      </c>
      <c r="Y406" s="2" t="s">
        <v>37</v>
      </c>
      <c r="Z406" s="2" t="s">
        <v>38</v>
      </c>
      <c r="AA406" s="2" t="s">
        <v>533</v>
      </c>
      <c r="AH406" s="2" t="s">
        <v>606</v>
      </c>
      <c r="AI406" s="2" t="s">
        <v>39</v>
      </c>
    </row>
    <row r="407" spans="1:37" x14ac:dyDescent="0.2">
      <c r="E407" s="2" t="s">
        <v>408</v>
      </c>
      <c r="R407" s="2" t="s">
        <v>180</v>
      </c>
      <c r="Y407" s="2" t="s">
        <v>40</v>
      </c>
      <c r="Z407" s="2" t="s">
        <v>41</v>
      </c>
      <c r="AI407" s="2" t="s">
        <v>100</v>
      </c>
    </row>
    <row r="408" spans="1:37" x14ac:dyDescent="0.2">
      <c r="F408" s="2" t="s">
        <v>409</v>
      </c>
      <c r="Z408" s="2" t="s">
        <v>9</v>
      </c>
      <c r="AI408" s="2" t="s">
        <v>101</v>
      </c>
    </row>
    <row r="409" spans="1:37" x14ac:dyDescent="0.2">
      <c r="G409" s="2" t="s">
        <v>410</v>
      </c>
      <c r="T409" s="2" t="s">
        <v>700</v>
      </c>
      <c r="Z409" s="2" t="s">
        <v>2</v>
      </c>
      <c r="AI409" s="2" t="s">
        <v>42</v>
      </c>
    </row>
    <row r="410" spans="1:37" x14ac:dyDescent="0.2">
      <c r="H410" s="3" t="s">
        <v>496</v>
      </c>
      <c r="U410" s="2">
        <v>5694393</v>
      </c>
      <c r="V410" s="2" t="s">
        <v>43</v>
      </c>
      <c r="W410" s="2">
        <f>U410/phase52</f>
        <v>1.175768926185855E-2</v>
      </c>
      <c r="X410" s="2" t="s">
        <v>44</v>
      </c>
      <c r="Z410" s="2" t="s">
        <v>45</v>
      </c>
      <c r="AI410" s="2" t="s">
        <v>46</v>
      </c>
    </row>
    <row r="411" spans="1:37" x14ac:dyDescent="0.2">
      <c r="C411" s="2" t="s">
        <v>218</v>
      </c>
      <c r="I411" s="2" t="s">
        <v>120</v>
      </c>
      <c r="U411" s="2">
        <v>557086</v>
      </c>
      <c r="V411" s="2" t="s">
        <v>43</v>
      </c>
      <c r="W411" s="2">
        <f>IF(U410&gt;0,(+U411/U410),"")</f>
        <v>9.7830620401507237E-2</v>
      </c>
      <c r="X411" s="2" t="s">
        <v>44</v>
      </c>
      <c r="Z411" s="2" t="s">
        <v>47</v>
      </c>
      <c r="AI411" s="2" t="s">
        <v>99</v>
      </c>
      <c r="AK411" s="2" t="s">
        <v>266</v>
      </c>
    </row>
    <row r="412" spans="1:37" x14ac:dyDescent="0.2">
      <c r="A412" s="2" t="s">
        <v>148</v>
      </c>
      <c r="B412" s="2" t="s">
        <v>337</v>
      </c>
      <c r="O412" s="2" t="s">
        <v>193</v>
      </c>
      <c r="Y412" s="2" t="s">
        <v>35</v>
      </c>
      <c r="AK412" s="2">
        <v>46234</v>
      </c>
    </row>
    <row r="413" spans="1:37" ht="16.5" customHeight="1" x14ac:dyDescent="0.2">
      <c r="C413" s="2" t="s">
        <v>581</v>
      </c>
      <c r="P413" s="2" t="s">
        <v>185</v>
      </c>
      <c r="Y413" s="2" t="s">
        <v>36</v>
      </c>
    </row>
    <row r="414" spans="1:37" x14ac:dyDescent="0.2">
      <c r="D414" s="2" t="s">
        <v>65</v>
      </c>
      <c r="Q414" s="2" t="s">
        <v>186</v>
      </c>
      <c r="Y414" s="2" t="s">
        <v>37</v>
      </c>
      <c r="Z414" s="2" t="s">
        <v>38</v>
      </c>
      <c r="AA414" s="2" t="s">
        <v>233</v>
      </c>
      <c r="AH414" s="2" t="s">
        <v>606</v>
      </c>
      <c r="AI414" s="2" t="s">
        <v>39</v>
      </c>
    </row>
    <row r="415" spans="1:37" x14ac:dyDescent="0.2">
      <c r="E415" s="2" t="s">
        <v>338</v>
      </c>
      <c r="R415" s="2" t="s">
        <v>114</v>
      </c>
      <c r="Y415" s="2" t="s">
        <v>40</v>
      </c>
      <c r="Z415" s="2" t="s">
        <v>41</v>
      </c>
      <c r="AI415" s="2" t="s">
        <v>100</v>
      </c>
    </row>
    <row r="416" spans="1:37" x14ac:dyDescent="0.2">
      <c r="F416" s="2" t="s">
        <v>339</v>
      </c>
      <c r="Z416" s="2" t="s">
        <v>9</v>
      </c>
      <c r="AI416" s="2" t="s">
        <v>101</v>
      </c>
    </row>
    <row r="417" spans="1:37" x14ac:dyDescent="0.2">
      <c r="G417" s="2" t="s">
        <v>9</v>
      </c>
      <c r="T417" s="2" t="s">
        <v>602</v>
      </c>
      <c r="Z417" s="2" t="s">
        <v>2</v>
      </c>
      <c r="AI417" s="2" t="s">
        <v>42</v>
      </c>
    </row>
    <row r="418" spans="1:37" x14ac:dyDescent="0.2">
      <c r="H418" s="3" t="s">
        <v>524</v>
      </c>
      <c r="U418" s="2">
        <v>12599852</v>
      </c>
      <c r="V418" s="2" t="s">
        <v>43</v>
      </c>
      <c r="W418" s="2">
        <f>U418/phase52</f>
        <v>2.6015967735526328E-2</v>
      </c>
      <c r="X418" s="2" t="s">
        <v>44</v>
      </c>
      <c r="Z418" s="2" t="s">
        <v>45</v>
      </c>
      <c r="AI418" s="2" t="s">
        <v>46</v>
      </c>
    </row>
    <row r="419" spans="1:37" x14ac:dyDescent="0.2">
      <c r="C419" s="2" t="s">
        <v>240</v>
      </c>
      <c r="I419" s="2" t="s">
        <v>117</v>
      </c>
      <c r="U419" s="2">
        <v>2202285</v>
      </c>
      <c r="V419" s="2" t="s">
        <v>43</v>
      </c>
      <c r="W419" s="2">
        <f>IF(U418&gt;0,(+U419/U418),"")</f>
        <v>0.17478657685820437</v>
      </c>
      <c r="X419" s="2" t="s">
        <v>44</v>
      </c>
      <c r="Z419" s="2" t="s">
        <v>47</v>
      </c>
      <c r="AI419" s="2" t="s">
        <v>99</v>
      </c>
      <c r="AK419" s="2" t="s">
        <v>231</v>
      </c>
    </row>
    <row r="420" spans="1:37" x14ac:dyDescent="0.2">
      <c r="A420" s="2" t="s">
        <v>148</v>
      </c>
      <c r="B420" s="2" t="s">
        <v>341</v>
      </c>
      <c r="O420" s="2" t="s">
        <v>194</v>
      </c>
      <c r="Y420" s="2" t="s">
        <v>35</v>
      </c>
      <c r="AA420" s="2" t="s">
        <v>9</v>
      </c>
      <c r="AB420" s="2" t="s">
        <v>9</v>
      </c>
      <c r="AC420" s="2" t="s">
        <v>9</v>
      </c>
      <c r="AD420" s="2" t="s">
        <v>9</v>
      </c>
      <c r="AE420" s="2" t="s">
        <v>9</v>
      </c>
      <c r="AF420" s="2" t="s">
        <v>9</v>
      </c>
      <c r="AG420" s="2" t="s">
        <v>9</v>
      </c>
      <c r="AH420" s="2" t="s">
        <v>9</v>
      </c>
      <c r="AK420" s="2">
        <v>46477</v>
      </c>
    </row>
    <row r="421" spans="1:37" ht="16.5" customHeight="1" x14ac:dyDescent="0.2">
      <c r="C421" s="2" t="s">
        <v>581</v>
      </c>
      <c r="P421" s="2" t="s">
        <v>185</v>
      </c>
      <c r="Y421" s="2" t="s">
        <v>36</v>
      </c>
      <c r="AA421" s="2" t="s">
        <v>9</v>
      </c>
      <c r="AB421" s="2" t="s">
        <v>9</v>
      </c>
      <c r="AC421" s="2" t="s">
        <v>9</v>
      </c>
      <c r="AD421" s="2" t="s">
        <v>9</v>
      </c>
      <c r="AE421" s="2" t="s">
        <v>9</v>
      </c>
      <c r="AF421" s="2" t="s">
        <v>9</v>
      </c>
      <c r="AG421" s="2" t="s">
        <v>9</v>
      </c>
      <c r="AH421" s="2" t="s">
        <v>9</v>
      </c>
    </row>
    <row r="422" spans="1:37" x14ac:dyDescent="0.2">
      <c r="A422" s="2" t="s">
        <v>268</v>
      </c>
      <c r="D422" s="2" t="s">
        <v>65</v>
      </c>
      <c r="Q422" s="2" t="s">
        <v>186</v>
      </c>
      <c r="Y422" s="2" t="s">
        <v>37</v>
      </c>
      <c r="Z422" s="2" t="s">
        <v>38</v>
      </c>
      <c r="AA422" s="2" t="s">
        <v>251</v>
      </c>
      <c r="AH422" s="2" t="s">
        <v>606</v>
      </c>
      <c r="AI422" s="2" t="s">
        <v>39</v>
      </c>
    </row>
    <row r="423" spans="1:37" x14ac:dyDescent="0.2">
      <c r="E423" s="2" t="s">
        <v>179</v>
      </c>
      <c r="R423" s="2" t="s">
        <v>114</v>
      </c>
      <c r="Y423" s="2" t="s">
        <v>40</v>
      </c>
      <c r="Z423" s="2" t="s">
        <v>41</v>
      </c>
      <c r="AI423" s="2" t="s">
        <v>100</v>
      </c>
    </row>
    <row r="424" spans="1:37" x14ac:dyDescent="0.2">
      <c r="F424" s="2" t="s">
        <v>342</v>
      </c>
      <c r="Z424" s="2" t="s">
        <v>9</v>
      </c>
      <c r="AI424" s="2" t="s">
        <v>101</v>
      </c>
    </row>
    <row r="425" spans="1:37" x14ac:dyDescent="0.2">
      <c r="G425" s="2" t="s">
        <v>343</v>
      </c>
      <c r="T425" s="2" t="s">
        <v>603</v>
      </c>
      <c r="Z425" s="2" t="s">
        <v>2</v>
      </c>
      <c r="AI425" s="2" t="s">
        <v>42</v>
      </c>
    </row>
    <row r="426" spans="1:37" x14ac:dyDescent="0.2">
      <c r="H426" s="3" t="s">
        <v>497</v>
      </c>
      <c r="U426" s="2">
        <v>3871418</v>
      </c>
      <c r="V426" s="2" t="s">
        <v>43</v>
      </c>
      <c r="W426" s="2">
        <f>U426/phase52</f>
        <v>7.9936403839295789E-3</v>
      </c>
      <c r="X426" s="2" t="s">
        <v>44</v>
      </c>
      <c r="Z426" s="2" t="s">
        <v>45</v>
      </c>
      <c r="AI426" s="2" t="s">
        <v>46</v>
      </c>
    </row>
    <row r="427" spans="1:37" x14ac:dyDescent="0.2">
      <c r="C427" s="2" t="s">
        <v>340</v>
      </c>
      <c r="I427" s="2" t="s">
        <v>117</v>
      </c>
      <c r="U427" s="2">
        <v>546495</v>
      </c>
      <c r="V427" s="2" t="s">
        <v>43</v>
      </c>
      <c r="W427" s="2">
        <f>IF(U426&gt;0,(+U427/U426),"")</f>
        <v>0.14116145557002627</v>
      </c>
      <c r="X427" s="2" t="s">
        <v>44</v>
      </c>
      <c r="Z427" s="2" t="s">
        <v>47</v>
      </c>
      <c r="AI427" s="2" t="s">
        <v>99</v>
      </c>
      <c r="AK427" s="2" t="s">
        <v>201</v>
      </c>
    </row>
    <row r="428" spans="1:37" x14ac:dyDescent="0.2">
      <c r="A428" s="2" t="s">
        <v>148</v>
      </c>
      <c r="B428" s="2" t="s">
        <v>554</v>
      </c>
      <c r="O428" s="2" t="s">
        <v>539</v>
      </c>
      <c r="Y428" s="2" t="s">
        <v>35</v>
      </c>
      <c r="AA428" s="2" t="s">
        <v>9</v>
      </c>
      <c r="AB428" s="2" t="s">
        <v>9</v>
      </c>
      <c r="AC428" s="2" t="s">
        <v>9</v>
      </c>
      <c r="AD428" s="2" t="s">
        <v>9</v>
      </c>
      <c r="AE428" s="2" t="s">
        <v>9</v>
      </c>
      <c r="AF428" s="2" t="s">
        <v>9</v>
      </c>
      <c r="AG428" s="2" t="s">
        <v>9</v>
      </c>
      <c r="AH428" s="2" t="s">
        <v>9</v>
      </c>
      <c r="AK428" s="2">
        <v>46234</v>
      </c>
    </row>
    <row r="429" spans="1:37" ht="16.5" customHeight="1" x14ac:dyDescent="0.2">
      <c r="C429" s="2" t="s">
        <v>60</v>
      </c>
      <c r="P429" s="2" t="s">
        <v>197</v>
      </c>
      <c r="Y429" s="2" t="s">
        <v>36</v>
      </c>
      <c r="AA429" s="2" t="s">
        <v>9</v>
      </c>
      <c r="AB429" s="2" t="s">
        <v>9</v>
      </c>
      <c r="AC429" s="2" t="s">
        <v>9</v>
      </c>
      <c r="AD429" s="2" t="s">
        <v>9</v>
      </c>
      <c r="AE429" s="2" t="s">
        <v>9</v>
      </c>
      <c r="AF429" s="2" t="s">
        <v>9</v>
      </c>
      <c r="AG429" s="2" t="s">
        <v>9</v>
      </c>
      <c r="AH429" s="2" t="s">
        <v>9</v>
      </c>
    </row>
    <row r="430" spans="1:37" x14ac:dyDescent="0.2">
      <c r="D430" s="2" t="s">
        <v>65</v>
      </c>
      <c r="Q430" s="2" t="s">
        <v>198</v>
      </c>
      <c r="Y430" s="2" t="s">
        <v>37</v>
      </c>
      <c r="Z430" s="2" t="s">
        <v>38</v>
      </c>
      <c r="AA430" s="2" t="s">
        <v>556</v>
      </c>
      <c r="AH430" s="2" t="s">
        <v>606</v>
      </c>
      <c r="AI430" s="2" t="s">
        <v>39</v>
      </c>
    </row>
    <row r="431" spans="1:37" x14ac:dyDescent="0.2">
      <c r="E431" s="2" t="s">
        <v>568</v>
      </c>
      <c r="Y431" s="2" t="s">
        <v>40</v>
      </c>
      <c r="Z431" s="2" t="s">
        <v>41</v>
      </c>
      <c r="AI431" s="2" t="s">
        <v>100</v>
      </c>
    </row>
    <row r="432" spans="1:37" x14ac:dyDescent="0.2">
      <c r="F432" s="2" t="s">
        <v>569</v>
      </c>
      <c r="Z432" s="2" t="s">
        <v>9</v>
      </c>
      <c r="AI432" s="2" t="s">
        <v>101</v>
      </c>
    </row>
    <row r="433" spans="1:37" x14ac:dyDescent="0.2">
      <c r="T433" s="2" t="s">
        <v>557</v>
      </c>
      <c r="Z433" s="2" t="s">
        <v>2</v>
      </c>
      <c r="AI433" s="2" t="s">
        <v>42</v>
      </c>
    </row>
    <row r="434" spans="1:37" x14ac:dyDescent="0.2">
      <c r="U434" s="2">
        <v>3163383</v>
      </c>
      <c r="V434" s="2" t="s">
        <v>43</v>
      </c>
      <c r="W434" s="2">
        <f>U434/phase52</f>
        <v>6.5317013297547053E-3</v>
      </c>
      <c r="X434" s="2" t="s">
        <v>44</v>
      </c>
      <c r="Z434" s="2" t="s">
        <v>45</v>
      </c>
      <c r="AI434" s="2" t="s">
        <v>46</v>
      </c>
    </row>
    <row r="435" spans="1:37" x14ac:dyDescent="0.2">
      <c r="C435" s="2" t="s">
        <v>235</v>
      </c>
      <c r="I435" s="2" t="s">
        <v>103</v>
      </c>
      <c r="U435" s="2">
        <v>282632</v>
      </c>
      <c r="V435" s="2" t="s">
        <v>43</v>
      </c>
      <c r="W435" s="2">
        <f>IF(U434&gt;0,(+U435/U434),"")</f>
        <v>8.934485644008329E-2</v>
      </c>
      <c r="X435" s="2" t="s">
        <v>44</v>
      </c>
      <c r="Z435" s="2" t="s">
        <v>47</v>
      </c>
      <c r="AI435" s="2" t="s">
        <v>99</v>
      </c>
      <c r="AK435" s="2" t="s">
        <v>553</v>
      </c>
    </row>
    <row r="436" spans="1:37" x14ac:dyDescent="0.2">
      <c r="A436" s="2" t="s">
        <v>148</v>
      </c>
      <c r="B436" s="2" t="s">
        <v>418</v>
      </c>
      <c r="O436" s="2" t="s">
        <v>181</v>
      </c>
      <c r="Y436" s="2" t="s">
        <v>35</v>
      </c>
      <c r="AA436" s="2" t="s">
        <v>9</v>
      </c>
      <c r="AB436" s="2" t="s">
        <v>9</v>
      </c>
      <c r="AC436" s="2" t="s">
        <v>9</v>
      </c>
      <c r="AD436" s="2" t="s">
        <v>9</v>
      </c>
      <c r="AE436" s="2" t="s">
        <v>9</v>
      </c>
      <c r="AF436" s="2" t="s">
        <v>9</v>
      </c>
      <c r="AG436" s="2" t="s">
        <v>9</v>
      </c>
      <c r="AH436" s="2" t="s">
        <v>9</v>
      </c>
      <c r="AK436" s="2">
        <v>46387</v>
      </c>
    </row>
    <row r="437" spans="1:37" ht="16.5" customHeight="1" x14ac:dyDescent="0.2">
      <c r="C437" s="2" t="s">
        <v>60</v>
      </c>
      <c r="P437" s="2" t="s">
        <v>197</v>
      </c>
      <c r="Y437" s="2" t="s">
        <v>36</v>
      </c>
      <c r="AA437" s="2" t="s">
        <v>9</v>
      </c>
      <c r="AB437" s="2" t="s">
        <v>9</v>
      </c>
      <c r="AC437" s="2" t="s">
        <v>9</v>
      </c>
      <c r="AD437" s="2" t="s">
        <v>9</v>
      </c>
      <c r="AE437" s="2" t="s">
        <v>9</v>
      </c>
      <c r="AF437" s="2" t="s">
        <v>9</v>
      </c>
      <c r="AG437" s="2" t="s">
        <v>9</v>
      </c>
      <c r="AH437" s="2" t="s">
        <v>9</v>
      </c>
    </row>
    <row r="438" spans="1:37" x14ac:dyDescent="0.2">
      <c r="D438" s="2" t="s">
        <v>65</v>
      </c>
      <c r="Q438" s="2" t="s">
        <v>198</v>
      </c>
      <c r="Y438" s="2" t="s">
        <v>37</v>
      </c>
      <c r="Z438" s="2" t="s">
        <v>38</v>
      </c>
      <c r="AA438" s="2" t="s">
        <v>556</v>
      </c>
      <c r="AH438" s="2" t="s">
        <v>606</v>
      </c>
      <c r="AI438" s="2" t="s">
        <v>39</v>
      </c>
    </row>
    <row r="439" spans="1:37" x14ac:dyDescent="0.2">
      <c r="E439" s="2" t="s">
        <v>419</v>
      </c>
      <c r="R439" s="2" t="s">
        <v>180</v>
      </c>
      <c r="Y439" s="2" t="s">
        <v>40</v>
      </c>
      <c r="Z439" s="2" t="s">
        <v>41</v>
      </c>
      <c r="AI439" s="2" t="s">
        <v>100</v>
      </c>
    </row>
    <row r="440" spans="1:37" x14ac:dyDescent="0.2">
      <c r="F440" s="2" t="s">
        <v>420</v>
      </c>
      <c r="Z440" s="2" t="s">
        <v>9</v>
      </c>
      <c r="AI440" s="2" t="s">
        <v>101</v>
      </c>
    </row>
    <row r="441" spans="1:37" x14ac:dyDescent="0.2">
      <c r="G441" s="2" t="s">
        <v>9</v>
      </c>
      <c r="T441" s="2" t="s">
        <v>704</v>
      </c>
      <c r="Z441" s="2" t="s">
        <v>2</v>
      </c>
      <c r="AI441" s="2" t="s">
        <v>42</v>
      </c>
    </row>
    <row r="442" spans="1:37" x14ac:dyDescent="0.2">
      <c r="H442" s="3" t="s">
        <v>498</v>
      </c>
      <c r="U442" s="2">
        <v>6388426</v>
      </c>
      <c r="V442" s="2" t="s">
        <v>43</v>
      </c>
      <c r="W442" s="2">
        <f>U442/phase52</f>
        <v>1.3190717216106786E-2</v>
      </c>
      <c r="X442" s="2" t="s">
        <v>44</v>
      </c>
      <c r="Z442" s="2" t="s">
        <v>45</v>
      </c>
      <c r="AI442" s="2" t="s">
        <v>46</v>
      </c>
    </row>
    <row r="443" spans="1:37" x14ac:dyDescent="0.2">
      <c r="C443" s="2" t="s">
        <v>221</v>
      </c>
      <c r="I443" s="2" t="s">
        <v>103</v>
      </c>
      <c r="U443" s="2">
        <v>607800</v>
      </c>
      <c r="V443" s="2" t="s">
        <v>43</v>
      </c>
      <c r="W443" s="2">
        <f>IF(U442&gt;0,(+U443/U442),"")</f>
        <v>9.5140806201715417E-2</v>
      </c>
      <c r="X443" s="2" t="s">
        <v>44</v>
      </c>
      <c r="Z443" s="2" t="s">
        <v>47</v>
      </c>
      <c r="AI443" s="2" t="s">
        <v>99</v>
      </c>
      <c r="AK443" s="2" t="s">
        <v>553</v>
      </c>
    </row>
    <row r="444" spans="1:37" x14ac:dyDescent="0.2">
      <c r="A444" s="2" t="s">
        <v>148</v>
      </c>
      <c r="B444" s="2" t="s">
        <v>308</v>
      </c>
      <c r="O444" s="2" t="s">
        <v>539</v>
      </c>
      <c r="Y444" s="2" t="s">
        <v>35</v>
      </c>
      <c r="AA444" s="2" t="s">
        <v>9</v>
      </c>
      <c r="AB444" s="2" t="s">
        <v>9</v>
      </c>
      <c r="AC444" s="2" t="s">
        <v>9</v>
      </c>
      <c r="AD444" s="2" t="s">
        <v>9</v>
      </c>
      <c r="AE444" s="2" t="s">
        <v>9</v>
      </c>
      <c r="AF444" s="2" t="s">
        <v>9</v>
      </c>
      <c r="AG444" s="2" t="s">
        <v>9</v>
      </c>
      <c r="AH444" s="2" t="s">
        <v>9</v>
      </c>
      <c r="AK444" s="2">
        <v>46477</v>
      </c>
    </row>
    <row r="445" spans="1:37" ht="16.5" customHeight="1" x14ac:dyDescent="0.2">
      <c r="C445" s="2" t="s">
        <v>61</v>
      </c>
      <c r="P445" s="2" t="s">
        <v>197</v>
      </c>
      <c r="Y445" s="2" t="s">
        <v>36</v>
      </c>
      <c r="AA445" s="2" t="s">
        <v>9</v>
      </c>
      <c r="AB445" s="2" t="s">
        <v>9</v>
      </c>
      <c r="AC445" s="2" t="s">
        <v>9</v>
      </c>
      <c r="AD445" s="2" t="s">
        <v>9</v>
      </c>
      <c r="AE445" s="2" t="s">
        <v>9</v>
      </c>
      <c r="AF445" s="2" t="s">
        <v>9</v>
      </c>
      <c r="AG445" s="2" t="s">
        <v>9</v>
      </c>
      <c r="AH445" s="2" t="s">
        <v>9</v>
      </c>
    </row>
    <row r="446" spans="1:37" x14ac:dyDescent="0.2">
      <c r="A446" s="2" t="s">
        <v>665</v>
      </c>
      <c r="D446" s="2" t="s">
        <v>65</v>
      </c>
      <c r="Q446" s="2" t="s">
        <v>198</v>
      </c>
      <c r="Y446" s="2" t="s">
        <v>37</v>
      </c>
      <c r="Z446" s="2" t="s">
        <v>38</v>
      </c>
      <c r="AA446" s="2" t="s">
        <v>556</v>
      </c>
      <c r="AH446" s="2" t="s">
        <v>606</v>
      </c>
      <c r="AI446" s="2" t="s">
        <v>39</v>
      </c>
    </row>
    <row r="447" spans="1:37" x14ac:dyDescent="0.2">
      <c r="E447" s="2" t="s">
        <v>309</v>
      </c>
      <c r="R447" s="2" t="s">
        <v>114</v>
      </c>
      <c r="Y447" s="2" t="s">
        <v>40</v>
      </c>
      <c r="Z447" s="2" t="s">
        <v>41</v>
      </c>
      <c r="AI447" s="2" t="s">
        <v>100</v>
      </c>
    </row>
    <row r="448" spans="1:37" x14ac:dyDescent="0.2">
      <c r="F448" s="2" t="s">
        <v>310</v>
      </c>
      <c r="Z448" s="2" t="s">
        <v>9</v>
      </c>
      <c r="AI448" s="2" t="s">
        <v>101</v>
      </c>
    </row>
    <row r="449" spans="1:37" x14ac:dyDescent="0.2">
      <c r="G449" s="2" t="s">
        <v>311</v>
      </c>
      <c r="T449" s="2" t="s">
        <v>701</v>
      </c>
      <c r="Z449" s="2" t="s">
        <v>2</v>
      </c>
      <c r="AI449" s="2" t="s">
        <v>42</v>
      </c>
    </row>
    <row r="450" spans="1:37" x14ac:dyDescent="0.2">
      <c r="H450" s="3" t="s">
        <v>249</v>
      </c>
      <c r="U450" s="2">
        <v>7996376</v>
      </c>
      <c r="V450" s="2" t="s">
        <v>43</v>
      </c>
      <c r="W450" s="2">
        <f>U450/phase52</f>
        <v>1.6510786001068669E-2</v>
      </c>
      <c r="X450" s="2" t="s">
        <v>44</v>
      </c>
      <c r="Z450" s="2" t="s">
        <v>45</v>
      </c>
      <c r="AI450" s="2" t="s">
        <v>46</v>
      </c>
    </row>
    <row r="451" spans="1:37" x14ac:dyDescent="0.2">
      <c r="C451" s="2" t="s">
        <v>235</v>
      </c>
      <c r="I451" s="2" t="s">
        <v>103</v>
      </c>
      <c r="U451" s="2">
        <v>789568</v>
      </c>
      <c r="V451" s="2" t="s">
        <v>43</v>
      </c>
      <c r="W451" s="2">
        <f>IF(U450&gt;0,(+U451/U450),"")</f>
        <v>9.8740729550486364E-2</v>
      </c>
      <c r="X451" s="2" t="s">
        <v>44</v>
      </c>
      <c r="Z451" s="2" t="s">
        <v>47</v>
      </c>
      <c r="AI451" s="2" t="s">
        <v>99</v>
      </c>
      <c r="AK451" s="2" t="s">
        <v>553</v>
      </c>
    </row>
    <row r="452" spans="1:37" x14ac:dyDescent="0.2">
      <c r="A452" s="2" t="s">
        <v>148</v>
      </c>
      <c r="B452" s="2" t="s">
        <v>389</v>
      </c>
      <c r="O452" s="2" t="s">
        <v>484</v>
      </c>
      <c r="Y452" s="2" t="s">
        <v>35</v>
      </c>
      <c r="AA452" s="2" t="s">
        <v>9</v>
      </c>
      <c r="AB452" s="2" t="s">
        <v>9</v>
      </c>
      <c r="AC452" s="2" t="s">
        <v>9</v>
      </c>
      <c r="AD452" s="2" t="s">
        <v>9</v>
      </c>
      <c r="AE452" s="2" t="s">
        <v>9</v>
      </c>
      <c r="AF452" s="2" t="s">
        <v>9</v>
      </c>
      <c r="AG452" s="2" t="s">
        <v>9</v>
      </c>
      <c r="AH452" s="2" t="s">
        <v>9</v>
      </c>
      <c r="AK452" s="2">
        <v>46356</v>
      </c>
    </row>
    <row r="453" spans="1:37" ht="16.5" customHeight="1" x14ac:dyDescent="0.2">
      <c r="C453" s="2" t="s">
        <v>61</v>
      </c>
      <c r="P453" s="2" t="s">
        <v>253</v>
      </c>
      <c r="Y453" s="2" t="s">
        <v>36</v>
      </c>
      <c r="AA453" s="2" t="s">
        <v>9</v>
      </c>
      <c r="AB453" s="2" t="s">
        <v>9</v>
      </c>
      <c r="AC453" s="2" t="s">
        <v>9</v>
      </c>
      <c r="AD453" s="2" t="s">
        <v>9</v>
      </c>
      <c r="AE453" s="2" t="s">
        <v>9</v>
      </c>
      <c r="AF453" s="2" t="s">
        <v>9</v>
      </c>
      <c r="AG453" s="2" t="s">
        <v>9</v>
      </c>
      <c r="AH453" s="2" t="s">
        <v>9</v>
      </c>
    </row>
    <row r="454" spans="1:37" x14ac:dyDescent="0.2">
      <c r="D454" s="2" t="s">
        <v>65</v>
      </c>
      <c r="Q454" s="2" t="s">
        <v>263</v>
      </c>
      <c r="Y454" s="2" t="s">
        <v>37</v>
      </c>
      <c r="Z454" s="2" t="s">
        <v>38</v>
      </c>
      <c r="AA454" s="2" t="s">
        <v>260</v>
      </c>
      <c r="AH454" s="2" t="s">
        <v>606</v>
      </c>
      <c r="AI454" s="2" t="s">
        <v>39</v>
      </c>
    </row>
    <row r="455" spans="1:37" x14ac:dyDescent="0.2">
      <c r="E455" s="2" t="s">
        <v>390</v>
      </c>
      <c r="R455" s="2" t="s">
        <v>180</v>
      </c>
      <c r="Y455" s="2" t="s">
        <v>40</v>
      </c>
      <c r="Z455" s="2" t="s">
        <v>41</v>
      </c>
      <c r="AI455" s="2" t="s">
        <v>100</v>
      </c>
    </row>
    <row r="456" spans="1:37" x14ac:dyDescent="0.2">
      <c r="F456" s="2" t="s">
        <v>391</v>
      </c>
      <c r="Z456" s="2" t="s">
        <v>9</v>
      </c>
      <c r="AI456" s="2" t="s">
        <v>101</v>
      </c>
    </row>
    <row r="457" spans="1:37" x14ac:dyDescent="0.2">
      <c r="G457" s="2" t="s">
        <v>392</v>
      </c>
      <c r="T457" s="2" t="s">
        <v>592</v>
      </c>
      <c r="Z457" s="2" t="s">
        <v>2</v>
      </c>
      <c r="AI457" s="2" t="s">
        <v>42</v>
      </c>
    </row>
    <row r="458" spans="1:37" x14ac:dyDescent="0.2">
      <c r="H458" s="3" t="s">
        <v>499</v>
      </c>
      <c r="U458" s="2">
        <v>1401443</v>
      </c>
      <c r="V458" s="2" t="s">
        <v>43</v>
      </c>
      <c r="W458" s="2">
        <f>U458/phase52</f>
        <v>2.8936765186749198E-3</v>
      </c>
      <c r="X458" s="2" t="s">
        <v>44</v>
      </c>
      <c r="Z458" s="2" t="s">
        <v>45</v>
      </c>
      <c r="AI458" s="2" t="s">
        <v>46</v>
      </c>
    </row>
    <row r="459" spans="1:37" x14ac:dyDescent="0.2">
      <c r="C459" s="2" t="s">
        <v>227</v>
      </c>
      <c r="I459" s="2" t="s">
        <v>118</v>
      </c>
      <c r="U459" s="2">
        <v>182882</v>
      </c>
      <c r="V459" s="2" t="s">
        <v>43</v>
      </c>
      <c r="W459" s="2">
        <f>IF(U458&gt;0,(+U459/U458),"")</f>
        <v>0.13049549642761069</v>
      </c>
      <c r="X459" s="2" t="s">
        <v>44</v>
      </c>
      <c r="Z459" s="2" t="s">
        <v>47</v>
      </c>
      <c r="AI459" s="2" t="s">
        <v>99</v>
      </c>
      <c r="AK459" s="2" t="s">
        <v>259</v>
      </c>
    </row>
    <row r="460" spans="1:37" x14ac:dyDescent="0.2">
      <c r="A460" s="2" t="s">
        <v>148</v>
      </c>
      <c r="B460" s="2" t="s">
        <v>354</v>
      </c>
      <c r="O460" s="2" t="s">
        <v>195</v>
      </c>
      <c r="Y460" s="2" t="s">
        <v>35</v>
      </c>
      <c r="AA460" s="2" t="s">
        <v>9</v>
      </c>
      <c r="AB460" s="2" t="s">
        <v>9</v>
      </c>
      <c r="AC460" s="2" t="s">
        <v>9</v>
      </c>
      <c r="AD460" s="2" t="s">
        <v>9</v>
      </c>
      <c r="AE460" s="2" t="s">
        <v>9</v>
      </c>
      <c r="AF460" s="2" t="s">
        <v>9</v>
      </c>
      <c r="AG460" s="2" t="s">
        <v>9</v>
      </c>
      <c r="AH460" s="2" t="s">
        <v>9</v>
      </c>
      <c r="AK460" s="2">
        <v>46414</v>
      </c>
    </row>
    <row r="461" spans="1:37" ht="16.5" customHeight="1" x14ac:dyDescent="0.2">
      <c r="C461" s="2" t="s">
        <v>581</v>
      </c>
      <c r="P461" s="2" t="s">
        <v>253</v>
      </c>
      <c r="Y461" s="2" t="s">
        <v>36</v>
      </c>
      <c r="AA461" s="2" t="s">
        <v>9</v>
      </c>
      <c r="AB461" s="2" t="s">
        <v>9</v>
      </c>
      <c r="AC461" s="2" t="s">
        <v>9</v>
      </c>
      <c r="AD461" s="2" t="s">
        <v>9</v>
      </c>
      <c r="AE461" s="2" t="s">
        <v>9</v>
      </c>
      <c r="AF461" s="2" t="s">
        <v>9</v>
      </c>
      <c r="AG461" s="2" t="s">
        <v>9</v>
      </c>
      <c r="AH461" s="2" t="s">
        <v>9</v>
      </c>
    </row>
    <row r="462" spans="1:37" x14ac:dyDescent="0.2">
      <c r="D462" s="2" t="s">
        <v>65</v>
      </c>
      <c r="Q462" s="2" t="s">
        <v>263</v>
      </c>
      <c r="Y462" s="2" t="s">
        <v>37</v>
      </c>
      <c r="Z462" s="2" t="s">
        <v>38</v>
      </c>
      <c r="AA462" s="2" t="s">
        <v>260</v>
      </c>
      <c r="AH462" s="2" t="s">
        <v>606</v>
      </c>
      <c r="AI462" s="2" t="s">
        <v>39</v>
      </c>
    </row>
    <row r="463" spans="1:37" x14ac:dyDescent="0.2">
      <c r="E463" s="2" t="s">
        <v>177</v>
      </c>
      <c r="R463" s="2" t="s">
        <v>114</v>
      </c>
      <c r="Y463" s="2" t="s">
        <v>40</v>
      </c>
      <c r="Z463" s="2" t="s">
        <v>41</v>
      </c>
      <c r="AI463" s="2" t="s">
        <v>100</v>
      </c>
    </row>
    <row r="464" spans="1:37" x14ac:dyDescent="0.2">
      <c r="F464" s="2" t="s">
        <v>355</v>
      </c>
      <c r="Z464" s="2" t="s">
        <v>9</v>
      </c>
      <c r="AI464" s="2" t="s">
        <v>101</v>
      </c>
    </row>
    <row r="465" spans="1:37" x14ac:dyDescent="0.2">
      <c r="G465" s="2" t="s">
        <v>356</v>
      </c>
      <c r="T465" s="2" t="s">
        <v>642</v>
      </c>
      <c r="Z465" s="2" t="s">
        <v>2</v>
      </c>
      <c r="AI465" s="2" t="s">
        <v>42</v>
      </c>
    </row>
    <row r="466" spans="1:37" x14ac:dyDescent="0.2">
      <c r="H466" s="3" t="s">
        <v>500</v>
      </c>
      <c r="U466" s="2">
        <v>5823436</v>
      </c>
      <c r="V466" s="2" t="s">
        <v>43</v>
      </c>
      <c r="W466" s="2">
        <f>U466/phase52</f>
        <v>1.2024135131579522E-2</v>
      </c>
      <c r="X466" s="2" t="s">
        <v>44</v>
      </c>
      <c r="Z466" s="2" t="s">
        <v>45</v>
      </c>
      <c r="AI466" s="2" t="s">
        <v>46</v>
      </c>
    </row>
    <row r="467" spans="1:37" x14ac:dyDescent="0.2">
      <c r="C467" s="2" t="s">
        <v>223</v>
      </c>
      <c r="I467" s="2" t="s">
        <v>118</v>
      </c>
      <c r="U467" s="2">
        <v>698812</v>
      </c>
      <c r="V467" s="2" t="s">
        <v>43</v>
      </c>
      <c r="W467" s="2">
        <f>IF(U466&gt;0,(+U467/U466),"")</f>
        <v>0.11999994504962362</v>
      </c>
      <c r="X467" s="2" t="s">
        <v>44</v>
      </c>
      <c r="Z467" s="2" t="s">
        <v>47</v>
      </c>
      <c r="AI467" s="2" t="s">
        <v>99</v>
      </c>
      <c r="AK467" s="2" t="s">
        <v>259</v>
      </c>
    </row>
    <row r="468" spans="1:37" x14ac:dyDescent="0.2">
      <c r="A468" s="2" t="s">
        <v>148</v>
      </c>
      <c r="B468" s="2" t="s">
        <v>241</v>
      </c>
      <c r="O468" s="2" t="s">
        <v>193</v>
      </c>
      <c r="Y468" s="2" t="s">
        <v>35</v>
      </c>
      <c r="AA468" s="2" t="s">
        <v>9</v>
      </c>
      <c r="AB468" s="2" t="s">
        <v>9</v>
      </c>
      <c r="AC468" s="2" t="s">
        <v>9</v>
      </c>
      <c r="AD468" s="2" t="s">
        <v>9</v>
      </c>
      <c r="AE468" s="2" t="s">
        <v>9</v>
      </c>
      <c r="AF468" s="2" t="s">
        <v>9</v>
      </c>
      <c r="AG468" s="2" t="s">
        <v>9</v>
      </c>
      <c r="AH468" s="2" t="s">
        <v>9</v>
      </c>
      <c r="AK468" s="2">
        <v>46234</v>
      </c>
    </row>
    <row r="469" spans="1:37" ht="16.5" customHeight="1" x14ac:dyDescent="0.2">
      <c r="C469" s="2" t="s">
        <v>60</v>
      </c>
      <c r="P469" s="2" t="s">
        <v>197</v>
      </c>
      <c r="Y469" s="2" t="s">
        <v>36</v>
      </c>
      <c r="AA469" s="2" t="s">
        <v>9</v>
      </c>
      <c r="AB469" s="2" t="s">
        <v>9</v>
      </c>
      <c r="AC469" s="2" t="s">
        <v>9</v>
      </c>
      <c r="AD469" s="2" t="s">
        <v>9</v>
      </c>
      <c r="AE469" s="2" t="s">
        <v>9</v>
      </c>
      <c r="AF469" s="2" t="s">
        <v>9</v>
      </c>
      <c r="AG469" s="2" t="s">
        <v>9</v>
      </c>
      <c r="AH469" s="2" t="s">
        <v>9</v>
      </c>
    </row>
    <row r="470" spans="1:37" x14ac:dyDescent="0.2">
      <c r="A470" s="2" t="s">
        <v>645</v>
      </c>
      <c r="D470" s="2" t="s">
        <v>65</v>
      </c>
      <c r="Q470" s="2" t="s">
        <v>198</v>
      </c>
      <c r="Y470" s="2" t="s">
        <v>37</v>
      </c>
      <c r="Z470" s="2" t="s">
        <v>38</v>
      </c>
      <c r="AA470" s="2" t="s">
        <v>247</v>
      </c>
      <c r="AH470" s="2" t="s">
        <v>606</v>
      </c>
      <c r="AI470" s="2" t="s">
        <v>39</v>
      </c>
    </row>
    <row r="471" spans="1:37" x14ac:dyDescent="0.2">
      <c r="E471" s="2" t="s">
        <v>242</v>
      </c>
      <c r="R471" s="2" t="s">
        <v>180</v>
      </c>
      <c r="Y471" s="2" t="s">
        <v>40</v>
      </c>
      <c r="Z471" s="2" t="s">
        <v>41</v>
      </c>
      <c r="AI471" s="2" t="s">
        <v>100</v>
      </c>
    </row>
    <row r="472" spans="1:37" x14ac:dyDescent="0.2">
      <c r="F472" s="2" t="s">
        <v>243</v>
      </c>
      <c r="Z472" s="2" t="s">
        <v>9</v>
      </c>
      <c r="AI472" s="2" t="s">
        <v>101</v>
      </c>
    </row>
    <row r="473" spans="1:37" x14ac:dyDescent="0.2">
      <c r="G473" s="2" t="s">
        <v>9</v>
      </c>
      <c r="T473" s="2" t="s">
        <v>601</v>
      </c>
      <c r="Z473" s="2" t="s">
        <v>2</v>
      </c>
      <c r="AI473" s="2" t="s">
        <v>42</v>
      </c>
    </row>
    <row r="474" spans="1:37" x14ac:dyDescent="0.2">
      <c r="H474" s="3" t="s">
        <v>501</v>
      </c>
      <c r="U474" s="2">
        <v>4711194</v>
      </c>
      <c r="V474" s="2" t="s">
        <v>43</v>
      </c>
      <c r="W474" s="2">
        <f>U474/phase52</f>
        <v>9.7275960939704077E-3</v>
      </c>
      <c r="X474" s="2" t="s">
        <v>44</v>
      </c>
      <c r="Z474" s="2" t="s">
        <v>45</v>
      </c>
      <c r="AI474" s="2" t="s">
        <v>46</v>
      </c>
    </row>
    <row r="475" spans="1:37" x14ac:dyDescent="0.2">
      <c r="C475" s="2" t="s">
        <v>240</v>
      </c>
      <c r="I475" s="2" t="s">
        <v>106</v>
      </c>
      <c r="U475" s="2">
        <v>485403</v>
      </c>
      <c r="V475" s="2" t="s">
        <v>43</v>
      </c>
      <c r="W475" s="2">
        <f>IF(U474&gt;0,(+U475/U474),"")</f>
        <v>0.10303184288314172</v>
      </c>
      <c r="X475" s="2" t="s">
        <v>44</v>
      </c>
      <c r="Z475" s="2" t="s">
        <v>47</v>
      </c>
      <c r="AI475" s="2" t="s">
        <v>99</v>
      </c>
      <c r="AK475" s="2" t="s">
        <v>232</v>
      </c>
    </row>
    <row r="476" spans="1:37" x14ac:dyDescent="0.2">
      <c r="A476" s="2" t="s">
        <v>148</v>
      </c>
      <c r="B476" s="2" t="s">
        <v>541</v>
      </c>
      <c r="O476" s="2" t="s">
        <v>193</v>
      </c>
      <c r="Y476" s="2" t="s">
        <v>35</v>
      </c>
      <c r="AK476" s="2">
        <v>46264</v>
      </c>
    </row>
    <row r="477" spans="1:37" ht="16.5" customHeight="1" x14ac:dyDescent="0.2">
      <c r="C477" s="2" t="s">
        <v>60</v>
      </c>
      <c r="P477" s="2" t="s">
        <v>197</v>
      </c>
      <c r="Y477" s="2" t="s">
        <v>36</v>
      </c>
    </row>
    <row r="478" spans="1:37" x14ac:dyDescent="0.2">
      <c r="A478" s="2" t="s">
        <v>646</v>
      </c>
      <c r="D478" s="2" t="s">
        <v>65</v>
      </c>
      <c r="Q478" s="2" t="s">
        <v>198</v>
      </c>
      <c r="Y478" s="2" t="s">
        <v>37</v>
      </c>
      <c r="Z478" s="2" t="s">
        <v>38</v>
      </c>
      <c r="AA478" s="2" t="s">
        <v>247</v>
      </c>
      <c r="AH478" s="2" t="s">
        <v>606</v>
      </c>
      <c r="AI478" s="2" t="s">
        <v>39</v>
      </c>
    </row>
    <row r="479" spans="1:37" x14ac:dyDescent="0.2">
      <c r="E479" s="2" t="s">
        <v>570</v>
      </c>
      <c r="R479" s="2" t="s">
        <v>180</v>
      </c>
      <c r="Y479" s="2" t="s">
        <v>40</v>
      </c>
      <c r="Z479" s="2" t="s">
        <v>41</v>
      </c>
      <c r="AI479" s="2" t="s">
        <v>100</v>
      </c>
    </row>
    <row r="480" spans="1:37" x14ac:dyDescent="0.2">
      <c r="F480" s="2" t="s">
        <v>571</v>
      </c>
      <c r="Z480" s="2" t="s">
        <v>9</v>
      </c>
      <c r="AI480" s="2" t="s">
        <v>101</v>
      </c>
    </row>
    <row r="481" spans="1:37" x14ac:dyDescent="0.2">
      <c r="T481" s="2" t="s">
        <v>628</v>
      </c>
      <c r="Z481" s="2" t="s">
        <v>2</v>
      </c>
      <c r="AI481" s="2" t="s">
        <v>42</v>
      </c>
    </row>
    <row r="482" spans="1:37" x14ac:dyDescent="0.2">
      <c r="U482" s="2">
        <v>4745565</v>
      </c>
      <c r="V482" s="2" t="s">
        <v>43</v>
      </c>
      <c r="W482" s="2">
        <f>U482/phase52</f>
        <v>9.7985647709864371E-3</v>
      </c>
      <c r="X482" s="2" t="s">
        <v>44</v>
      </c>
      <c r="Z482" s="2" t="s">
        <v>45</v>
      </c>
      <c r="AI482" s="2" t="s">
        <v>46</v>
      </c>
    </row>
    <row r="483" spans="1:37" x14ac:dyDescent="0.2">
      <c r="C483" s="2" t="s">
        <v>240</v>
      </c>
      <c r="I483" s="2" t="s">
        <v>106</v>
      </c>
      <c r="U483" s="2">
        <v>559697</v>
      </c>
      <c r="V483" s="2" t="s">
        <v>43</v>
      </c>
      <c r="W483" s="2">
        <f>IF(U482&gt;0,(+U483/U482),"")</f>
        <v>0.11794106708052676</v>
      </c>
      <c r="X483" s="2" t="s">
        <v>44</v>
      </c>
      <c r="Z483" s="2" t="s">
        <v>47</v>
      </c>
      <c r="AI483" s="2" t="s">
        <v>99</v>
      </c>
      <c r="AK483" s="2" t="s">
        <v>232</v>
      </c>
    </row>
    <row r="484" spans="1:37" x14ac:dyDescent="0.2">
      <c r="A484" s="2" t="s">
        <v>148</v>
      </c>
      <c r="B484" s="2" t="s">
        <v>393</v>
      </c>
      <c r="O484" s="2" t="s">
        <v>484</v>
      </c>
      <c r="Y484" s="2" t="s">
        <v>35</v>
      </c>
      <c r="AA484" s="2" t="s">
        <v>9</v>
      </c>
      <c r="AB484" s="2" t="s">
        <v>9</v>
      </c>
      <c r="AC484" s="2" t="s">
        <v>9</v>
      </c>
      <c r="AD484" s="2" t="s">
        <v>9</v>
      </c>
      <c r="AE484" s="2" t="s">
        <v>9</v>
      </c>
      <c r="AF484" s="2" t="s">
        <v>9</v>
      </c>
      <c r="AG484" s="2" t="s">
        <v>9</v>
      </c>
      <c r="AH484" s="2" t="s">
        <v>9</v>
      </c>
      <c r="AK484" s="2">
        <v>46234</v>
      </c>
    </row>
    <row r="485" spans="1:37" ht="16.5" customHeight="1" x14ac:dyDescent="0.2">
      <c r="C485" s="2" t="s">
        <v>156</v>
      </c>
      <c r="P485" s="2" t="s">
        <v>197</v>
      </c>
      <c r="Y485" s="2" t="s">
        <v>36</v>
      </c>
      <c r="AA485" s="2" t="s">
        <v>9</v>
      </c>
      <c r="AB485" s="2" t="s">
        <v>9</v>
      </c>
      <c r="AC485" s="2" t="s">
        <v>9</v>
      </c>
      <c r="AD485" s="2" t="s">
        <v>9</v>
      </c>
      <c r="AE485" s="2" t="s">
        <v>9</v>
      </c>
      <c r="AF485" s="2" t="s">
        <v>9</v>
      </c>
      <c r="AG485" s="2" t="s">
        <v>9</v>
      </c>
      <c r="AH485" s="2" t="s">
        <v>9</v>
      </c>
    </row>
    <row r="486" spans="1:37" x14ac:dyDescent="0.2">
      <c r="D486" s="2" t="s">
        <v>65</v>
      </c>
      <c r="Q486" s="2" t="s">
        <v>198</v>
      </c>
      <c r="Y486" s="2" t="s">
        <v>37</v>
      </c>
      <c r="Z486" s="2" t="s">
        <v>38</v>
      </c>
      <c r="AA486" s="2" t="s">
        <v>556</v>
      </c>
      <c r="AH486" s="2" t="s">
        <v>606</v>
      </c>
      <c r="AI486" s="2" t="s">
        <v>39</v>
      </c>
    </row>
    <row r="487" spans="1:37" x14ac:dyDescent="0.2">
      <c r="E487" s="2" t="s">
        <v>394</v>
      </c>
      <c r="R487" s="2" t="s">
        <v>187</v>
      </c>
      <c r="Y487" s="2" t="s">
        <v>40</v>
      </c>
      <c r="Z487" s="2" t="s">
        <v>41</v>
      </c>
      <c r="AI487" s="2" t="s">
        <v>100</v>
      </c>
    </row>
    <row r="488" spans="1:37" x14ac:dyDescent="0.2">
      <c r="F488" s="2" t="s">
        <v>395</v>
      </c>
      <c r="Z488" s="2" t="s">
        <v>9</v>
      </c>
      <c r="AI488" s="2" t="s">
        <v>101</v>
      </c>
    </row>
    <row r="489" spans="1:37" x14ac:dyDescent="0.2">
      <c r="G489" s="2" t="s">
        <v>9</v>
      </c>
      <c r="T489" s="2" t="s">
        <v>597</v>
      </c>
      <c r="Z489" s="2" t="s">
        <v>2</v>
      </c>
      <c r="AI489" s="2" t="s">
        <v>42</v>
      </c>
    </row>
    <row r="490" spans="1:37" x14ac:dyDescent="0.2">
      <c r="H490" s="3" t="s">
        <v>502</v>
      </c>
      <c r="U490" s="2">
        <v>1212661</v>
      </c>
      <c r="V490" s="2" t="s">
        <v>43</v>
      </c>
      <c r="W490" s="2">
        <f>U490/phase52</f>
        <v>2.5038825416466076E-3</v>
      </c>
      <c r="X490" s="2" t="s">
        <v>44</v>
      </c>
      <c r="Z490" s="2" t="s">
        <v>45</v>
      </c>
      <c r="AI490" s="2" t="s">
        <v>46</v>
      </c>
    </row>
    <row r="491" spans="1:37" x14ac:dyDescent="0.2">
      <c r="C491" s="2" t="s">
        <v>227</v>
      </c>
      <c r="I491" s="2" t="s">
        <v>103</v>
      </c>
      <c r="U491" s="2">
        <v>121932</v>
      </c>
      <c r="V491" s="2" t="s">
        <v>43</v>
      </c>
      <c r="W491" s="2">
        <f>IF(U490&gt;0,(+U491/U490),"")</f>
        <v>0.10054912296181703</v>
      </c>
      <c r="X491" s="2" t="s">
        <v>44</v>
      </c>
      <c r="Z491" s="2" t="s">
        <v>47</v>
      </c>
      <c r="AI491" s="2" t="s">
        <v>99</v>
      </c>
      <c r="AK491" s="2" t="s">
        <v>553</v>
      </c>
    </row>
    <row r="492" spans="1:37" x14ac:dyDescent="0.2">
      <c r="A492" s="2" t="s">
        <v>148</v>
      </c>
      <c r="B492" s="2" t="s">
        <v>371</v>
      </c>
      <c r="O492" s="2" t="s">
        <v>717</v>
      </c>
      <c r="Y492" s="2" t="s">
        <v>35</v>
      </c>
      <c r="AA492" s="2" t="s">
        <v>9</v>
      </c>
      <c r="AB492" s="2" t="s">
        <v>9</v>
      </c>
      <c r="AC492" s="2" t="s">
        <v>9</v>
      </c>
      <c r="AD492" s="2" t="s">
        <v>9</v>
      </c>
      <c r="AE492" s="2" t="s">
        <v>9</v>
      </c>
      <c r="AF492" s="2" t="s">
        <v>9</v>
      </c>
      <c r="AG492" s="2" t="s">
        <v>9</v>
      </c>
      <c r="AH492" s="2" t="s">
        <v>9</v>
      </c>
      <c r="AK492" s="2">
        <v>46358</v>
      </c>
    </row>
    <row r="493" spans="1:37" ht="16.5" customHeight="1" x14ac:dyDescent="0.2">
      <c r="C493" s="2" t="s">
        <v>61</v>
      </c>
      <c r="P493" s="2" t="s">
        <v>230</v>
      </c>
      <c r="Y493" s="2" t="s">
        <v>36</v>
      </c>
      <c r="AA493" s="2" t="s">
        <v>9</v>
      </c>
      <c r="AB493" s="2" t="s">
        <v>9</v>
      </c>
      <c r="AC493" s="2" t="s">
        <v>9</v>
      </c>
      <c r="AD493" s="2" t="s">
        <v>9</v>
      </c>
      <c r="AE493" s="2" t="s">
        <v>9</v>
      </c>
      <c r="AF493" s="2" t="s">
        <v>9</v>
      </c>
      <c r="AG493" s="2" t="s">
        <v>9</v>
      </c>
      <c r="AH493" s="2" t="s">
        <v>9</v>
      </c>
    </row>
    <row r="494" spans="1:37" x14ac:dyDescent="0.2">
      <c r="A494" s="2" t="s">
        <v>707</v>
      </c>
      <c r="D494" s="2" t="s">
        <v>65</v>
      </c>
      <c r="Q494" s="2" t="s">
        <v>199</v>
      </c>
      <c r="Y494" s="2" t="s">
        <v>37</v>
      </c>
      <c r="Z494" s="2" t="s">
        <v>38</v>
      </c>
      <c r="AA494" s="2" t="s">
        <v>534</v>
      </c>
      <c r="AH494" s="2" t="s">
        <v>606</v>
      </c>
      <c r="AI494" s="2" t="s">
        <v>39</v>
      </c>
    </row>
    <row r="495" spans="1:37" x14ac:dyDescent="0.2">
      <c r="E495" s="2" t="s">
        <v>372</v>
      </c>
      <c r="R495" s="2" t="s">
        <v>180</v>
      </c>
      <c r="Y495" s="2" t="s">
        <v>40</v>
      </c>
      <c r="Z495" s="2" t="s">
        <v>41</v>
      </c>
      <c r="AI495" s="2" t="s">
        <v>100</v>
      </c>
    </row>
    <row r="496" spans="1:37" x14ac:dyDescent="0.2">
      <c r="F496" s="2" t="s">
        <v>373</v>
      </c>
      <c r="Z496" s="2" t="s">
        <v>9</v>
      </c>
      <c r="AI496" s="2" t="s">
        <v>101</v>
      </c>
    </row>
    <row r="497" spans="1:37" x14ac:dyDescent="0.2">
      <c r="G497" s="2" t="s">
        <v>374</v>
      </c>
      <c r="T497" s="2" t="s">
        <v>743</v>
      </c>
      <c r="Z497" s="2" t="s">
        <v>2</v>
      </c>
      <c r="AI497" s="2" t="s">
        <v>42</v>
      </c>
    </row>
    <row r="498" spans="1:37" x14ac:dyDescent="0.2">
      <c r="H498" s="3" t="s">
        <v>503</v>
      </c>
      <c r="U498" s="2">
        <v>1200034</v>
      </c>
      <c r="V498" s="2" t="s">
        <v>43</v>
      </c>
      <c r="W498" s="2">
        <f>U498/phase52</f>
        <v>2.4778105191659871E-3</v>
      </c>
      <c r="X498" s="2" t="s">
        <v>44</v>
      </c>
      <c r="Z498" s="2" t="s">
        <v>45</v>
      </c>
      <c r="AI498" s="2" t="s">
        <v>46</v>
      </c>
    </row>
    <row r="499" spans="1:37" x14ac:dyDescent="0.2">
      <c r="C499" s="2" t="s">
        <v>244</v>
      </c>
      <c r="I499" s="2" t="s">
        <v>119</v>
      </c>
      <c r="U499" s="2">
        <v>157154</v>
      </c>
      <c r="V499" s="2" t="s">
        <v>43</v>
      </c>
      <c r="W499" s="2">
        <f>IF(U498&gt;0,(+U499/U498),"")</f>
        <v>0.13095795619124126</v>
      </c>
      <c r="X499" s="2" t="s">
        <v>44</v>
      </c>
      <c r="Z499" s="2" t="s">
        <v>47</v>
      </c>
      <c r="AI499" s="2" t="s">
        <v>99</v>
      </c>
      <c r="AK499" s="2" t="s">
        <v>270</v>
      </c>
    </row>
    <row r="500" spans="1:37" x14ac:dyDescent="0.2">
      <c r="A500" s="2" t="s">
        <v>148</v>
      </c>
      <c r="B500" s="2" t="s">
        <v>421</v>
      </c>
      <c r="O500" s="2" t="s">
        <v>181</v>
      </c>
      <c r="Y500" s="2" t="s">
        <v>35</v>
      </c>
      <c r="AA500" s="2" t="s">
        <v>9</v>
      </c>
      <c r="AB500" s="2" t="s">
        <v>9</v>
      </c>
      <c r="AC500" s="2" t="s">
        <v>9</v>
      </c>
      <c r="AD500" s="2" t="s">
        <v>9</v>
      </c>
      <c r="AE500" s="2" t="s">
        <v>9</v>
      </c>
      <c r="AF500" s="2" t="s">
        <v>9</v>
      </c>
      <c r="AG500" s="2" t="s">
        <v>9</v>
      </c>
      <c r="AH500" s="2" t="s">
        <v>9</v>
      </c>
      <c r="AK500" s="2">
        <v>46234</v>
      </c>
    </row>
    <row r="501" spans="1:37" ht="16.5" customHeight="1" x14ac:dyDescent="0.2">
      <c r="C501" s="2" t="s">
        <v>61</v>
      </c>
      <c r="P501" s="2" t="s">
        <v>230</v>
      </c>
      <c r="Y501" s="2" t="s">
        <v>36</v>
      </c>
      <c r="AA501" s="2" t="s">
        <v>9</v>
      </c>
      <c r="AB501" s="2" t="s">
        <v>9</v>
      </c>
      <c r="AC501" s="2" t="s">
        <v>9</v>
      </c>
      <c r="AD501" s="2" t="s">
        <v>9</v>
      </c>
      <c r="AE501" s="2" t="s">
        <v>9</v>
      </c>
      <c r="AF501" s="2" t="s">
        <v>9</v>
      </c>
      <c r="AG501" s="2" t="s">
        <v>9</v>
      </c>
      <c r="AH501" s="2" t="s">
        <v>9</v>
      </c>
    </row>
    <row r="502" spans="1:37" x14ac:dyDescent="0.2">
      <c r="D502" s="2" t="s">
        <v>65</v>
      </c>
      <c r="Q502" s="2" t="s">
        <v>199</v>
      </c>
      <c r="Y502" s="2" t="s">
        <v>37</v>
      </c>
      <c r="Z502" s="2" t="s">
        <v>38</v>
      </c>
      <c r="AA502" s="2" t="s">
        <v>534</v>
      </c>
      <c r="AH502" s="2" t="s">
        <v>606</v>
      </c>
      <c r="AI502" s="2" t="s">
        <v>39</v>
      </c>
    </row>
    <row r="503" spans="1:37" x14ac:dyDescent="0.2">
      <c r="E503" s="2" t="s">
        <v>422</v>
      </c>
      <c r="R503" s="2" t="s">
        <v>180</v>
      </c>
      <c r="Y503" s="2" t="s">
        <v>40</v>
      </c>
      <c r="Z503" s="2" t="s">
        <v>41</v>
      </c>
      <c r="AI503" s="2" t="s">
        <v>100</v>
      </c>
    </row>
    <row r="504" spans="1:37" x14ac:dyDescent="0.2">
      <c r="F504" s="2" t="s">
        <v>423</v>
      </c>
      <c r="Z504" s="2" t="s">
        <v>9</v>
      </c>
      <c r="AI504" s="2" t="s">
        <v>101</v>
      </c>
    </row>
    <row r="505" spans="1:37" x14ac:dyDescent="0.2">
      <c r="G505" s="2" t="s">
        <v>9</v>
      </c>
      <c r="T505" s="2" t="s">
        <v>600</v>
      </c>
      <c r="Z505" s="2" t="s">
        <v>2</v>
      </c>
      <c r="AI505" s="2" t="s">
        <v>42</v>
      </c>
    </row>
    <row r="506" spans="1:37" x14ac:dyDescent="0.2">
      <c r="H506" s="3" t="s">
        <v>504</v>
      </c>
      <c r="U506" s="2">
        <v>740069</v>
      </c>
      <c r="V506" s="2" t="s">
        <v>43</v>
      </c>
      <c r="W506" s="2">
        <f>U506/phase52</f>
        <v>1.528082331924473E-3</v>
      </c>
      <c r="X506" s="2" t="s">
        <v>44</v>
      </c>
      <c r="Z506" s="2" t="s">
        <v>45</v>
      </c>
      <c r="AI506" s="2" t="s">
        <v>46</v>
      </c>
    </row>
    <row r="507" spans="1:37" x14ac:dyDescent="0.2">
      <c r="C507" s="2" t="s">
        <v>221</v>
      </c>
      <c r="I507" s="2" t="s">
        <v>119</v>
      </c>
      <c r="U507" s="2">
        <v>113217</v>
      </c>
      <c r="V507" s="2" t="s">
        <v>43</v>
      </c>
      <c r="W507" s="2">
        <f>IF(U506&gt;0,(+U507/U506),"")</f>
        <v>0.15298168143781188</v>
      </c>
      <c r="X507" s="2" t="s">
        <v>44</v>
      </c>
      <c r="Z507" s="2" t="s">
        <v>47</v>
      </c>
      <c r="AI507" s="2" t="s">
        <v>99</v>
      </c>
      <c r="AK507" s="2" t="s">
        <v>270</v>
      </c>
    </row>
    <row r="508" spans="1:37" x14ac:dyDescent="0.2">
      <c r="A508" s="2" t="s">
        <v>148</v>
      </c>
      <c r="B508" s="2" t="s">
        <v>375</v>
      </c>
      <c r="O508" s="2" t="s">
        <v>717</v>
      </c>
      <c r="Y508" s="2" t="s">
        <v>35</v>
      </c>
      <c r="AA508" s="2" t="s">
        <v>9</v>
      </c>
      <c r="AB508" s="2" t="s">
        <v>9</v>
      </c>
      <c r="AC508" s="2" t="s">
        <v>9</v>
      </c>
      <c r="AD508" s="2" t="s">
        <v>9</v>
      </c>
      <c r="AE508" s="2" t="s">
        <v>9</v>
      </c>
      <c r="AF508" s="2" t="s">
        <v>9</v>
      </c>
      <c r="AG508" s="2" t="s">
        <v>9</v>
      </c>
      <c r="AH508" s="2" t="s">
        <v>9</v>
      </c>
      <c r="AK508" s="2">
        <v>46356</v>
      </c>
    </row>
    <row r="509" spans="1:37" ht="16.5" customHeight="1" x14ac:dyDescent="0.2">
      <c r="C509" s="2" t="s">
        <v>61</v>
      </c>
      <c r="P509" s="2" t="s">
        <v>230</v>
      </c>
      <c r="Y509" s="2" t="s">
        <v>36</v>
      </c>
      <c r="AA509" s="2" t="s">
        <v>9</v>
      </c>
      <c r="AB509" s="2" t="s">
        <v>9</v>
      </c>
      <c r="AC509" s="2" t="s">
        <v>9</v>
      </c>
      <c r="AD509" s="2" t="s">
        <v>9</v>
      </c>
      <c r="AE509" s="2" t="s">
        <v>9</v>
      </c>
      <c r="AF509" s="2" t="s">
        <v>9</v>
      </c>
      <c r="AG509" s="2" t="s">
        <v>9</v>
      </c>
      <c r="AH509" s="2" t="s">
        <v>9</v>
      </c>
    </row>
    <row r="510" spans="1:37" x14ac:dyDescent="0.2">
      <c r="A510" s="2" t="s">
        <v>647</v>
      </c>
      <c r="D510" s="2" t="s">
        <v>65</v>
      </c>
      <c r="Q510" s="2" t="s">
        <v>199</v>
      </c>
      <c r="Y510" s="2" t="s">
        <v>37</v>
      </c>
      <c r="Z510" s="2" t="s">
        <v>38</v>
      </c>
      <c r="AA510" s="2" t="s">
        <v>534</v>
      </c>
      <c r="AH510" s="2" t="s">
        <v>606</v>
      </c>
      <c r="AI510" s="2" t="s">
        <v>39</v>
      </c>
    </row>
    <row r="511" spans="1:37" x14ac:dyDescent="0.2">
      <c r="E511" s="2" t="s">
        <v>178</v>
      </c>
      <c r="R511" s="2" t="s">
        <v>180</v>
      </c>
      <c r="Y511" s="2" t="s">
        <v>40</v>
      </c>
      <c r="Z511" s="2" t="s">
        <v>41</v>
      </c>
      <c r="AI511" s="2" t="s">
        <v>100</v>
      </c>
    </row>
    <row r="512" spans="1:37" x14ac:dyDescent="0.2">
      <c r="F512" s="2" t="s">
        <v>376</v>
      </c>
      <c r="Z512" s="2" t="s">
        <v>9</v>
      </c>
      <c r="AI512" s="2" t="s">
        <v>101</v>
      </c>
    </row>
    <row r="513" spans="1:37" x14ac:dyDescent="0.2">
      <c r="G513" s="2" t="s">
        <v>377</v>
      </c>
      <c r="T513" s="2" t="s">
        <v>629</v>
      </c>
      <c r="Z513" s="2" t="s">
        <v>2</v>
      </c>
      <c r="AI513" s="2" t="s">
        <v>42</v>
      </c>
    </row>
    <row r="514" spans="1:37" x14ac:dyDescent="0.2">
      <c r="H514" s="3" t="s">
        <v>505</v>
      </c>
      <c r="U514" s="2">
        <v>3221610</v>
      </c>
      <c r="V514" s="2" t="s">
        <v>43</v>
      </c>
      <c r="W514" s="2">
        <f>U514/phase52</f>
        <v>6.6519274842632261E-3</v>
      </c>
      <c r="X514" s="2" t="s">
        <v>44</v>
      </c>
      <c r="Z514" s="2" t="s">
        <v>45</v>
      </c>
      <c r="AI514" s="2" t="s">
        <v>46</v>
      </c>
    </row>
    <row r="515" spans="1:37" x14ac:dyDescent="0.2">
      <c r="C515" s="2" t="s">
        <v>244</v>
      </c>
      <c r="I515" s="2" t="s">
        <v>119</v>
      </c>
      <c r="U515" s="2">
        <v>338830</v>
      </c>
      <c r="V515" s="2" t="s">
        <v>43</v>
      </c>
      <c r="W515" s="2">
        <f>IF(U514&gt;0,(+U515/U514),"")</f>
        <v>0.10517412101402715</v>
      </c>
      <c r="X515" s="2" t="s">
        <v>44</v>
      </c>
      <c r="Z515" s="2" t="s">
        <v>47</v>
      </c>
      <c r="AI515" s="2" t="s">
        <v>99</v>
      </c>
      <c r="AK515" s="2" t="s">
        <v>270</v>
      </c>
    </row>
    <row r="516" spans="1:37" x14ac:dyDescent="0.2">
      <c r="A516" s="2" t="s">
        <v>148</v>
      </c>
      <c r="B516" s="2" t="s">
        <v>582</v>
      </c>
      <c r="O516" s="2" t="s">
        <v>617</v>
      </c>
      <c r="Y516" s="2" t="s">
        <v>35</v>
      </c>
      <c r="AA516" s="2" t="s">
        <v>9</v>
      </c>
      <c r="AB516" s="2" t="s">
        <v>9</v>
      </c>
      <c r="AC516" s="2" t="s">
        <v>9</v>
      </c>
      <c r="AD516" s="2" t="s">
        <v>9</v>
      </c>
      <c r="AE516" s="2" t="s">
        <v>9</v>
      </c>
      <c r="AF516" s="2" t="s">
        <v>9</v>
      </c>
      <c r="AG516" s="2" t="s">
        <v>9</v>
      </c>
      <c r="AH516" s="2" t="s">
        <v>9</v>
      </c>
      <c r="AK516" s="2">
        <v>46418</v>
      </c>
    </row>
    <row r="517" spans="1:37" ht="16.5" customHeight="1" x14ac:dyDescent="0.2">
      <c r="C517" s="2" t="s">
        <v>607</v>
      </c>
      <c r="P517" s="2" t="s">
        <v>185</v>
      </c>
      <c r="Y517" s="2" t="s">
        <v>36</v>
      </c>
      <c r="AA517" s="2" t="s">
        <v>9</v>
      </c>
      <c r="AB517" s="2" t="s">
        <v>9</v>
      </c>
      <c r="AC517" s="2" t="s">
        <v>9</v>
      </c>
      <c r="AD517" s="2" t="s">
        <v>9</v>
      </c>
      <c r="AE517" s="2" t="s">
        <v>9</v>
      </c>
      <c r="AF517" s="2" t="s">
        <v>9</v>
      </c>
      <c r="AG517" s="2" t="s">
        <v>9</v>
      </c>
      <c r="AH517" s="2" t="s">
        <v>9</v>
      </c>
    </row>
    <row r="518" spans="1:37" x14ac:dyDescent="0.2">
      <c r="D518" s="2" t="s">
        <v>65</v>
      </c>
      <c r="Q518" s="2" t="s">
        <v>186</v>
      </c>
      <c r="Y518" s="2" t="s">
        <v>37</v>
      </c>
      <c r="Z518" s="2" t="s">
        <v>38</v>
      </c>
      <c r="AA518" s="2" t="s">
        <v>533</v>
      </c>
      <c r="AH518" s="2" t="s">
        <v>606</v>
      </c>
      <c r="AI518" s="2" t="s">
        <v>39</v>
      </c>
    </row>
    <row r="519" spans="1:37" x14ac:dyDescent="0.2">
      <c r="E519" s="2" t="s">
        <v>615</v>
      </c>
      <c r="R519" s="2" t="s">
        <v>191</v>
      </c>
      <c r="Y519" s="2" t="s">
        <v>40</v>
      </c>
      <c r="Z519" s="2" t="s">
        <v>41</v>
      </c>
      <c r="AI519" s="2" t="s">
        <v>100</v>
      </c>
    </row>
    <row r="520" spans="1:37" x14ac:dyDescent="0.2">
      <c r="F520" s="2" t="s">
        <v>616</v>
      </c>
      <c r="Z520" s="2" t="s">
        <v>9</v>
      </c>
      <c r="AI520" s="2" t="s">
        <v>101</v>
      </c>
    </row>
    <row r="521" spans="1:37" x14ac:dyDescent="0.2">
      <c r="T521" s="2" t="s">
        <v>612</v>
      </c>
      <c r="Z521" s="2" t="s">
        <v>2</v>
      </c>
      <c r="AI521" s="2" t="s">
        <v>42</v>
      </c>
    </row>
    <row r="522" spans="1:37" x14ac:dyDescent="0.2">
      <c r="U522" s="2">
        <v>3755574</v>
      </c>
      <c r="V522" s="2" t="s">
        <v>43</v>
      </c>
      <c r="W522" s="2">
        <f>U522/phase52</f>
        <v>7.7544475929067708E-3</v>
      </c>
      <c r="X522" s="2" t="s">
        <v>44</v>
      </c>
      <c r="Z522" s="2" t="s">
        <v>45</v>
      </c>
      <c r="AI522" s="2" t="s">
        <v>46</v>
      </c>
    </row>
    <row r="523" spans="1:37" x14ac:dyDescent="0.2">
      <c r="C523" s="2" t="s">
        <v>212</v>
      </c>
      <c r="I523" s="2" t="s">
        <v>120</v>
      </c>
      <c r="U523" s="2">
        <v>519120</v>
      </c>
      <c r="V523" s="2" t="s">
        <v>43</v>
      </c>
      <c r="W523" s="2">
        <f>IF(U522&gt;0,(+U523/U522),"")</f>
        <v>0.1382265400708387</v>
      </c>
      <c r="X523" s="2" t="s">
        <v>44</v>
      </c>
      <c r="Z523" s="2" t="s">
        <v>47</v>
      </c>
      <c r="AI523" s="2" t="s">
        <v>99</v>
      </c>
      <c r="AK523" s="2" t="s">
        <v>266</v>
      </c>
    </row>
    <row r="524" spans="1:37" x14ac:dyDescent="0.2">
      <c r="A524" s="2" t="s">
        <v>148</v>
      </c>
      <c r="B524" s="2" t="s">
        <v>351</v>
      </c>
      <c r="O524" s="2" t="s">
        <v>195</v>
      </c>
      <c r="Y524" s="2" t="s">
        <v>35</v>
      </c>
      <c r="AA524" s="2" t="s">
        <v>9</v>
      </c>
      <c r="AB524" s="2" t="s">
        <v>9</v>
      </c>
      <c r="AC524" s="2" t="s">
        <v>9</v>
      </c>
      <c r="AD524" s="2" t="s">
        <v>9</v>
      </c>
      <c r="AE524" s="2" t="s">
        <v>9</v>
      </c>
      <c r="AF524" s="2" t="s">
        <v>9</v>
      </c>
      <c r="AG524" s="2" t="s">
        <v>9</v>
      </c>
      <c r="AH524" s="2" t="s">
        <v>9</v>
      </c>
      <c r="AK524" s="2">
        <v>46295</v>
      </c>
    </row>
    <row r="525" spans="1:37" ht="16.5" customHeight="1" x14ac:dyDescent="0.2">
      <c r="C525" s="2" t="s">
        <v>85</v>
      </c>
      <c r="P525" s="2" t="s">
        <v>185</v>
      </c>
      <c r="Y525" s="2" t="s">
        <v>36</v>
      </c>
      <c r="AA525" s="2" t="s">
        <v>9</v>
      </c>
      <c r="AB525" s="2" t="s">
        <v>9</v>
      </c>
      <c r="AC525" s="2" t="s">
        <v>9</v>
      </c>
      <c r="AD525" s="2" t="s">
        <v>9</v>
      </c>
      <c r="AE525" s="2" t="s">
        <v>9</v>
      </c>
      <c r="AF525" s="2" t="s">
        <v>9</v>
      </c>
      <c r="AG525" s="2" t="s">
        <v>9</v>
      </c>
      <c r="AH525" s="2" t="s">
        <v>9</v>
      </c>
    </row>
    <row r="526" spans="1:37" x14ac:dyDescent="0.2">
      <c r="D526" s="2" t="s">
        <v>65</v>
      </c>
      <c r="Q526" s="2" t="s">
        <v>186</v>
      </c>
      <c r="Y526" s="2" t="s">
        <v>37</v>
      </c>
      <c r="Z526" s="2" t="s">
        <v>38</v>
      </c>
      <c r="AA526" s="2" t="s">
        <v>233</v>
      </c>
      <c r="AH526" s="2" t="s">
        <v>606</v>
      </c>
      <c r="AI526" s="2" t="s">
        <v>39</v>
      </c>
    </row>
    <row r="527" spans="1:37" x14ac:dyDescent="0.2">
      <c r="E527" s="2" t="s">
        <v>352</v>
      </c>
      <c r="R527" s="2" t="s">
        <v>114</v>
      </c>
      <c r="Y527" s="2" t="s">
        <v>40</v>
      </c>
      <c r="Z527" s="2" t="s">
        <v>41</v>
      </c>
      <c r="AI527" s="2" t="s">
        <v>100</v>
      </c>
    </row>
    <row r="528" spans="1:37" x14ac:dyDescent="0.2">
      <c r="F528" s="2" t="s">
        <v>353</v>
      </c>
      <c r="Z528" s="2" t="s">
        <v>9</v>
      </c>
      <c r="AI528" s="2" t="s">
        <v>101</v>
      </c>
    </row>
    <row r="529" spans="1:37" x14ac:dyDescent="0.2">
      <c r="G529" s="2" t="s">
        <v>9</v>
      </c>
      <c r="T529" s="2" t="s">
        <v>669</v>
      </c>
      <c r="Z529" s="2" t="s">
        <v>2</v>
      </c>
      <c r="AI529" s="2" t="s">
        <v>42</v>
      </c>
    </row>
    <row r="530" spans="1:37" x14ac:dyDescent="0.2">
      <c r="H530" s="3" t="s">
        <v>511</v>
      </c>
      <c r="U530" s="2">
        <v>4777942</v>
      </c>
      <c r="V530" s="2" t="s">
        <v>43</v>
      </c>
      <c r="W530" s="2">
        <f>U530/phase52</f>
        <v>9.8654162695098434E-3</v>
      </c>
      <c r="X530" s="2" t="s">
        <v>44</v>
      </c>
      <c r="Z530" s="2" t="s">
        <v>45</v>
      </c>
      <c r="AI530" s="2" t="s">
        <v>46</v>
      </c>
    </row>
    <row r="531" spans="1:37" x14ac:dyDescent="0.2">
      <c r="C531" s="2" t="s">
        <v>223</v>
      </c>
      <c r="I531" s="2" t="s">
        <v>117</v>
      </c>
      <c r="U531" s="2">
        <v>525574</v>
      </c>
      <c r="V531" s="2" t="s">
        <v>43</v>
      </c>
      <c r="W531" s="2">
        <f>IF(U530&gt;0,(+U531/U530),"")</f>
        <v>0.11000007953215003</v>
      </c>
      <c r="X531" s="2" t="s">
        <v>44</v>
      </c>
      <c r="Z531" s="2" t="s">
        <v>47</v>
      </c>
      <c r="AI531" s="2" t="s">
        <v>99</v>
      </c>
      <c r="AK531" s="2" t="s">
        <v>231</v>
      </c>
    </row>
    <row r="532" spans="1:37" x14ac:dyDescent="0.2">
      <c r="A532" s="2" t="s">
        <v>148</v>
      </c>
      <c r="B532" s="2" t="s">
        <v>362</v>
      </c>
      <c r="O532" s="2" t="s">
        <v>513</v>
      </c>
      <c r="Y532" s="2" t="s">
        <v>35</v>
      </c>
      <c r="AA532" s="2" t="s">
        <v>9</v>
      </c>
      <c r="AB532" s="2" t="s">
        <v>9</v>
      </c>
      <c r="AC532" s="2" t="s">
        <v>9</v>
      </c>
      <c r="AD532" s="2" t="s">
        <v>9</v>
      </c>
      <c r="AE532" s="2" t="s">
        <v>9</v>
      </c>
      <c r="AF532" s="2" t="s">
        <v>9</v>
      </c>
      <c r="AG532" s="2" t="s">
        <v>9</v>
      </c>
      <c r="AH532" s="2" t="s">
        <v>9</v>
      </c>
      <c r="AK532" s="2">
        <v>46477</v>
      </c>
    </row>
    <row r="533" spans="1:37" ht="16.5" customHeight="1" x14ac:dyDescent="0.2">
      <c r="C533" s="2" t="s">
        <v>156</v>
      </c>
      <c r="P533" s="2" t="s">
        <v>185</v>
      </c>
      <c r="Y533" s="2" t="s">
        <v>36</v>
      </c>
      <c r="AA533" s="2" t="s">
        <v>9</v>
      </c>
      <c r="AB533" s="2" t="s">
        <v>9</v>
      </c>
      <c r="AC533" s="2" t="s">
        <v>9</v>
      </c>
      <c r="AD533" s="2" t="s">
        <v>9</v>
      </c>
      <c r="AE533" s="2" t="s">
        <v>9</v>
      </c>
      <c r="AF533" s="2" t="s">
        <v>9</v>
      </c>
      <c r="AG533" s="2" t="s">
        <v>9</v>
      </c>
      <c r="AH533" s="2" t="s">
        <v>9</v>
      </c>
    </row>
    <row r="534" spans="1:37" x14ac:dyDescent="0.2">
      <c r="A534" s="2" t="s">
        <v>269</v>
      </c>
      <c r="D534" s="2" t="s">
        <v>65</v>
      </c>
      <c r="Q534" s="2" t="s">
        <v>186</v>
      </c>
      <c r="Y534" s="2" t="s">
        <v>37</v>
      </c>
      <c r="Z534" s="2" t="s">
        <v>38</v>
      </c>
      <c r="AA534" s="2" t="s">
        <v>533</v>
      </c>
      <c r="AH534" s="2" t="s">
        <v>606</v>
      </c>
      <c r="AI534" s="2" t="s">
        <v>39</v>
      </c>
    </row>
    <row r="535" spans="1:37" x14ac:dyDescent="0.2">
      <c r="E535" s="2" t="s">
        <v>364</v>
      </c>
      <c r="R535" s="2" t="s">
        <v>367</v>
      </c>
      <c r="Y535" s="2" t="s">
        <v>40</v>
      </c>
      <c r="Z535" s="2" t="s">
        <v>41</v>
      </c>
      <c r="AI535" s="2" t="s">
        <v>100</v>
      </c>
    </row>
    <row r="536" spans="1:37" x14ac:dyDescent="0.2">
      <c r="F536" s="2" t="s">
        <v>365</v>
      </c>
      <c r="Z536" s="2" t="s">
        <v>9</v>
      </c>
      <c r="AI536" s="2" t="s">
        <v>101</v>
      </c>
    </row>
    <row r="537" spans="1:37" x14ac:dyDescent="0.2">
      <c r="G537" s="2" t="s">
        <v>366</v>
      </c>
      <c r="T537" s="2" t="s">
        <v>604</v>
      </c>
      <c r="Z537" s="2" t="s">
        <v>2</v>
      </c>
      <c r="AI537" s="2" t="s">
        <v>42</v>
      </c>
    </row>
    <row r="538" spans="1:37" x14ac:dyDescent="0.2">
      <c r="H538" s="3" t="s">
        <v>512</v>
      </c>
      <c r="U538" s="2">
        <v>187407</v>
      </c>
      <c r="V538" s="2" t="s">
        <v>43</v>
      </c>
      <c r="W538" s="2">
        <f>U538/phase52</f>
        <v>3.8695489958229533E-4</v>
      </c>
      <c r="X538" s="2" t="s">
        <v>44</v>
      </c>
      <c r="Z538" s="2" t="s">
        <v>45</v>
      </c>
      <c r="AI538" s="2" t="s">
        <v>46</v>
      </c>
    </row>
    <row r="539" spans="1:37" x14ac:dyDescent="0.2">
      <c r="C539" s="2" t="s">
        <v>363</v>
      </c>
      <c r="I539" s="2" t="s">
        <v>117</v>
      </c>
      <c r="U539" s="2">
        <v>39102</v>
      </c>
      <c r="V539" s="2" t="s">
        <v>43</v>
      </c>
      <c r="W539" s="2">
        <f>IF(U538&gt;0,(+U539/U538),"")</f>
        <v>0.2086474891546207</v>
      </c>
      <c r="X539" s="2" t="s">
        <v>44</v>
      </c>
      <c r="Z539" s="2" t="s">
        <v>47</v>
      </c>
      <c r="AI539" s="2" t="s">
        <v>99</v>
      </c>
      <c r="AK539" s="2" t="s">
        <v>266</v>
      </c>
    </row>
    <row r="540" spans="1:37" x14ac:dyDescent="0.2">
      <c r="A540" s="2" t="s">
        <v>148</v>
      </c>
      <c r="B540" s="2" t="s">
        <v>400</v>
      </c>
      <c r="O540" s="2" t="s">
        <v>182</v>
      </c>
      <c r="Y540" s="2" t="s">
        <v>35</v>
      </c>
      <c r="AA540" s="2" t="s">
        <v>9</v>
      </c>
      <c r="AB540" s="2" t="s">
        <v>9</v>
      </c>
      <c r="AC540" s="2" t="s">
        <v>9</v>
      </c>
      <c r="AD540" s="2" t="s">
        <v>9</v>
      </c>
      <c r="AE540" s="2" t="s">
        <v>9</v>
      </c>
      <c r="AF540" s="2" t="s">
        <v>9</v>
      </c>
      <c r="AG540" s="2" t="s">
        <v>9</v>
      </c>
      <c r="AH540" s="2" t="s">
        <v>9</v>
      </c>
      <c r="AK540" s="2">
        <v>46476</v>
      </c>
    </row>
    <row r="541" spans="1:37" ht="16.5" customHeight="1" x14ac:dyDescent="0.2">
      <c r="C541" s="2" t="s">
        <v>61</v>
      </c>
      <c r="P541" s="2" t="s">
        <v>253</v>
      </c>
      <c r="Y541" s="2" t="s">
        <v>36</v>
      </c>
      <c r="AA541" s="2" t="s">
        <v>9</v>
      </c>
      <c r="AB541" s="2" t="s">
        <v>9</v>
      </c>
      <c r="AC541" s="2" t="s">
        <v>9</v>
      </c>
      <c r="AD541" s="2" t="s">
        <v>9</v>
      </c>
      <c r="AE541" s="2" t="s">
        <v>9</v>
      </c>
      <c r="AF541" s="2" t="s">
        <v>9</v>
      </c>
      <c r="AG541" s="2" t="s">
        <v>9</v>
      </c>
      <c r="AH541" s="2" t="s">
        <v>9</v>
      </c>
    </row>
    <row r="542" spans="1:37" x14ac:dyDescent="0.2">
      <c r="D542" s="2" t="s">
        <v>65</v>
      </c>
      <c r="Q542" s="2" t="s">
        <v>263</v>
      </c>
      <c r="Y542" s="2" t="s">
        <v>37</v>
      </c>
      <c r="Z542" s="2" t="s">
        <v>38</v>
      </c>
      <c r="AA542" s="2" t="s">
        <v>260</v>
      </c>
      <c r="AH542" s="2" t="s">
        <v>606</v>
      </c>
      <c r="AI542" s="2" t="s">
        <v>39</v>
      </c>
    </row>
    <row r="543" spans="1:37" x14ac:dyDescent="0.2">
      <c r="E543" s="2" t="s">
        <v>401</v>
      </c>
      <c r="R543" s="2" t="s">
        <v>137</v>
      </c>
      <c r="Y543" s="2" t="s">
        <v>40</v>
      </c>
      <c r="Z543" s="2" t="s">
        <v>41</v>
      </c>
      <c r="AI543" s="2" t="s">
        <v>100</v>
      </c>
    </row>
    <row r="544" spans="1:37" x14ac:dyDescent="0.2">
      <c r="F544" s="2" t="s">
        <v>402</v>
      </c>
      <c r="Z544" s="2" t="s">
        <v>9</v>
      </c>
      <c r="AI544" s="2" t="s">
        <v>101</v>
      </c>
    </row>
    <row r="545" spans="1:37" x14ac:dyDescent="0.2">
      <c r="G545" s="2" t="s">
        <v>9</v>
      </c>
      <c r="T545" s="2" t="s">
        <v>629</v>
      </c>
      <c r="Z545" s="2" t="s">
        <v>2</v>
      </c>
      <c r="AI545" s="2" t="s">
        <v>42</v>
      </c>
    </row>
    <row r="546" spans="1:37" x14ac:dyDescent="0.2">
      <c r="H546" s="3" t="s">
        <v>514</v>
      </c>
      <c r="U546" s="2">
        <v>1804866</v>
      </c>
      <c r="V546" s="2" t="s">
        <v>43</v>
      </c>
      <c r="W546" s="2">
        <f>U546/phase52</f>
        <v>3.7266577117690321E-3</v>
      </c>
      <c r="X546" s="2" t="s">
        <v>44</v>
      </c>
      <c r="Z546" s="2" t="s">
        <v>45</v>
      </c>
      <c r="AI546" s="2" t="s">
        <v>46</v>
      </c>
    </row>
    <row r="547" spans="1:37" x14ac:dyDescent="0.2">
      <c r="C547" s="2" t="s">
        <v>256</v>
      </c>
      <c r="I547" s="2" t="s">
        <v>157</v>
      </c>
      <c r="U547" s="2">
        <v>226380</v>
      </c>
      <c r="V547" s="2" t="s">
        <v>43</v>
      </c>
      <c r="W547" s="2">
        <f>IF(U546&gt;0,(+U547/U546),"")</f>
        <v>0.12542759407069556</v>
      </c>
      <c r="X547" s="2" t="s">
        <v>44</v>
      </c>
      <c r="Z547" s="2" t="s">
        <v>47</v>
      </c>
      <c r="AI547" s="2" t="s">
        <v>99</v>
      </c>
      <c r="AK547" s="2" t="s">
        <v>259</v>
      </c>
    </row>
    <row r="548" spans="1:37" x14ac:dyDescent="0.2">
      <c r="A548" s="2" t="s">
        <v>148</v>
      </c>
      <c r="B548" s="2" t="s">
        <v>562</v>
      </c>
      <c r="O548" s="2" t="s">
        <v>193</v>
      </c>
      <c r="Y548" s="2" t="s">
        <v>35</v>
      </c>
      <c r="AA548" s="2" t="s">
        <v>9</v>
      </c>
      <c r="AB548" s="2" t="s">
        <v>9</v>
      </c>
      <c r="AC548" s="2" t="s">
        <v>9</v>
      </c>
      <c r="AD548" s="2" t="s">
        <v>9</v>
      </c>
      <c r="AE548" s="2" t="s">
        <v>9</v>
      </c>
      <c r="AF548" s="2" t="s">
        <v>9</v>
      </c>
      <c r="AG548" s="2" t="s">
        <v>9</v>
      </c>
      <c r="AH548" s="2" t="s">
        <v>9</v>
      </c>
      <c r="AK548" s="2">
        <v>46265</v>
      </c>
    </row>
    <row r="549" spans="1:37" ht="16.5" customHeight="1" x14ac:dyDescent="0.2">
      <c r="C549" s="2" t="s">
        <v>156</v>
      </c>
      <c r="P549" s="2" t="s">
        <v>197</v>
      </c>
      <c r="Y549" s="2" t="s">
        <v>36</v>
      </c>
      <c r="AA549" s="2" t="s">
        <v>9</v>
      </c>
      <c r="AB549" s="2" t="s">
        <v>9</v>
      </c>
      <c r="AC549" s="2" t="s">
        <v>9</v>
      </c>
      <c r="AD549" s="2" t="s">
        <v>9</v>
      </c>
      <c r="AE549" s="2" t="s">
        <v>9</v>
      </c>
      <c r="AF549" s="2" t="s">
        <v>9</v>
      </c>
      <c r="AG549" s="2" t="s">
        <v>9</v>
      </c>
      <c r="AH549" s="2" t="s">
        <v>9</v>
      </c>
    </row>
    <row r="550" spans="1:37" x14ac:dyDescent="0.2">
      <c r="A550" s="2" t="s">
        <v>608</v>
      </c>
      <c r="D550" s="2" t="s">
        <v>65</v>
      </c>
      <c r="Q550" s="2" t="s">
        <v>198</v>
      </c>
      <c r="Y550" s="2" t="s">
        <v>37</v>
      </c>
      <c r="Z550" s="2" t="s">
        <v>38</v>
      </c>
      <c r="AA550" s="2" t="s">
        <v>247</v>
      </c>
      <c r="AH550" s="2" t="s">
        <v>606</v>
      </c>
      <c r="AI550" s="2" t="s">
        <v>39</v>
      </c>
    </row>
    <row r="551" spans="1:37" x14ac:dyDescent="0.2">
      <c r="E551" s="2" t="s">
        <v>572</v>
      </c>
      <c r="R551" s="2" t="s">
        <v>367</v>
      </c>
      <c r="Y551" s="2" t="s">
        <v>40</v>
      </c>
      <c r="Z551" s="2" t="s">
        <v>41</v>
      </c>
      <c r="AI551" s="2" t="s">
        <v>100</v>
      </c>
    </row>
    <row r="552" spans="1:37" x14ac:dyDescent="0.2">
      <c r="Z552" s="2" t="s">
        <v>9</v>
      </c>
      <c r="AI552" s="2" t="s">
        <v>101</v>
      </c>
    </row>
    <row r="553" spans="1:37" x14ac:dyDescent="0.2">
      <c r="T553" s="2" t="s">
        <v>628</v>
      </c>
      <c r="Z553" s="2" t="s">
        <v>2</v>
      </c>
      <c r="AI553" s="2" t="s">
        <v>42</v>
      </c>
    </row>
    <row r="554" spans="1:37" x14ac:dyDescent="0.2">
      <c r="U554" s="2">
        <v>513141</v>
      </c>
      <c r="V554" s="2" t="s">
        <v>43</v>
      </c>
      <c r="W554" s="2">
        <f>U554/phase52</f>
        <v>1.0595251198010673E-3</v>
      </c>
      <c r="X554" s="2" t="s">
        <v>44</v>
      </c>
      <c r="Z554" s="2" t="s">
        <v>45</v>
      </c>
      <c r="AI554" s="2" t="s">
        <v>46</v>
      </c>
    </row>
    <row r="555" spans="1:37" x14ac:dyDescent="0.2">
      <c r="C555" s="2" t="s">
        <v>240</v>
      </c>
      <c r="I555" s="2" t="s">
        <v>106</v>
      </c>
      <c r="U555" s="2">
        <v>84378</v>
      </c>
      <c r="V555" s="2" t="s">
        <v>43</v>
      </c>
      <c r="W555" s="2">
        <f>IF(U554&gt;0,(+U555/U554),"")</f>
        <v>0.16443433676124106</v>
      </c>
      <c r="X555" s="2" t="s">
        <v>44</v>
      </c>
      <c r="Z555" s="2" t="s">
        <v>47</v>
      </c>
      <c r="AI555" s="2" t="s">
        <v>99</v>
      </c>
      <c r="AK555" s="2" t="s">
        <v>232</v>
      </c>
    </row>
    <row r="556" spans="1:37" x14ac:dyDescent="0.2">
      <c r="A556" s="2" t="s">
        <v>148</v>
      </c>
      <c r="B556" s="2" t="s">
        <v>656</v>
      </c>
      <c r="O556" s="2" t="s">
        <v>719</v>
      </c>
      <c r="Y556" s="2" t="s">
        <v>35</v>
      </c>
      <c r="AK556" s="2">
        <v>46538</v>
      </c>
    </row>
    <row r="557" spans="1:37" ht="16.5" customHeight="1" x14ac:dyDescent="0.2">
      <c r="C557" s="2" t="s">
        <v>581</v>
      </c>
      <c r="P557" s="2" t="s">
        <v>185</v>
      </c>
      <c r="Y557" s="2" t="s">
        <v>36</v>
      </c>
    </row>
    <row r="558" spans="1:37" x14ac:dyDescent="0.2">
      <c r="D558" s="2" t="s">
        <v>65</v>
      </c>
      <c r="Q558" s="2" t="s">
        <v>186</v>
      </c>
      <c r="Y558" s="2" t="s">
        <v>37</v>
      </c>
      <c r="Z558" s="2" t="s">
        <v>38</v>
      </c>
      <c r="AA558" s="2" t="s">
        <v>533</v>
      </c>
      <c r="AH558" s="2" t="s">
        <v>606</v>
      </c>
      <c r="AI558" s="2" t="s">
        <v>39</v>
      </c>
    </row>
    <row r="559" spans="1:37" x14ac:dyDescent="0.2">
      <c r="E559" s="2" t="s">
        <v>662</v>
      </c>
      <c r="R559" s="2" t="s">
        <v>105</v>
      </c>
      <c r="Y559" s="2" t="s">
        <v>40</v>
      </c>
      <c r="Z559" s="2" t="s">
        <v>41</v>
      </c>
      <c r="AI559" s="2" t="s">
        <v>100</v>
      </c>
    </row>
    <row r="560" spans="1:37" x14ac:dyDescent="0.2">
      <c r="F560" s="2" t="s">
        <v>663</v>
      </c>
      <c r="Z560" s="2" t="s">
        <v>9</v>
      </c>
      <c r="AI560" s="2" t="s">
        <v>101</v>
      </c>
    </row>
    <row r="561" spans="1:37" x14ac:dyDescent="0.2">
      <c r="T561" s="2" t="s">
        <v>733</v>
      </c>
      <c r="Z561" s="2" t="s">
        <v>2</v>
      </c>
      <c r="AI561" s="2" t="s">
        <v>42</v>
      </c>
    </row>
    <row r="562" spans="1:37" x14ac:dyDescent="0.2">
      <c r="U562" s="2">
        <v>3895526</v>
      </c>
      <c r="V562" s="2" t="s">
        <v>43</v>
      </c>
      <c r="W562" s="2">
        <f>U562/phase52</f>
        <v>8.0434181868885395E-3</v>
      </c>
      <c r="X562" s="2" t="s">
        <v>44</v>
      </c>
      <c r="Z562" s="2" t="s">
        <v>45</v>
      </c>
      <c r="AI562" s="2" t="s">
        <v>46</v>
      </c>
    </row>
    <row r="563" spans="1:37" x14ac:dyDescent="0.2">
      <c r="C563" s="2" t="s">
        <v>718</v>
      </c>
      <c r="I563" s="2" t="s">
        <v>117</v>
      </c>
      <c r="U563" s="2">
        <v>407484</v>
      </c>
      <c r="V563" s="2" t="s">
        <v>43</v>
      </c>
      <c r="W563" s="2">
        <f>IF(U562&gt;0,(+U563/U562),"")</f>
        <v>0.10460307542550094</v>
      </c>
      <c r="X563" s="2" t="s">
        <v>44</v>
      </c>
      <c r="Z563" s="2" t="s">
        <v>47</v>
      </c>
      <c r="AI563" s="2" t="s">
        <v>99</v>
      </c>
      <c r="AK563" s="2" t="s">
        <v>266</v>
      </c>
    </row>
    <row r="564" spans="1:37" x14ac:dyDescent="0.2">
      <c r="A564" s="2" t="s">
        <v>148</v>
      </c>
      <c r="B564" s="2" t="s">
        <v>650</v>
      </c>
      <c r="O564" s="2" t="s">
        <v>654</v>
      </c>
      <c r="Y564" s="2" t="s">
        <v>35</v>
      </c>
      <c r="AA564" s="2" t="s">
        <v>9</v>
      </c>
      <c r="AB564" s="2" t="s">
        <v>9</v>
      </c>
      <c r="AC564" s="2" t="s">
        <v>9</v>
      </c>
      <c r="AD564" s="2" t="s">
        <v>9</v>
      </c>
      <c r="AE564" s="2" t="s">
        <v>9</v>
      </c>
      <c r="AF564" s="2" t="s">
        <v>9</v>
      </c>
      <c r="AG564" s="2" t="s">
        <v>9</v>
      </c>
      <c r="AH564" s="2" t="s">
        <v>9</v>
      </c>
      <c r="AK564" s="2">
        <v>46356</v>
      </c>
    </row>
    <row r="565" spans="1:37" ht="16.5" customHeight="1" x14ac:dyDescent="0.2">
      <c r="C565" s="2" t="s">
        <v>60</v>
      </c>
      <c r="P565" s="2" t="s">
        <v>230</v>
      </c>
      <c r="Y565" s="2" t="s">
        <v>36</v>
      </c>
      <c r="AA565" s="2" t="s">
        <v>9</v>
      </c>
      <c r="AB565" s="2" t="s">
        <v>9</v>
      </c>
      <c r="AC565" s="2" t="s">
        <v>9</v>
      </c>
      <c r="AD565" s="2" t="s">
        <v>9</v>
      </c>
      <c r="AE565" s="2" t="s">
        <v>9</v>
      </c>
      <c r="AF565" s="2" t="s">
        <v>9</v>
      </c>
      <c r="AG565" s="2" t="s">
        <v>9</v>
      </c>
      <c r="AH565" s="2" t="s">
        <v>9</v>
      </c>
    </row>
    <row r="566" spans="1:37" x14ac:dyDescent="0.2">
      <c r="A566" s="2" t="s">
        <v>648</v>
      </c>
      <c r="D566" s="2" t="s">
        <v>65</v>
      </c>
      <c r="Q566" s="2" t="s">
        <v>199</v>
      </c>
      <c r="Y566" s="2" t="s">
        <v>37</v>
      </c>
      <c r="Z566" s="2" t="s">
        <v>38</v>
      </c>
      <c r="AA566" s="2" t="s">
        <v>534</v>
      </c>
      <c r="AI566" s="2" t="s">
        <v>39</v>
      </c>
    </row>
    <row r="567" spans="1:37" x14ac:dyDescent="0.2">
      <c r="E567" s="2" t="s">
        <v>653</v>
      </c>
      <c r="R567" s="2" t="s">
        <v>171</v>
      </c>
      <c r="Y567" s="2" t="s">
        <v>40</v>
      </c>
      <c r="Z567" s="2" t="s">
        <v>41</v>
      </c>
      <c r="AI567" s="2" t="s">
        <v>100</v>
      </c>
    </row>
    <row r="568" spans="1:37" x14ac:dyDescent="0.2">
      <c r="Z568" s="2" t="s">
        <v>9</v>
      </c>
      <c r="AI568" s="2" t="s">
        <v>101</v>
      </c>
    </row>
    <row r="569" spans="1:37" x14ac:dyDescent="0.2">
      <c r="T569" s="2" t="s">
        <v>629</v>
      </c>
      <c r="Z569" s="2" t="s">
        <v>2</v>
      </c>
      <c r="AI569" s="2" t="s">
        <v>42</v>
      </c>
    </row>
    <row r="570" spans="1:37" x14ac:dyDescent="0.2">
      <c r="U570" s="2">
        <v>2668627</v>
      </c>
      <c r="V570" s="2" t="s">
        <v>43</v>
      </c>
      <c r="W570" s="2">
        <f>U570/phase52</f>
        <v>5.5101372563863783E-3</v>
      </c>
      <c r="X570" s="2" t="s">
        <v>44</v>
      </c>
      <c r="Z570" s="2" t="s">
        <v>45</v>
      </c>
      <c r="AI570" s="2" t="s">
        <v>46</v>
      </c>
    </row>
    <row r="571" spans="1:37" x14ac:dyDescent="0.2">
      <c r="C571" s="2" t="s">
        <v>220</v>
      </c>
      <c r="I571" s="2" t="s">
        <v>119</v>
      </c>
      <c r="U571" s="2">
        <v>320235</v>
      </c>
      <c r="V571" s="2" t="s">
        <v>43</v>
      </c>
      <c r="W571" s="2">
        <f>IF(U570&gt;0,(+U571/U570),"")</f>
        <v>0.11999991006611264</v>
      </c>
      <c r="X571" s="2" t="s">
        <v>44</v>
      </c>
      <c r="Z571" s="2" t="s">
        <v>47</v>
      </c>
      <c r="AI571" s="2" t="s">
        <v>99</v>
      </c>
      <c r="AK571" s="2" t="s">
        <v>270</v>
      </c>
    </row>
    <row r="572" spans="1:37" x14ac:dyDescent="0.2">
      <c r="A572" s="2" t="s">
        <v>148</v>
      </c>
      <c r="B572" s="2" t="s">
        <v>637</v>
      </c>
      <c r="O572" s="2" t="s">
        <v>720</v>
      </c>
      <c r="Y572" s="2" t="s">
        <v>35</v>
      </c>
      <c r="AA572" s="2" t="s">
        <v>9</v>
      </c>
      <c r="AB572" s="2" t="s">
        <v>9</v>
      </c>
      <c r="AC572" s="2" t="s">
        <v>9</v>
      </c>
      <c r="AD572" s="2" t="s">
        <v>9</v>
      </c>
      <c r="AE572" s="2" t="s">
        <v>9</v>
      </c>
      <c r="AF572" s="2" t="s">
        <v>9</v>
      </c>
      <c r="AG572" s="2" t="s">
        <v>9</v>
      </c>
      <c r="AH572" s="2" t="s">
        <v>9</v>
      </c>
      <c r="AK572" s="2">
        <v>46477</v>
      </c>
    </row>
    <row r="573" spans="1:37" ht="16.5" customHeight="1" x14ac:dyDescent="0.2">
      <c r="C573" s="2" t="s">
        <v>156</v>
      </c>
      <c r="P573" s="2" t="s">
        <v>230</v>
      </c>
      <c r="Y573" s="2" t="s">
        <v>36</v>
      </c>
      <c r="AA573" s="2" t="s">
        <v>9</v>
      </c>
      <c r="AB573" s="2" t="s">
        <v>9</v>
      </c>
      <c r="AC573" s="2" t="s">
        <v>9</v>
      </c>
      <c r="AD573" s="2" t="s">
        <v>9</v>
      </c>
      <c r="AE573" s="2" t="s">
        <v>9</v>
      </c>
      <c r="AF573" s="2" t="s">
        <v>9</v>
      </c>
      <c r="AG573" s="2" t="s">
        <v>9</v>
      </c>
      <c r="AH573" s="2" t="s">
        <v>9</v>
      </c>
    </row>
    <row r="574" spans="1:37" x14ac:dyDescent="0.2">
      <c r="D574" s="2" t="s">
        <v>65</v>
      </c>
      <c r="Q574" s="2" t="s">
        <v>199</v>
      </c>
      <c r="Y574" s="2" t="s">
        <v>37</v>
      </c>
      <c r="Z574" s="2" t="s">
        <v>38</v>
      </c>
      <c r="AA574" s="2" t="s">
        <v>534</v>
      </c>
      <c r="AI574" s="2" t="s">
        <v>39</v>
      </c>
    </row>
    <row r="575" spans="1:37" x14ac:dyDescent="0.2">
      <c r="E575" s="2" t="s">
        <v>639</v>
      </c>
      <c r="R575" s="2" t="s">
        <v>229</v>
      </c>
      <c r="Y575" s="2" t="s">
        <v>40</v>
      </c>
      <c r="Z575" s="2" t="s">
        <v>41</v>
      </c>
      <c r="AI575" s="2" t="s">
        <v>100</v>
      </c>
    </row>
    <row r="576" spans="1:37" x14ac:dyDescent="0.2">
      <c r="Z576" s="2" t="s">
        <v>9</v>
      </c>
      <c r="AI576" s="2" t="s">
        <v>101</v>
      </c>
    </row>
    <row r="577" spans="1:37" x14ac:dyDescent="0.2">
      <c r="T577" s="2" t="s">
        <v>641</v>
      </c>
      <c r="Z577" s="2" t="s">
        <v>2</v>
      </c>
      <c r="AI577" s="2" t="s">
        <v>42</v>
      </c>
    </row>
    <row r="578" spans="1:37" x14ac:dyDescent="0.2">
      <c r="U578" s="2">
        <v>1783184</v>
      </c>
      <c r="V578" s="2" t="s">
        <v>43</v>
      </c>
      <c r="W578" s="2">
        <f>U578/phase52</f>
        <v>3.6818890738166432E-3</v>
      </c>
      <c r="X578" s="2" t="s">
        <v>44</v>
      </c>
      <c r="Z578" s="2" t="s">
        <v>45</v>
      </c>
      <c r="AI578" s="2" t="s">
        <v>46</v>
      </c>
    </row>
    <row r="579" spans="1:37" x14ac:dyDescent="0.2">
      <c r="C579" s="2" t="s">
        <v>258</v>
      </c>
      <c r="I579" s="2" t="s">
        <v>119</v>
      </c>
      <c r="U579" s="2">
        <v>267477</v>
      </c>
      <c r="V579" s="2" t="s">
        <v>43</v>
      </c>
      <c r="W579" s="2">
        <f>IF(U578&gt;0,(+U579/U578),"")</f>
        <v>0.14999966352322586</v>
      </c>
      <c r="X579" s="2" t="s">
        <v>44</v>
      </c>
      <c r="Z579" s="2" t="s">
        <v>47</v>
      </c>
      <c r="AI579" s="2" t="s">
        <v>99</v>
      </c>
      <c r="AK579" s="2" t="s">
        <v>270</v>
      </c>
    </row>
    <row r="580" spans="1:37" x14ac:dyDescent="0.2">
      <c r="A580" s="2" t="s">
        <v>148</v>
      </c>
      <c r="B580" s="2" t="s">
        <v>638</v>
      </c>
      <c r="O580" s="2" t="s">
        <v>181</v>
      </c>
      <c r="Y580" s="2" t="s">
        <v>35</v>
      </c>
      <c r="AK580" s="2">
        <v>45716</v>
      </c>
    </row>
    <row r="581" spans="1:37" ht="16.5" customHeight="1" x14ac:dyDescent="0.2">
      <c r="C581" s="2" t="s">
        <v>255</v>
      </c>
      <c r="P581" s="2" t="s">
        <v>230</v>
      </c>
      <c r="Y581" s="2" t="s">
        <v>36</v>
      </c>
    </row>
    <row r="582" spans="1:37" x14ac:dyDescent="0.2">
      <c r="A582" s="2" t="s">
        <v>649</v>
      </c>
      <c r="D582" s="2" t="s">
        <v>65</v>
      </c>
      <c r="Q582" s="2" t="s">
        <v>199</v>
      </c>
      <c r="Y582" s="2" t="s">
        <v>37</v>
      </c>
      <c r="Z582" s="2" t="s">
        <v>38</v>
      </c>
      <c r="AA582" s="2" t="s">
        <v>534</v>
      </c>
      <c r="AI582" s="2" t="s">
        <v>39</v>
      </c>
    </row>
    <row r="583" spans="1:37" x14ac:dyDescent="0.2">
      <c r="E583" s="2" t="s">
        <v>644</v>
      </c>
      <c r="R583" s="2" t="s">
        <v>643</v>
      </c>
      <c r="Y583" s="2" t="s">
        <v>40</v>
      </c>
      <c r="Z583" s="2" t="s">
        <v>41</v>
      </c>
      <c r="AI583" s="2" t="s">
        <v>100</v>
      </c>
    </row>
    <row r="584" spans="1:37" x14ac:dyDescent="0.2">
      <c r="Z584" s="2" t="s">
        <v>9</v>
      </c>
      <c r="AI584" s="2" t="s">
        <v>101</v>
      </c>
    </row>
    <row r="585" spans="1:37" x14ac:dyDescent="0.2">
      <c r="T585" s="2" t="s">
        <v>705</v>
      </c>
      <c r="Z585" s="2" t="s">
        <v>2</v>
      </c>
      <c r="AI585" s="2" t="s">
        <v>42</v>
      </c>
    </row>
    <row r="586" spans="1:37" x14ac:dyDescent="0.2">
      <c r="U586" s="2">
        <v>7676546</v>
      </c>
      <c r="V586" s="2" t="s">
        <v>43</v>
      </c>
      <c r="W586" s="2">
        <f>U586/phase52</f>
        <v>1.5850406263207193E-2</v>
      </c>
      <c r="X586" s="2" t="s">
        <v>44</v>
      </c>
      <c r="Z586" s="2" t="s">
        <v>45</v>
      </c>
      <c r="AI586" s="2" t="s">
        <v>46</v>
      </c>
    </row>
    <row r="587" spans="1:37" x14ac:dyDescent="0.2">
      <c r="C587" s="2" t="s">
        <v>221</v>
      </c>
      <c r="I587" s="2" t="s">
        <v>119</v>
      </c>
      <c r="U587" s="2">
        <v>308700</v>
      </c>
      <c r="V587" s="2" t="s">
        <v>43</v>
      </c>
      <c r="W587" s="2">
        <f>IF(U586&gt;0,(+U587/U586),"")</f>
        <v>4.0213398056886521E-2</v>
      </c>
      <c r="X587" s="2" t="s">
        <v>44</v>
      </c>
      <c r="Z587" s="2" t="s">
        <v>47</v>
      </c>
      <c r="AI587" s="2" t="s">
        <v>99</v>
      </c>
      <c r="AK587" s="2" t="s">
        <v>270</v>
      </c>
    </row>
    <row r="588" spans="1:37" x14ac:dyDescent="0.2">
      <c r="A588" s="2" t="s">
        <v>148</v>
      </c>
      <c r="B588" s="2" t="s">
        <v>651</v>
      </c>
      <c r="O588" s="2" t="s">
        <v>661</v>
      </c>
      <c r="Y588" s="2" t="s">
        <v>35</v>
      </c>
      <c r="AK588" s="2">
        <v>46418</v>
      </c>
    </row>
    <row r="589" spans="1:37" ht="16.5" customHeight="1" x14ac:dyDescent="0.2">
      <c r="C589" s="2" t="s">
        <v>155</v>
      </c>
      <c r="P589" s="2" t="s">
        <v>185</v>
      </c>
      <c r="Y589" s="2" t="s">
        <v>36</v>
      </c>
    </row>
    <row r="590" spans="1:37" x14ac:dyDescent="0.2">
      <c r="D590" s="2" t="s">
        <v>65</v>
      </c>
      <c r="Q590" s="2" t="s">
        <v>186</v>
      </c>
      <c r="Y590" s="2" t="s">
        <v>37</v>
      </c>
      <c r="Z590" s="2" t="s">
        <v>38</v>
      </c>
      <c r="AA590" s="2" t="s">
        <v>533</v>
      </c>
      <c r="AI590" s="2" t="s">
        <v>39</v>
      </c>
    </row>
    <row r="591" spans="1:37" x14ac:dyDescent="0.2">
      <c r="E591" s="2" t="s">
        <v>658</v>
      </c>
      <c r="R591" s="2" t="s">
        <v>111</v>
      </c>
      <c r="Y591" s="2" t="s">
        <v>40</v>
      </c>
      <c r="Z591" s="2" t="s">
        <v>41</v>
      </c>
      <c r="AI591" s="2" t="s">
        <v>100</v>
      </c>
    </row>
    <row r="592" spans="1:37" x14ac:dyDescent="0.2">
      <c r="Z592" s="2" t="s">
        <v>9</v>
      </c>
      <c r="AI592" s="2" t="s">
        <v>101</v>
      </c>
    </row>
    <row r="593" spans="1:37" x14ac:dyDescent="0.2">
      <c r="T593" s="2" t="s">
        <v>734</v>
      </c>
      <c r="Z593" s="2" t="s">
        <v>2</v>
      </c>
      <c r="AI593" s="2" t="s">
        <v>42</v>
      </c>
    </row>
    <row r="594" spans="1:37" x14ac:dyDescent="0.2">
      <c r="U594" s="2">
        <v>4569922</v>
      </c>
      <c r="V594" s="2" t="s">
        <v>43</v>
      </c>
      <c r="W594" s="2">
        <f>U594/phase52</f>
        <v>9.4358999856404627E-3</v>
      </c>
      <c r="X594" s="2" t="s">
        <v>44</v>
      </c>
      <c r="Z594" s="2" t="s">
        <v>45</v>
      </c>
      <c r="AI594" s="2" t="s">
        <v>46</v>
      </c>
    </row>
    <row r="595" spans="1:37" x14ac:dyDescent="0.2">
      <c r="C595" s="2" t="s">
        <v>222</v>
      </c>
      <c r="I595" s="2" t="s">
        <v>117</v>
      </c>
      <c r="U595" s="2">
        <v>685489</v>
      </c>
      <c r="V595" s="2" t="s">
        <v>43</v>
      </c>
      <c r="W595" s="2">
        <f>IF(U594&gt;0,(+U595/U594),"")</f>
        <v>0.1500001531754809</v>
      </c>
      <c r="X595" s="2" t="s">
        <v>44</v>
      </c>
      <c r="Z595" s="2" t="s">
        <v>47</v>
      </c>
      <c r="AI595" s="2" t="s">
        <v>99</v>
      </c>
      <c r="AK595" s="2" t="s">
        <v>266</v>
      </c>
    </row>
    <row r="596" spans="1:37" x14ac:dyDescent="0.2">
      <c r="A596" s="2" t="s">
        <v>148</v>
      </c>
      <c r="B596" s="2" t="s">
        <v>652</v>
      </c>
      <c r="O596" s="2" t="s">
        <v>661</v>
      </c>
      <c r="Y596" s="2" t="s">
        <v>35</v>
      </c>
      <c r="AK596" s="2">
        <v>46387</v>
      </c>
    </row>
    <row r="597" spans="1:37" ht="16.5" customHeight="1" x14ac:dyDescent="0.2">
      <c r="C597" s="2" t="s">
        <v>61</v>
      </c>
      <c r="P597" s="2" t="s">
        <v>185</v>
      </c>
      <c r="Y597" s="2" t="s">
        <v>36</v>
      </c>
    </row>
    <row r="598" spans="1:37" x14ac:dyDescent="0.2">
      <c r="D598" s="2" t="s">
        <v>65</v>
      </c>
      <c r="Q598" s="2" t="s">
        <v>186</v>
      </c>
      <c r="Y598" s="2" t="s">
        <v>37</v>
      </c>
      <c r="Z598" s="2" t="s">
        <v>38</v>
      </c>
      <c r="AA598" s="2" t="s">
        <v>533</v>
      </c>
      <c r="AI598" s="2" t="s">
        <v>39</v>
      </c>
    </row>
    <row r="599" spans="1:37" x14ac:dyDescent="0.2">
      <c r="E599" s="2" t="s">
        <v>659</v>
      </c>
      <c r="R599" s="2" t="s">
        <v>111</v>
      </c>
      <c r="Y599" s="2" t="s">
        <v>40</v>
      </c>
      <c r="Z599" s="2" t="s">
        <v>41</v>
      </c>
      <c r="AI599" s="2" t="s">
        <v>100</v>
      </c>
    </row>
    <row r="600" spans="1:37" x14ac:dyDescent="0.2">
      <c r="F600" s="2" t="s">
        <v>660</v>
      </c>
      <c r="Z600" s="2" t="s">
        <v>9</v>
      </c>
      <c r="AI600" s="2" t="s">
        <v>101</v>
      </c>
    </row>
    <row r="601" spans="1:37" x14ac:dyDescent="0.2">
      <c r="T601" s="2" t="s">
        <v>735</v>
      </c>
      <c r="Z601" s="2" t="s">
        <v>2</v>
      </c>
      <c r="AI601" s="2" t="s">
        <v>42</v>
      </c>
    </row>
    <row r="602" spans="1:37" x14ac:dyDescent="0.2">
      <c r="U602" s="2">
        <v>1149806</v>
      </c>
      <c r="V602" s="2" t="s">
        <v>43</v>
      </c>
      <c r="W602" s="2">
        <f>U602/phase52</f>
        <v>2.3741005686506943E-3</v>
      </c>
      <c r="X602" s="2" t="s">
        <v>44</v>
      </c>
      <c r="Z602" s="2" t="s">
        <v>45</v>
      </c>
      <c r="AI602" s="2" t="s">
        <v>46</v>
      </c>
    </row>
    <row r="603" spans="1:37" x14ac:dyDescent="0.2">
      <c r="C603" s="2" t="s">
        <v>222</v>
      </c>
      <c r="I603" s="2" t="s">
        <v>120</v>
      </c>
      <c r="U603" s="2">
        <v>137977</v>
      </c>
      <c r="V603" s="2" t="s">
        <v>43</v>
      </c>
      <c r="W603" s="2">
        <f>IF(U602&gt;0,(+U603/U602),"")</f>
        <v>0.12000024351934152</v>
      </c>
      <c r="X603" s="2" t="s">
        <v>44</v>
      </c>
      <c r="Z603" s="2" t="s">
        <v>47</v>
      </c>
      <c r="AI603" s="2" t="s">
        <v>99</v>
      </c>
      <c r="AK603" s="2" t="s">
        <v>266</v>
      </c>
    </row>
    <row r="604" spans="1:37" x14ac:dyDescent="0.2">
      <c r="A604" s="2" t="s">
        <v>200</v>
      </c>
      <c r="B604" s="2" t="s">
        <v>315</v>
      </c>
      <c r="O604" s="2" t="s">
        <v>479</v>
      </c>
      <c r="Y604" s="2" t="s">
        <v>35</v>
      </c>
      <c r="AB604" s="2">
        <v>46147</v>
      </c>
      <c r="AC604" s="2">
        <v>46195</v>
      </c>
      <c r="AD604" s="2">
        <v>46203</v>
      </c>
      <c r="AE604" s="2" t="s">
        <v>65</v>
      </c>
      <c r="AF604" s="2" t="s">
        <v>65</v>
      </c>
      <c r="AG604" s="2">
        <v>46224</v>
      </c>
      <c r="AH604" s="2">
        <v>46251</v>
      </c>
      <c r="AI604" s="2" t="s">
        <v>65</v>
      </c>
      <c r="AJ604" s="2">
        <v>46259</v>
      </c>
      <c r="AK604" s="2">
        <v>46446</v>
      </c>
    </row>
    <row r="605" spans="1:37" ht="16.5" customHeight="1" x14ac:dyDescent="0.2">
      <c r="C605" s="2" t="s">
        <v>271</v>
      </c>
      <c r="P605" s="2" t="s">
        <v>230</v>
      </c>
      <c r="Y605" s="2" t="s">
        <v>36</v>
      </c>
      <c r="AE605" s="2" t="s">
        <v>65</v>
      </c>
      <c r="AF605" s="2" t="s">
        <v>65</v>
      </c>
      <c r="AI605" s="2" t="s">
        <v>65</v>
      </c>
    </row>
    <row r="606" spans="1:37" x14ac:dyDescent="0.2">
      <c r="A606" s="2" t="s">
        <v>623</v>
      </c>
      <c r="D606" s="2" t="s">
        <v>65</v>
      </c>
      <c r="Q606" s="2" t="s">
        <v>184</v>
      </c>
      <c r="Y606" s="2" t="s">
        <v>37</v>
      </c>
      <c r="Z606" s="2" t="s">
        <v>38</v>
      </c>
      <c r="AA606" s="2" t="s">
        <v>736</v>
      </c>
      <c r="AI606" s="2" t="s">
        <v>39</v>
      </c>
      <c r="AK606" s="2" t="s">
        <v>671</v>
      </c>
    </row>
    <row r="607" spans="1:37" x14ac:dyDescent="0.2">
      <c r="E607" s="2" t="s">
        <v>316</v>
      </c>
      <c r="R607" s="2" t="s">
        <v>319</v>
      </c>
      <c r="Y607" s="2" t="s">
        <v>40</v>
      </c>
      <c r="Z607" s="2" t="s">
        <v>41</v>
      </c>
      <c r="AA607" s="3"/>
      <c r="AC607" s="3"/>
      <c r="AE607" s="3"/>
      <c r="AI607" s="2" t="s">
        <v>100</v>
      </c>
    </row>
    <row r="608" spans="1:37" x14ac:dyDescent="0.2">
      <c r="F608" s="2" t="s">
        <v>317</v>
      </c>
      <c r="Z608" s="2" t="s">
        <v>9</v>
      </c>
      <c r="AG608" s="2" t="s">
        <v>537</v>
      </c>
      <c r="AI608" s="2" t="s">
        <v>101</v>
      </c>
    </row>
    <row r="609" spans="3:37" x14ac:dyDescent="0.2">
      <c r="G609" s="2" t="s">
        <v>318</v>
      </c>
      <c r="T609" s="2" t="s">
        <v>584</v>
      </c>
      <c r="Z609" s="2" t="s">
        <v>2</v>
      </c>
      <c r="AG609" s="2" t="s">
        <v>715</v>
      </c>
      <c r="AI609" s="2" t="s">
        <v>42</v>
      </c>
    </row>
    <row r="610" spans="3:37" x14ac:dyDescent="0.2">
      <c r="H610" s="3" t="s">
        <v>523</v>
      </c>
      <c r="U610" s="2">
        <v>9971663</v>
      </c>
      <c r="V610" s="2" t="s">
        <v>43</v>
      </c>
      <c r="W610" s="2">
        <f>U610/phase52</f>
        <v>2.0589326198239603E-2</v>
      </c>
      <c r="X610" s="2" t="s">
        <v>44</v>
      </c>
      <c r="Z610" s="2" t="s">
        <v>45</v>
      </c>
      <c r="AA610" s="3"/>
      <c r="AC610" s="3"/>
      <c r="AE610" s="3"/>
      <c r="AI610" s="2" t="s">
        <v>640</v>
      </c>
    </row>
    <row r="611" spans="3:37" x14ac:dyDescent="0.2">
      <c r="C611" s="2" t="s">
        <v>211</v>
      </c>
      <c r="I611" s="2" t="s">
        <v>119</v>
      </c>
      <c r="U611" s="2">
        <v>1096883</v>
      </c>
      <c r="V611" s="2" t="s">
        <v>43</v>
      </c>
      <c r="W611" s="2">
        <f>IF(U610&gt;0,(+U611/U610),"")</f>
        <v>0.11000000701989227</v>
      </c>
      <c r="X611" s="2" t="s">
        <v>44</v>
      </c>
      <c r="Z611" s="2" t="s">
        <v>47</v>
      </c>
      <c r="AI611" s="2" t="s">
        <v>99</v>
      </c>
      <c r="AK611" s="2">
        <v>27117</v>
      </c>
    </row>
    <row r="612" spans="3:37" x14ac:dyDescent="0.2">
      <c r="C612" s="2" t="s">
        <v>471</v>
      </c>
      <c r="U612" s="2">
        <f xml:space="preserve">  U34+ U42 + U50 + U58+ U66+ U74+ U82+ U90+ U98+ U226+ U234+ U242+ U106+ U114+ U122+ U130+ U138+ U146 + U154+ U162+ U170+ U178+ U186+ U194+ U202+ U210+ U218+ U250+ U258+ U266+ U274+ U282+ U290+ U298+ U306+ U314+ U322+ U330+ U338+ U346+ U354+ U362+ U370+ U378+ U386+ U394+ U402+ U410+ U418+ U426+ U434+ U442+ U450+ U458+ U466+ U474+ U482+ U490+ U498+ U506+ U514+ U522+ U530+ U538+ U546+ U554+ U562+ U570+ U578+ U586+ U594+ U602+ U610</f>
        <v>484312255</v>
      </c>
      <c r="V612" s="2" t="s">
        <v>43</v>
      </c>
      <c r="W612" s="2">
        <f>phase52/phase52</f>
        <v>1</v>
      </c>
      <c r="X612" s="2" t="s">
        <v>44</v>
      </c>
    </row>
    <row r="613" spans="3:37" x14ac:dyDescent="0.2">
      <c r="C613" s="2" t="s">
        <v>472</v>
      </c>
      <c r="U613" s="2">
        <f xml:space="preserve">  U35+ U43 + U51 + U59+ U67+ U75+ U83+ U91+ U99+ U227+ U235+ U243+ U107+ U115+ U123+ U131+ U139+ U147 + U155+ U163+ U171+ U179+ U187+ U195+ U203+ U211+ U219+ U251+ U259+ U267+ U275+ U283+ U291+ U299+ U307+ U315+ U323+ U331+ U339+ U347+ U355+ U363+ U371+ U379+ U387+ U395+ U403+ U411+ U419+ U427+ U435+ U443+ U451+ U459+ U467+ U475+ U483+ U491+ U499+ U507+ U515+ U523+ U531+ U539+ U547+ U555+ U563+ U571+ U579+ U587+ U595+ U603+ U611</f>
        <v>60477391</v>
      </c>
      <c r="V613" s="2" t="s">
        <v>43</v>
      </c>
      <c r="W613" s="2">
        <f>(phase62/phase52)</f>
        <v>0.12487272493238892</v>
      </c>
      <c r="X613" s="2" t="s">
        <v>44</v>
      </c>
    </row>
    <row r="614" spans="3:37" x14ac:dyDescent="0.2">
      <c r="U614" s="2" t="s">
        <v>254</v>
      </c>
    </row>
  </sheetData>
  <phoneticPr fontId="2" type="noConversion"/>
  <printOptions horizontalCentered="1"/>
  <pageMargins left="0.25" right="0.25" top="0.75" bottom="0.75" header="0.3" footer="0.3"/>
  <pageSetup paperSize="5" scale="24" fitToHeight="0" orientation="landscape" r:id="rId1"/>
  <headerFooter>
    <oddHeader>&amp;C
&amp;G</oddHeader>
    <oddFooter>&amp;L&amp;"Arial Narrow,Regular"&amp;10&amp;Z&amp;F&amp;C&amp;"Arial Narrow,Regular"&amp;10
&amp;P of &amp;N&amp;R&amp;"Arial Narrow,Regular"&amp;10&amp;D - &amp;T</oddFooter>
  </headerFooter>
  <rowBreaks count="19" manualBreakCount="19">
    <brk id="34" max="16383" man="1"/>
    <brk id="50" max="16383" man="1"/>
    <brk id="82" max="16383" man="1"/>
    <brk id="234" max="16383" man="1"/>
    <brk id="122" max="16383" man="1"/>
    <brk id="146" max="16383" man="1"/>
    <brk id="178" max="16383" man="1"/>
    <brk id="210" max="16383" man="1"/>
    <brk id="266" max="16383" man="1"/>
    <brk id="298" max="16383" man="1"/>
    <brk id="330" max="16383" man="1"/>
    <brk id="362" max="16383" man="1"/>
    <brk id="394" max="16383" man="1"/>
    <brk id="426" max="16383" man="1"/>
    <brk id="458" max="16383" man="1"/>
    <brk id="490" max="16383" man="1"/>
    <brk id="522" max="16383" man="1"/>
    <brk id="554" max="16383" man="1"/>
    <brk id="586" max="16383" man="1"/>
  </rowBreaks>
  <legacyDrawingHF r:id="rId2"/>
  <tableParts count="3"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AL777"/>
  <sheetViews>
    <sheetView workbookViewId="0">
      <selection activeCell="A4" sqref="A4"/>
    </sheetView>
  </sheetViews>
  <sheetFormatPr defaultRowHeight="15" x14ac:dyDescent="0.2"/>
  <sheetData>
    <row r="1" spans="1:38" x14ac:dyDescent="0.2">
      <c r="A1">
        <v>1</v>
      </c>
      <c r="B1">
        <f>A1+1</f>
        <v>2</v>
      </c>
      <c r="C1">
        <f t="shared" ref="C1:AL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  <c r="AC1">
        <f t="shared" si="0"/>
        <v>29</v>
      </c>
      <c r="AD1">
        <f t="shared" si="0"/>
        <v>30</v>
      </c>
      <c r="AE1">
        <f t="shared" si="0"/>
        <v>31</v>
      </c>
      <c r="AF1">
        <f t="shared" si="0"/>
        <v>32</v>
      </c>
      <c r="AG1">
        <f t="shared" si="0"/>
        <v>33</v>
      </c>
      <c r="AH1">
        <f t="shared" si="0"/>
        <v>34</v>
      </c>
      <c r="AI1">
        <f t="shared" si="0"/>
        <v>35</v>
      </c>
      <c r="AJ1">
        <f t="shared" si="0"/>
        <v>36</v>
      </c>
      <c r="AK1">
        <f t="shared" si="0"/>
        <v>37</v>
      </c>
      <c r="AL1">
        <f t="shared" si="0"/>
        <v>38</v>
      </c>
    </row>
    <row r="41" spans="8:8" x14ac:dyDescent="0.2">
      <c r="H41" s="1"/>
    </row>
    <row r="49" spans="8:8" x14ac:dyDescent="0.2">
      <c r="H49" s="1"/>
    </row>
    <row r="57" spans="8:8" x14ac:dyDescent="0.2">
      <c r="H57" s="1"/>
    </row>
    <row r="65" spans="8:8" x14ac:dyDescent="0.2">
      <c r="H65" s="1"/>
    </row>
    <row r="73" spans="8:8" x14ac:dyDescent="0.2">
      <c r="H73" s="1"/>
    </row>
    <row r="81" spans="8:8" x14ac:dyDescent="0.2">
      <c r="H81" s="1"/>
    </row>
    <row r="89" spans="8:8" x14ac:dyDescent="0.2">
      <c r="H89" s="1"/>
    </row>
    <row r="97" spans="8:8" x14ac:dyDescent="0.2">
      <c r="H97" s="1"/>
    </row>
    <row r="105" spans="8:8" x14ac:dyDescent="0.2">
      <c r="H105" s="1"/>
    </row>
    <row r="113" spans="8:8" x14ac:dyDescent="0.2">
      <c r="H113" s="1"/>
    </row>
    <row r="121" spans="8:8" x14ac:dyDescent="0.2">
      <c r="H121" s="1"/>
    </row>
    <row r="129" spans="8:8" x14ac:dyDescent="0.2">
      <c r="H129" s="1"/>
    </row>
    <row r="137" spans="8:8" x14ac:dyDescent="0.2">
      <c r="H137" s="1"/>
    </row>
    <row r="145" spans="8:8" x14ac:dyDescent="0.2">
      <c r="H145" s="1"/>
    </row>
    <row r="153" spans="8:8" x14ac:dyDescent="0.2">
      <c r="H153" s="1"/>
    </row>
    <row r="161" spans="8:8" x14ac:dyDescent="0.2">
      <c r="H161" s="1"/>
    </row>
    <row r="169" spans="8:8" x14ac:dyDescent="0.2">
      <c r="H169" s="1"/>
    </row>
    <row r="177" spans="8:8" x14ac:dyDescent="0.2">
      <c r="H177" s="1"/>
    </row>
    <row r="185" spans="8:8" x14ac:dyDescent="0.2">
      <c r="H185" s="1"/>
    </row>
    <row r="193" spans="8:8" x14ac:dyDescent="0.2">
      <c r="H193" s="1"/>
    </row>
    <row r="201" spans="8:8" x14ac:dyDescent="0.2">
      <c r="H201" s="1"/>
    </row>
    <row r="209" spans="8:8" x14ac:dyDescent="0.2">
      <c r="H209" s="1"/>
    </row>
    <row r="225" spans="8:8" x14ac:dyDescent="0.2">
      <c r="H225" s="1"/>
    </row>
    <row r="233" spans="8:8" x14ac:dyDescent="0.2">
      <c r="H233" s="1"/>
    </row>
    <row r="249" spans="8:8" x14ac:dyDescent="0.2">
      <c r="H249" s="1"/>
    </row>
    <row r="257" spans="8:8" x14ac:dyDescent="0.2">
      <c r="H257" s="1"/>
    </row>
    <row r="265" spans="8:8" x14ac:dyDescent="0.2">
      <c r="H265" s="1"/>
    </row>
    <row r="273" spans="8:8" x14ac:dyDescent="0.2">
      <c r="H273" s="1"/>
    </row>
    <row r="281" spans="8:8" x14ac:dyDescent="0.2">
      <c r="H281" s="1"/>
    </row>
    <row r="289" spans="8:8" x14ac:dyDescent="0.2">
      <c r="H289" s="1"/>
    </row>
    <row r="297" spans="8:8" x14ac:dyDescent="0.2">
      <c r="H297" s="1"/>
    </row>
    <row r="305" spans="8:8" x14ac:dyDescent="0.2">
      <c r="H305" s="1"/>
    </row>
    <row r="313" spans="8:8" x14ac:dyDescent="0.2">
      <c r="H313" s="1"/>
    </row>
    <row r="321" spans="8:8" x14ac:dyDescent="0.2">
      <c r="H321" s="1"/>
    </row>
    <row r="329" spans="8:8" x14ac:dyDescent="0.2">
      <c r="H329" s="1"/>
    </row>
    <row r="337" spans="8:8" x14ac:dyDescent="0.2">
      <c r="H337" s="1"/>
    </row>
    <row r="345" spans="8:8" x14ac:dyDescent="0.2">
      <c r="H345" s="1"/>
    </row>
    <row r="353" spans="8:8" x14ac:dyDescent="0.2">
      <c r="H353" s="1"/>
    </row>
    <row r="361" spans="8:8" x14ac:dyDescent="0.2">
      <c r="H361" s="1"/>
    </row>
    <row r="369" spans="8:8" x14ac:dyDescent="0.2">
      <c r="H369" s="1"/>
    </row>
    <row r="377" spans="8:8" x14ac:dyDescent="0.2">
      <c r="H377" s="1"/>
    </row>
    <row r="385" spans="8:8" x14ac:dyDescent="0.2">
      <c r="H385" s="1"/>
    </row>
    <row r="393" spans="8:8" x14ac:dyDescent="0.2">
      <c r="H393" s="1"/>
    </row>
    <row r="401" spans="8:8" x14ac:dyDescent="0.2">
      <c r="H401" s="1"/>
    </row>
    <row r="409" spans="8:8" x14ac:dyDescent="0.2">
      <c r="H409" s="1"/>
    </row>
    <row r="417" spans="8:8" x14ac:dyDescent="0.2">
      <c r="H417" s="1"/>
    </row>
    <row r="425" spans="8:8" x14ac:dyDescent="0.2">
      <c r="H425" s="1"/>
    </row>
    <row r="433" spans="8:8" x14ac:dyDescent="0.2">
      <c r="H433" s="1"/>
    </row>
    <row r="441" spans="8:8" x14ac:dyDescent="0.2">
      <c r="H441" s="1"/>
    </row>
    <row r="449" spans="8:8" x14ac:dyDescent="0.2">
      <c r="H449" s="1"/>
    </row>
    <row r="457" spans="8:8" x14ac:dyDescent="0.2">
      <c r="H457" s="1"/>
    </row>
    <row r="465" spans="8:8" x14ac:dyDescent="0.2">
      <c r="H465" s="1"/>
    </row>
    <row r="473" spans="8:8" x14ac:dyDescent="0.2">
      <c r="H473" s="1"/>
    </row>
    <row r="481" spans="8:8" x14ac:dyDescent="0.2">
      <c r="H481" s="1"/>
    </row>
    <row r="489" spans="8:8" x14ac:dyDescent="0.2">
      <c r="H489" s="1"/>
    </row>
    <row r="497" spans="8:8" x14ac:dyDescent="0.2">
      <c r="H497" s="1"/>
    </row>
    <row r="505" spans="8:8" x14ac:dyDescent="0.2">
      <c r="H505" s="1"/>
    </row>
    <row r="513" spans="8:8" x14ac:dyDescent="0.2">
      <c r="H513" s="1"/>
    </row>
    <row r="521" spans="8:8" x14ac:dyDescent="0.2">
      <c r="H521" s="1"/>
    </row>
    <row r="529" spans="8:8" x14ac:dyDescent="0.2">
      <c r="H529" s="1"/>
    </row>
    <row r="537" spans="8:8" x14ac:dyDescent="0.2">
      <c r="H537" s="1"/>
    </row>
    <row r="545" spans="8:8" x14ac:dyDescent="0.2">
      <c r="H545" s="1"/>
    </row>
    <row r="553" spans="8:8" x14ac:dyDescent="0.2">
      <c r="H553" s="1"/>
    </row>
    <row r="561" spans="8:8" x14ac:dyDescent="0.2">
      <c r="H561" s="1"/>
    </row>
    <row r="569" spans="8:8" x14ac:dyDescent="0.2">
      <c r="H569" s="1"/>
    </row>
    <row r="577" spans="8:8" x14ac:dyDescent="0.2">
      <c r="H577" s="1"/>
    </row>
    <row r="585" spans="8:8" x14ac:dyDescent="0.2">
      <c r="H585" s="1"/>
    </row>
    <row r="593" spans="8:8" x14ac:dyDescent="0.2">
      <c r="H593" s="1"/>
    </row>
    <row r="601" spans="8:8" x14ac:dyDescent="0.2">
      <c r="H601" s="1"/>
    </row>
    <row r="609" spans="8:8" x14ac:dyDescent="0.2">
      <c r="H609" s="1"/>
    </row>
    <row r="617" spans="8:8" x14ac:dyDescent="0.2">
      <c r="H617" s="1"/>
    </row>
    <row r="625" spans="8:8" x14ac:dyDescent="0.2">
      <c r="H625" s="1"/>
    </row>
    <row r="633" spans="8:8" x14ac:dyDescent="0.2">
      <c r="H633" s="1"/>
    </row>
    <row r="641" spans="8:8" x14ac:dyDescent="0.2">
      <c r="H641" s="1"/>
    </row>
    <row r="649" spans="8:8" x14ac:dyDescent="0.2">
      <c r="H649" s="1"/>
    </row>
    <row r="657" spans="8:8" x14ac:dyDescent="0.2">
      <c r="H657" s="1"/>
    </row>
    <row r="665" spans="8:8" x14ac:dyDescent="0.2">
      <c r="H665" s="1"/>
    </row>
    <row r="673" spans="8:8" x14ac:dyDescent="0.2">
      <c r="H673" s="1"/>
    </row>
    <row r="681" spans="8:8" x14ac:dyDescent="0.2">
      <c r="H681" s="1"/>
    </row>
    <row r="689" spans="8:8" x14ac:dyDescent="0.2">
      <c r="H689" s="1"/>
    </row>
    <row r="697" spans="8:8" x14ac:dyDescent="0.2">
      <c r="H697" s="1"/>
    </row>
    <row r="705" spans="8:8" x14ac:dyDescent="0.2">
      <c r="H705" s="1"/>
    </row>
    <row r="713" spans="8:8" x14ac:dyDescent="0.2">
      <c r="H713" s="1"/>
    </row>
    <row r="721" spans="8:8" x14ac:dyDescent="0.2">
      <c r="H721" s="1"/>
    </row>
    <row r="729" spans="8:8" x14ac:dyDescent="0.2">
      <c r="H729" s="1"/>
    </row>
    <row r="737" spans="8:8" x14ac:dyDescent="0.2">
      <c r="H737" s="1"/>
    </row>
    <row r="745" spans="8:8" x14ac:dyDescent="0.2">
      <c r="H745" s="1"/>
    </row>
    <row r="753" spans="8:8" x14ac:dyDescent="0.2">
      <c r="H753" s="1"/>
    </row>
    <row r="761" spans="8:8" x14ac:dyDescent="0.2">
      <c r="H761" s="1"/>
    </row>
    <row r="769" spans="8:8" x14ac:dyDescent="0.2">
      <c r="H769" s="1"/>
    </row>
    <row r="777" spans="8:8" x14ac:dyDescent="0.2">
      <c r="H777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B58E5CB76C164DA9C7C19C9069ACFE" ma:contentTypeVersion="2" ma:contentTypeDescription="Create a new document." ma:contentTypeScope="" ma:versionID="b4d0f7e54af21416a49f5ab6433a1b8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6e0e3112098b4d1518554ee266199a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A1AB097-B3E9-4786-8A67-9BCFE08145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CF9EDB-D3F7-436C-91E0-7A1FA545FCEE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0BDA64F1-7EC0-4EEA-A5BC-E693F41F930B}">
  <ds:schemaRefs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97B069C7-86B1-4B1C-8DE9-6B2589D353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5.xml><?xml version="1.0" encoding="utf-8"?>
<ds:datastoreItem xmlns:ds="http://schemas.openxmlformats.org/officeDocument/2006/customXml" ds:itemID="{0EA13C37-5C0F-4718-A441-9800355C2DB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ORALS-ELORS PLAN</vt:lpstr>
      <vt:lpstr>FY 2026-2027 CAP PLAN</vt:lpstr>
      <vt:lpstr>Sheet1</vt:lpstr>
      <vt:lpstr>phase52</vt:lpstr>
      <vt:lpstr>phase62</vt:lpstr>
      <vt:lpstr>'FY 2026-2027 CAP PLAN'!Print_Area</vt:lpstr>
      <vt:lpstr>'ORALS-ELORS PLAN'!Print_Area</vt:lpstr>
      <vt:lpstr>'FY 2026-2027 CAP PLAN'!Print_Titles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Fiscal Year CEI </dc:title>
  <dc:creator>Valued Gateway Client</dc:creator>
  <cp:lastModifiedBy>Suarez, Francisco</cp:lastModifiedBy>
  <cp:lastPrinted>2026-01-06T13:44:53Z</cp:lastPrinted>
  <dcterms:created xsi:type="dcterms:W3CDTF">2000-11-05T20:38:30Z</dcterms:created>
  <dcterms:modified xsi:type="dcterms:W3CDTF">2026-08-13T15:02:46Z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0x01010050B58E5CB76C164DA9C7C19C9069ACFE</vt:lpwstr>
  </property>
  <property fmtid="{D5CDD505-2E9C-101B-9397-08002B2CF9AE}" pid="3" name="_dlc_DocIdItemGuid">
    <vt:lpwstr>0a8cecfa-bc52-468e-9927-0006ca65e71a</vt:lpwstr>
  </property>
  <property fmtid="{D5CDD505-2E9C-101B-9397-08002B2CF9AE}" pid="4" name="_dlc_DocId">
    <vt:lpwstr>EQ6S7UA26WN6-2020287071-206</vt:lpwstr>
  </property>
  <property fmtid="{D5CDD505-2E9C-101B-9397-08002B2CF9AE}" pid="5" name="_dlc_DocIdUrl">
    <vt:lpwstr>http://d1-sp.d1.dot.state.fl.us/d1-operations/d1-const/ceiworld/_layouts/15/DocIdRedir.aspx?ID=EQ6S7UA26WN6-2020287071-206, EQ6S7UA26WN6-2020287071-206</vt:lpwstr>
  </property>
  <property fmtid="{D5CDD505-2E9C-101B-9397-08002B2CF9AE}" pid="6" name="MSIP_Label_9b1b62f4-cb9b-4766-8dff-64a7ed23e056_Enabled">
    <vt:lpwstr>true</vt:lpwstr>
  </property>
  <property fmtid="{D5CDD505-2E9C-101B-9397-08002B2CF9AE}" pid="7" name="MSIP_Label_9b1b62f4-cb9b-4766-8dff-64a7ed23e056_SetDate">
    <vt:lpwstr>2025-07-28T19:16:17Z</vt:lpwstr>
  </property>
  <property fmtid="{D5CDD505-2E9C-101B-9397-08002B2CF9AE}" pid="8" name="MSIP_Label_9b1b62f4-cb9b-4766-8dff-64a7ed23e056_Method">
    <vt:lpwstr>Standard</vt:lpwstr>
  </property>
  <property fmtid="{D5CDD505-2E9C-101B-9397-08002B2CF9AE}" pid="9" name="MSIP_Label_9b1b62f4-cb9b-4766-8dff-64a7ed23e056_Name">
    <vt:lpwstr>Public</vt:lpwstr>
  </property>
  <property fmtid="{D5CDD505-2E9C-101B-9397-08002B2CF9AE}" pid="10" name="MSIP_Label_9b1b62f4-cb9b-4766-8dff-64a7ed23e056_SiteId">
    <vt:lpwstr>db21de5d-bc9c-420c-8f3f-8f08f85b5ada</vt:lpwstr>
  </property>
  <property fmtid="{D5CDD505-2E9C-101B-9397-08002B2CF9AE}" pid="11" name="MSIP_Label_9b1b62f4-cb9b-4766-8dff-64a7ed23e056_ActionId">
    <vt:lpwstr>0420eb8c-a23a-4bea-99d2-40e03b7108e2</vt:lpwstr>
  </property>
  <property fmtid="{D5CDD505-2E9C-101B-9397-08002B2CF9AE}" pid="12" name="MSIP_Label_9b1b62f4-cb9b-4766-8dff-64a7ed23e056_ContentBits">
    <vt:lpwstr>0</vt:lpwstr>
  </property>
  <property fmtid="{D5CDD505-2E9C-101B-9397-08002B2CF9AE}" pid="13" name="MSIP_Label_9b1b62f4-cb9b-4766-8dff-64a7ed23e056_Tag">
    <vt:lpwstr>10, 3, 0, 1</vt:lpwstr>
  </property>
</Properties>
</file>