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n106fs\Downloads\"/>
    </mc:Choice>
  </mc:AlternateContent>
  <xr:revisionPtr revIDLastSave="0" documentId="13_ncr:1_{64E01475-C074-4071-B1B3-E5B8BD02364B}" xr6:coauthVersionLast="47" xr6:coauthVersionMax="47" xr10:uidLastSave="{00000000-0000-0000-0000-000000000000}"/>
  <bookViews>
    <workbookView xWindow="-28920" yWindow="-120" windowWidth="29040" windowHeight="15720" xr2:uid="{CF779FF7-C382-4195-867B-19BCD07516D6}"/>
  </bookViews>
  <sheets>
    <sheet name="FY 2025-2026 CAP PLAN" sheetId="1" r:id="rId1"/>
  </sheets>
  <definedNames>
    <definedName name="\O">#REF!</definedName>
    <definedName name="\P">#REF!</definedName>
    <definedName name="phase52">'FY 2025-2026 CAP PLAN'!$U$629</definedName>
    <definedName name="phase62">'FY 2025-2026 CAP PLAN'!$U$630</definedName>
    <definedName name="_xlnm.Print_Area" localSheetId="0">'FY 2025-2026 CAP PLAN'!$A$1:$AK$630</definedName>
    <definedName name="_xlnm.Print_Titles" localSheetId="0">'FY 2025-2026 CAP PLAN'!$18:$25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30" i="1" l="1"/>
  <c r="U629" i="1"/>
  <c r="W629" i="1" s="1"/>
  <c r="W628" i="1"/>
  <c r="W620" i="1"/>
  <c r="W612" i="1"/>
  <c r="W604" i="1"/>
  <c r="W596" i="1"/>
  <c r="W588" i="1"/>
  <c r="W580" i="1"/>
  <c r="W572" i="1"/>
  <c r="D567" i="1"/>
  <c r="W564" i="1"/>
  <c r="AK561" i="1"/>
  <c r="W556" i="1"/>
  <c r="W548" i="1"/>
  <c r="W540" i="1"/>
  <c r="W532" i="1"/>
  <c r="W524" i="1"/>
  <c r="W516" i="1"/>
  <c r="W515" i="1"/>
  <c r="W508" i="1"/>
  <c r="W500" i="1"/>
  <c r="W492" i="1"/>
  <c r="W484" i="1"/>
  <c r="W476" i="1"/>
  <c r="D471" i="1"/>
  <c r="W468" i="1"/>
  <c r="D463" i="1"/>
  <c r="W460" i="1"/>
  <c r="D455" i="1"/>
  <c r="W452" i="1"/>
  <c r="W444" i="1"/>
  <c r="W436" i="1"/>
  <c r="W428" i="1"/>
  <c r="W427" i="1"/>
  <c r="W420" i="1"/>
  <c r="W412" i="1"/>
  <c r="W404" i="1"/>
  <c r="W396" i="1"/>
  <c r="W388" i="1"/>
  <c r="W380" i="1"/>
  <c r="W372" i="1"/>
  <c r="W364" i="1"/>
  <c r="W356" i="1"/>
  <c r="W348" i="1"/>
  <c r="W340" i="1"/>
  <c r="W332" i="1"/>
  <c r="W324" i="1"/>
  <c r="W323" i="1"/>
  <c r="W316" i="1"/>
  <c r="W308" i="1"/>
  <c r="W300" i="1"/>
  <c r="W292" i="1"/>
  <c r="W284" i="1"/>
  <c r="W276" i="1"/>
  <c r="W268" i="1"/>
  <c r="W260" i="1"/>
  <c r="W259" i="1"/>
  <c r="W252" i="1"/>
  <c r="W244" i="1"/>
  <c r="W236" i="1"/>
  <c r="W228" i="1"/>
  <c r="W220" i="1"/>
  <c r="W212" i="1"/>
  <c r="W211" i="1"/>
  <c r="W204" i="1"/>
  <c r="W196" i="1"/>
  <c r="W188" i="1"/>
  <c r="W180" i="1"/>
  <c r="W172" i="1"/>
  <c r="W171" i="1"/>
  <c r="W164" i="1"/>
  <c r="W163" i="1"/>
  <c r="W156" i="1"/>
  <c r="W148" i="1"/>
  <c r="W140" i="1"/>
  <c r="W132" i="1"/>
  <c r="W124" i="1"/>
  <c r="W116" i="1"/>
  <c r="W108" i="1"/>
  <c r="W100" i="1"/>
  <c r="W92" i="1"/>
  <c r="W84" i="1"/>
  <c r="W83" i="1"/>
  <c r="W76" i="1"/>
  <c r="W75" i="1"/>
  <c r="W68" i="1"/>
  <c r="W60" i="1"/>
  <c r="AK57" i="1"/>
  <c r="W52" i="1"/>
  <c r="W44" i="1"/>
  <c r="W36" i="1"/>
  <c r="W371" i="1" l="1"/>
  <c r="W630" i="1"/>
  <c r="W115" i="1"/>
  <c r="W123" i="1"/>
  <c r="W131" i="1"/>
  <c r="W219" i="1"/>
  <c r="W307" i="1"/>
  <c r="W475" i="1"/>
  <c r="W179" i="1"/>
  <c r="W267" i="1"/>
  <c r="W355" i="1"/>
  <c r="W531" i="1"/>
  <c r="W571" i="1"/>
  <c r="W315" i="1"/>
  <c r="W403" i="1"/>
  <c r="W275" i="1"/>
  <c r="W363" i="1"/>
  <c r="W227" i="1"/>
  <c r="W67" i="1"/>
  <c r="W35" i="1"/>
  <c r="W579" i="1"/>
  <c r="W43" i="1"/>
  <c r="W91" i="1"/>
  <c r="W139" i="1"/>
  <c r="W187" i="1"/>
  <c r="W235" i="1"/>
  <c r="W283" i="1"/>
  <c r="W331" i="1"/>
  <c r="W379" i="1"/>
  <c r="W435" i="1"/>
  <c r="W483" i="1"/>
  <c r="W539" i="1"/>
  <c r="W595" i="1"/>
  <c r="W51" i="1"/>
  <c r="W147" i="1"/>
  <c r="W195" i="1"/>
  <c r="W243" i="1"/>
  <c r="W291" i="1"/>
  <c r="W339" i="1"/>
  <c r="W387" i="1"/>
  <c r="W491" i="1"/>
  <c r="W99" i="1"/>
  <c r="W59" i="1"/>
  <c r="W107" i="1"/>
  <c r="W155" i="1"/>
  <c r="W203" i="1"/>
  <c r="W251" i="1"/>
  <c r="W299" i="1"/>
  <c r="W347" i="1"/>
  <c r="W395" i="1"/>
  <c r="W499" i="1"/>
  <c r="W459" i="1"/>
  <c r="W587" i="1"/>
  <c r="W547" i="1"/>
  <c r="W555" i="1"/>
  <c r="W507" i="1"/>
  <c r="W419" i="1"/>
  <c r="W467" i="1"/>
  <c r="W603" i="1"/>
  <c r="W523" i="1"/>
  <c r="W563" i="1"/>
  <c r="W611" i="1"/>
  <c r="W443" i="1"/>
  <c r="W619" i="1"/>
  <c r="W451" i="1"/>
  <c r="W627" i="1"/>
  <c r="W411" i="1"/>
</calcChain>
</file>

<file path=xl/sharedStrings.xml><?xml version="1.0" encoding="utf-8"?>
<sst xmlns="http://schemas.openxmlformats.org/spreadsheetml/2006/main" count="3882" uniqueCount="839">
  <si>
    <t>DRAFT Consultant CEI Acquisition Plan - FY25/26</t>
  </si>
  <si>
    <t>LEGEND:</t>
  </si>
  <si>
    <t>District One Construction</t>
  </si>
  <si>
    <t xml:space="preserve">CS        =                                           </t>
  </si>
  <si>
    <t xml:space="preserve">Continuing Services </t>
  </si>
  <si>
    <t xml:space="preserve">DBR     =   </t>
  </si>
  <si>
    <t>District Bridge Contract</t>
  </si>
  <si>
    <t xml:space="preserve">DW       = </t>
  </si>
  <si>
    <t>District Wide Contract</t>
  </si>
  <si>
    <t>F          =</t>
  </si>
  <si>
    <t xml:space="preserve">Full CEI Contract </t>
  </si>
  <si>
    <t xml:space="preserve">H          =  </t>
  </si>
  <si>
    <t>Hybrid Project</t>
  </si>
  <si>
    <t>LOA      =</t>
  </si>
  <si>
    <t>Letter of Authorization</t>
  </si>
  <si>
    <t xml:space="preserve">SA        = </t>
  </si>
  <si>
    <t>Supplemental Amendment</t>
  </si>
  <si>
    <t>District 1 Construction</t>
  </si>
  <si>
    <t>801 N. Broadway, Bartow, FL 33830</t>
  </si>
  <si>
    <t>(863) 519-2300</t>
  </si>
  <si>
    <t>(863) 534-0071</t>
  </si>
  <si>
    <t xml:space="preserve">District Secretary: </t>
  </si>
  <si>
    <t>(863) 519-2201</t>
  </si>
  <si>
    <t>(863) 519-1902</t>
  </si>
  <si>
    <t>Ft. Myers Ops Center</t>
  </si>
  <si>
    <t>2981 N.E. Pine Island Rd., Cape Coral, FL 33909</t>
  </si>
  <si>
    <t>(239) 985-7800</t>
  </si>
  <si>
    <t>(239) 656-7742</t>
  </si>
  <si>
    <t xml:space="preserve">Operations Director: </t>
  </si>
  <si>
    <t>Keith Slater</t>
  </si>
  <si>
    <t>(863) 519-2202</t>
  </si>
  <si>
    <t>(863) 534-7265</t>
  </si>
  <si>
    <t>Manatee Ops Center</t>
  </si>
  <si>
    <t>14000 SR 64 East, Bradenton, FL 34212</t>
  </si>
  <si>
    <t>(941) 708-4400</t>
  </si>
  <si>
    <t>(941) 708-4494</t>
  </si>
  <si>
    <t>District Construction Eng:</t>
  </si>
  <si>
    <t>(863) 519-2223</t>
  </si>
  <si>
    <t>Bartow Ops Center</t>
  </si>
  <si>
    <t>2730 S.R. 60 West, Bartow, FL 33830</t>
  </si>
  <si>
    <t>(863) 519-4100</t>
  </si>
  <si>
    <t>(863) 519-7924</t>
  </si>
  <si>
    <t xml:space="preserve">Ass't Constr. Engineer: </t>
  </si>
  <si>
    <t>Brian Blair</t>
  </si>
  <si>
    <t>(863) 519-2224</t>
  </si>
  <si>
    <t>Heartland Ops Center</t>
  </si>
  <si>
    <t>4730 Kenilworth Blvd., Sebring, FL 33870</t>
  </si>
  <si>
    <t>(863) 471-4848</t>
  </si>
  <si>
    <t>(863) 386-6116</t>
  </si>
  <si>
    <t>District CEI Manager:</t>
  </si>
  <si>
    <t>Anita Michael</t>
  </si>
  <si>
    <t>(863) 519-2232</t>
  </si>
  <si>
    <t>CEI Contract Administrator:</t>
  </si>
  <si>
    <t>Jennifer Roberson</t>
  </si>
  <si>
    <t>(863) 519-2256</t>
  </si>
  <si>
    <t>Seq.</t>
  </si>
  <si>
    <t>Financial Project ID/(Fund)</t>
  </si>
  <si>
    <t>Design Project Manager/Phone No./Fax No.</t>
  </si>
  <si>
    <t>Event</t>
  </si>
  <si>
    <t>No.</t>
  </si>
  <si>
    <t>WPI No.(Old)/SPN(Old)</t>
  </si>
  <si>
    <t>Resident Construction Office/Resident Engineer</t>
  </si>
  <si>
    <t>Federal Project (WP21)</t>
  </si>
  <si>
    <t>Construction Project Manager/Phone No./Fax No.</t>
  </si>
  <si>
    <t>(Note: Scheduled Date-Proposed is subject to change/approval by Professional Services Administrator.)</t>
  </si>
  <si>
    <t xml:space="preserve"> </t>
  </si>
  <si>
    <t>Project Name</t>
  </si>
  <si>
    <t>Type Project/English-Metric</t>
  </si>
  <si>
    <t>Limit-From</t>
  </si>
  <si>
    <t>Number of Bridges/Alt. Contract</t>
  </si>
  <si>
    <t>Limit -To</t>
  </si>
  <si>
    <t>Letting Date (Mo-Year)/Construction Time (Days)</t>
  </si>
  <si>
    <t>Oral/</t>
  </si>
  <si>
    <t>Scope</t>
  </si>
  <si>
    <t>Dist.(Mi.)/Prop. X- Sect.</t>
  </si>
  <si>
    <t>Ph 52 Budget $</t>
  </si>
  <si>
    <t xml:space="preserve"> (% of CEI FY Total Ph 52)</t>
  </si>
  <si>
    <t>Long</t>
  </si>
  <si>
    <t>Short</t>
  </si>
  <si>
    <t>Written</t>
  </si>
  <si>
    <t>Consult.</t>
  </si>
  <si>
    <t>Proposal</t>
  </si>
  <si>
    <t>Clarif.</t>
  </si>
  <si>
    <t>Negot.</t>
  </si>
  <si>
    <t>Agree,</t>
  </si>
  <si>
    <t>County</t>
  </si>
  <si>
    <t xml:space="preserve">    Ph 62 Budget $   (% of Ph 52)</t>
  </si>
  <si>
    <t>Due</t>
  </si>
  <si>
    <t>Advert</t>
  </si>
  <si>
    <t>List</t>
  </si>
  <si>
    <t>Meeting</t>
  </si>
  <si>
    <t>Present.</t>
  </si>
  <si>
    <t>Select.</t>
  </si>
  <si>
    <t>Review</t>
  </si>
  <si>
    <t>Execution</t>
  </si>
  <si>
    <t>1Fa</t>
  </si>
  <si>
    <t>433183-2-62-08</t>
  </si>
  <si>
    <t>Anita Michael (863) 519-2256</t>
  </si>
  <si>
    <t xml:space="preserve"> Schedule Date-Prop.</t>
  </si>
  <si>
    <t>N/A</t>
  </si>
  <si>
    <t>DS</t>
  </si>
  <si>
    <t>Trisha Hartzell, P.E. (941) 708-4401</t>
  </si>
  <si>
    <t xml:space="preserve"> Actual Date</t>
  </si>
  <si>
    <t>Greg Falcone (941) 708-4425</t>
  </si>
  <si>
    <t xml:space="preserve"> Shortlisted</t>
  </si>
  <si>
    <t xml:space="preserve">Name: </t>
  </si>
  <si>
    <t>AECOM Technical Services, Inc.</t>
  </si>
  <si>
    <t>CDM Smith, Inc</t>
  </si>
  <si>
    <t>WSB LLC</t>
  </si>
  <si>
    <t>Comments:</t>
  </si>
  <si>
    <t>GF, LP, PH</t>
  </si>
  <si>
    <t>CEI (INSPECTION) SAR</t>
  </si>
  <si>
    <t>INSPECT CONSTRUCTION PROJS.</t>
  </si>
  <si>
    <t xml:space="preserve"> Consultant </t>
  </si>
  <si>
    <t xml:space="preserve">Address: </t>
  </si>
  <si>
    <t>7650 West Courtney Campbell Cswy, Suite 700</t>
  </si>
  <si>
    <t>401 N Cattleman Road, Suite 110</t>
  </si>
  <si>
    <t>219 N Mewnan Street, Suite 4</t>
  </si>
  <si>
    <t>report card/ lockdown</t>
  </si>
  <si>
    <t>Project Info:</t>
  </si>
  <si>
    <t>ASOTA OPERATIONS CTR-CSC</t>
  </si>
  <si>
    <t>Tampa, FL 33607</t>
  </si>
  <si>
    <t>Sarasota, Fl 34232</t>
  </si>
  <si>
    <t>Jacksonville, FL 32202</t>
  </si>
  <si>
    <t>date May 2026</t>
  </si>
  <si>
    <t xml:space="preserve">Funds Encumbered: </t>
  </si>
  <si>
    <t xml:space="preserve">Contact: </t>
  </si>
  <si>
    <t>Crystal Gorman, PE</t>
  </si>
  <si>
    <t>Pinky Pakalapati, PE</t>
  </si>
  <si>
    <t>Rodrick Myrick, PE</t>
  </si>
  <si>
    <t>Funds Encumb. Date:</t>
  </si>
  <si>
    <t>0</t>
  </si>
  <si>
    <t>(</t>
  </si>
  <si>
    <t>)</t>
  </si>
  <si>
    <t xml:space="preserve">Phone: </t>
  </si>
  <si>
    <t>(239) 250-6680</t>
  </si>
  <si>
    <t>(941) 391-7290</t>
  </si>
  <si>
    <t>(561) 632-5185</t>
  </si>
  <si>
    <t>Marketing Date:</t>
  </si>
  <si>
    <t>JMK-JMS-AM</t>
  </si>
  <si>
    <t>DIST/ST-WIDE</t>
  </si>
  <si>
    <t xml:space="preserve">Fax: </t>
  </si>
  <si>
    <t>crystal.goreman@aecom.com</t>
  </si>
  <si>
    <t>pakalapatip@cdmsmith.com</t>
  </si>
  <si>
    <t>rmyrick@wsbeng.com</t>
  </si>
  <si>
    <t>CEI Contract #:</t>
  </si>
  <si>
    <t>2Fa</t>
  </si>
  <si>
    <t>433183-1-62-07</t>
  </si>
  <si>
    <t>Kevin Morrisey, P.E. (863) 519-4101</t>
  </si>
  <si>
    <t>Brandee Shweil (863) 519-4140</t>
  </si>
  <si>
    <t>CTI-Construction Testing &amp; Inspection, INC</t>
  </si>
  <si>
    <t>RS&amp;H, INC.</t>
  </si>
  <si>
    <t>State DS</t>
  </si>
  <si>
    <t>CEI (INSPECTION) BAR</t>
  </si>
  <si>
    <t>509 Sawgrass Corporate Parkway</t>
  </si>
  <si>
    <t>6850 New Tampa Hwy, Suite 300</t>
  </si>
  <si>
    <t>219 N Newnan ST, Suite 400</t>
  </si>
  <si>
    <t>TOW OPERATIONS CENTER - C</t>
  </si>
  <si>
    <t>Cape Coral, FL 33325</t>
  </si>
  <si>
    <t>Lakeland , FL 33815</t>
  </si>
  <si>
    <t>SC</t>
  </si>
  <si>
    <t>Jorge E Herrera</t>
  </si>
  <si>
    <t>Brent Wilkins, PE</t>
  </si>
  <si>
    <t>date July 2025</t>
  </si>
  <si>
    <t>(305) 343-7379</t>
  </si>
  <si>
    <t>(863) 806-5881</t>
  </si>
  <si>
    <t>jherrera@ctilabs.net</t>
  </si>
  <si>
    <t>Brent.Wilkins@rsandh.com</t>
  </si>
  <si>
    <t>CAX92</t>
  </si>
  <si>
    <t>3Fa</t>
  </si>
  <si>
    <t>433183-3-62-07</t>
  </si>
  <si>
    <t>Jessica White, P.E. (239) 985-7852</t>
  </si>
  <si>
    <t>Chris Mollitor (239) 985-7883</t>
  </si>
  <si>
    <t>CM, MS, GF</t>
  </si>
  <si>
    <t>CEI (INSPECTION) FOR</t>
  </si>
  <si>
    <t>T MYERS OP CTR - CSC</t>
  </si>
  <si>
    <t xml:space="preserve">date June 2026 </t>
  </si>
  <si>
    <t>4Fb</t>
  </si>
  <si>
    <t>440272-1-62-01</t>
  </si>
  <si>
    <t>Mark L. Peronto (863) 519-2281</t>
  </si>
  <si>
    <t>LS</t>
  </si>
  <si>
    <t>TLWR</t>
  </si>
  <si>
    <t xml:space="preserve"> Lump Sum</t>
  </si>
  <si>
    <t>Kirby Radford (863)519-4107</t>
  </si>
  <si>
    <t>Eisman &amp; Russo Consulting Engineers</t>
  </si>
  <si>
    <t>HighSpans Engineering, Inc.</t>
  </si>
  <si>
    <t>HNTB Corporation</t>
  </si>
  <si>
    <t>TP, KR, SH</t>
  </si>
  <si>
    <t>FORT FRASER TRAIL OV</t>
  </si>
  <si>
    <t>BIKE PATH/TRAIL</t>
  </si>
  <si>
    <t>6455 Powers Ave</t>
  </si>
  <si>
    <t>2121 McGregor Blvd Ste.200</t>
  </si>
  <si>
    <t>555 Morth Broadway Ave</t>
  </si>
  <si>
    <t>ER SR 60</t>
  </si>
  <si>
    <t>Jacksonville, FL 32217</t>
  </si>
  <si>
    <t>Fort Myers, FL 33901</t>
  </si>
  <si>
    <t>Bartow, FL 33830</t>
  </si>
  <si>
    <t>January 15, 2026 (375)</t>
  </si>
  <si>
    <t>Dan Foss</t>
  </si>
  <si>
    <t>Vincent Zaliauskas, PE</t>
  </si>
  <si>
    <t>Jaime Deese, PE</t>
  </si>
  <si>
    <t>date January 2026</t>
  </si>
  <si>
    <t>(813) 205-6135</t>
  </si>
  <si>
    <t>(239) 433-6000</t>
  </si>
  <si>
    <t>(407) 274-0549</t>
  </si>
  <si>
    <t>NEM-KSI-MLP</t>
  </si>
  <si>
    <t>POLK</t>
  </si>
  <si>
    <t>dfoss@eismanrusso.com</t>
  </si>
  <si>
    <t>VinceZ@HighSpans.com</t>
  </si>
  <si>
    <t>jdeese@hntb.com</t>
  </si>
  <si>
    <t>CB051</t>
  </si>
  <si>
    <t>5Fa</t>
  </si>
  <si>
    <t>447287-1-62-01</t>
  </si>
  <si>
    <t>Jeffrey M. Jones (239)-225-1920</t>
  </si>
  <si>
    <t>ACSA</t>
  </si>
  <si>
    <t>Sharon Harris (863) 471-4854</t>
  </si>
  <si>
    <t>Grouped With 447878-1 grouped with 438067-1 grouped with 447238-1 grouped with 448030-1 || Lump Sum</t>
  </si>
  <si>
    <t>Dennis Day (863) 471-4865</t>
  </si>
  <si>
    <t>AIM Engineering &amp; Survey</t>
  </si>
  <si>
    <t>Kinard-Stone, Inc</t>
  </si>
  <si>
    <t>Pioneer Engineers, Inc</t>
  </si>
  <si>
    <t>DD, KH, JT</t>
  </si>
  <si>
    <t>SR 25 / SR 80 (US 27</t>
  </si>
  <si>
    <t>RIGID PAVEMENT RECONSTRUCTION</t>
  </si>
  <si>
    <t>2161 Fowler Street, Suite 100</t>
  </si>
  <si>
    <t>12801 Commerce Lake Drive</t>
  </si>
  <si>
    <t>2005 Vista Parkway, Suite 113</t>
  </si>
  <si>
    <t>) FROM INDUSTRIAL CANAL T</t>
  </si>
  <si>
    <t>Fort Myers, FL 33913</t>
  </si>
  <si>
    <t>West Palm Beach, FL 33411</t>
  </si>
  <si>
    <t>O W SAGAMORE AVE</t>
  </si>
  <si>
    <t>June 10, 2026 (400)</t>
  </si>
  <si>
    <t>Lee Flynn, PE</t>
  </si>
  <si>
    <t>Tom Deer, PE</t>
  </si>
  <si>
    <t>Timir Shah</t>
  </si>
  <si>
    <t>date May 2026 June 2026</t>
  </si>
  <si>
    <t>1.354</t>
  </si>
  <si>
    <t>(239) 284-1928</t>
  </si>
  <si>
    <t>(239) 340-3886</t>
  </si>
  <si>
    <t>(414) 687-6670</t>
  </si>
  <si>
    <t>NEM-STP-JMJ</t>
  </si>
  <si>
    <t>HENDRY</t>
  </si>
  <si>
    <t>lflynn@aimengr.com</t>
  </si>
  <si>
    <t>tom.deer@kinardstone.com</t>
  </si>
  <si>
    <t>timir@pioneercei.com</t>
  </si>
  <si>
    <t>5Fb</t>
  </si>
  <si>
    <t>447878-1-62-01</t>
  </si>
  <si>
    <t>David J.  Agacinski (239) 225-1924</t>
  </si>
  <si>
    <t>ACSS</t>
  </si>
  <si>
    <t>Sharon Harris, P.E. (863) 471-4854</t>
  </si>
  <si>
    <t>Grouped With  447287-1 grouped with 438067-1 grouped with 447238-1 grouped with 448030-1 || Lump Sum</t>
  </si>
  <si>
    <t>SR 80 FROM N OF CAPT</t>
  </si>
  <si>
    <t>MEDIAN MODIFICATION</t>
  </si>
  <si>
    <t>AIN HENDRY DR TO W OF FOR</t>
  </si>
  <si>
    <t>REY DR</t>
  </si>
  <si>
    <t>May 20, 2026 (200)</t>
  </si>
  <si>
    <t>date May 2026/ June 2026</t>
  </si>
  <si>
    <t>2.117</t>
  </si>
  <si>
    <t>NEM-STP-DJA</t>
  </si>
  <si>
    <t>6Fa</t>
  </si>
  <si>
    <t>447887-1-62-01</t>
  </si>
  <si>
    <t>Mike G. Rud (863) 519-2769</t>
  </si>
  <si>
    <t>goes with 449122-1 || Lump Sum</t>
  </si>
  <si>
    <t>Alex Adames (941) 708-4423</t>
  </si>
  <si>
    <t>E-Plus Engineering and Consulting</t>
  </si>
  <si>
    <t>H.W. Lochner, Inc.</t>
  </si>
  <si>
    <t>Pinnacle Consulting enterprises, Inc.</t>
  </si>
  <si>
    <t>BW, CM, MS</t>
  </si>
  <si>
    <t>SR 72 FROM SWIFT RD</t>
  </si>
  <si>
    <t>3845 Beck Blvd, Suite 811</t>
  </si>
  <si>
    <t>8430 Enterprises Circle, Suite 220</t>
  </si>
  <si>
    <t>6 Palermo Avenue</t>
  </si>
  <si>
    <t>TO SAWYER RD</t>
  </si>
  <si>
    <t>Naples, FL 34114</t>
  </si>
  <si>
    <t>Lakewood Ranch, FL 34202</t>
  </si>
  <si>
    <t>Coral Gables, FL 33134</t>
  </si>
  <si>
    <t>February 25, 2026 (450)</t>
  </si>
  <si>
    <t>Erik Sibila</t>
  </si>
  <si>
    <t>Gary Downing, PE, MBA</t>
  </si>
  <si>
    <t>Roland A.Rodriguez, PE</t>
  </si>
  <si>
    <t>date February 2026</t>
  </si>
  <si>
    <t>1.506</t>
  </si>
  <si>
    <t>(305) 283-9816</t>
  </si>
  <si>
    <t>(813) 579-9827</t>
  </si>
  <si>
    <t>(305) 345-0696</t>
  </si>
  <si>
    <t>NEM-KSJ-JLF</t>
  </si>
  <si>
    <t>SARASOTA</t>
  </si>
  <si>
    <t>Esibila@epluseng.com</t>
  </si>
  <si>
    <t>gdowning @hwlochner.com</t>
  </si>
  <si>
    <t>rrodriguez@pinnaclecei.com</t>
  </si>
  <si>
    <t>CB075</t>
  </si>
  <si>
    <t>6Fb</t>
  </si>
  <si>
    <t>449122-1-62-01</t>
  </si>
  <si>
    <t>goes with 447887-1 || Lump Sum</t>
  </si>
  <si>
    <t>BW,CM, MS</t>
  </si>
  <si>
    <t>SR 72 FROM US 41 (SR</t>
  </si>
  <si>
    <t>RESURFACING</t>
  </si>
  <si>
    <t>45) TO E OF HONORE AVE</t>
  </si>
  <si>
    <t>3.829</t>
  </si>
  <si>
    <t>CB078</t>
  </si>
  <si>
    <t>7Fa</t>
  </si>
  <si>
    <t>451734-1-62-01</t>
  </si>
  <si>
    <t>Kimberly D. Abate (863) 519-2745</t>
  </si>
  <si>
    <t>ACNP</t>
  </si>
  <si>
    <t>Marlena Gore (941) 749-3500</t>
  </si>
  <si>
    <t>Lump Sum</t>
  </si>
  <si>
    <t>Jesten J.  Abraham (863) 519-2769</t>
  </si>
  <si>
    <t>Kinard -Stone, Inc</t>
  </si>
  <si>
    <t>AR, MS, WW</t>
  </si>
  <si>
    <t>I-75 (SR 93) FROM SR</t>
  </si>
  <si>
    <t>2161 Fowler Street, Ste 100</t>
  </si>
  <si>
    <t>12801 Commerce Lakes Drive, Unit1</t>
  </si>
  <si>
    <t>777 TO SR 681</t>
  </si>
  <si>
    <t>Fort Myers, Fl 33901</t>
  </si>
  <si>
    <t>Fort Myers, Fl 33913</t>
  </si>
  <si>
    <t>February 18, 2026 (700)</t>
  </si>
  <si>
    <t>date March 2026</t>
  </si>
  <si>
    <t>18.175</t>
  </si>
  <si>
    <t>JMK-MCJ-KDA</t>
  </si>
  <si>
    <t>8Fa</t>
  </si>
  <si>
    <t>451280-1-62-01</t>
  </si>
  <si>
    <t>Michael Rima L. (813) 612-3374</t>
  </si>
  <si>
    <t>BRRP</t>
  </si>
  <si>
    <t>BDI || Lump Sum</t>
  </si>
  <si>
    <t>BW, CH, CB</t>
  </si>
  <si>
    <t>SR 758 OVER SARASOTA</t>
  </si>
  <si>
    <t>BRIDGE-REPAIR/REHABILITATION</t>
  </si>
  <si>
    <t>BAY BRIDGE NO 170061</t>
  </si>
  <si>
    <t>August 21, 2025 (200)</t>
  </si>
  <si>
    <t>date August 2025</t>
  </si>
  <si>
    <t>0.241</t>
  </si>
  <si>
    <t>NEM-DBA-MLR</t>
  </si>
  <si>
    <t>CAY48</t>
  </si>
  <si>
    <t>9Fa</t>
  </si>
  <si>
    <t>430204-2-62-01</t>
  </si>
  <si>
    <t>Amy Blair (863) 519-2272</t>
  </si>
  <si>
    <t>ACBR</t>
  </si>
  <si>
    <t>Hardesty &amp; Hanover Construction Services, LLC</t>
  </si>
  <si>
    <t>KCA &amp; Associates</t>
  </si>
  <si>
    <t>JC, AA, JB</t>
  </si>
  <si>
    <t>SR 684 FROM SR 789 (</t>
  </si>
  <si>
    <t>REPLACE MOVABLE SPAN BRIDGE</t>
  </si>
  <si>
    <t>950 Tamiami Trail, Unit 104</t>
  </si>
  <si>
    <t>2121 McGregor Boulevard Ste 200</t>
  </si>
  <si>
    <t>201 North Franklin Street, Ste 900</t>
  </si>
  <si>
    <t>GULF DRIVE) TO 123RD STRE</t>
  </si>
  <si>
    <t>Port Charlotte, FL 33953</t>
  </si>
  <si>
    <t>Tampa, FL 33602</t>
  </si>
  <si>
    <t>ET W BRIDGE # 130006</t>
  </si>
  <si>
    <t>March 25, 2026 (1200)</t>
  </si>
  <si>
    <t>Steven Nappi, PE</t>
  </si>
  <si>
    <t>Vince Zaliauskas, PE</t>
  </si>
  <si>
    <t>Kenneth Spillett, PE</t>
  </si>
  <si>
    <t>0.9</t>
  </si>
  <si>
    <t>(239) 229-5853</t>
  </si>
  <si>
    <t>(239) 433-3000</t>
  </si>
  <si>
    <t>(813) 871-5331</t>
  </si>
  <si>
    <t>NEM-BCC-AEB</t>
  </si>
  <si>
    <t>MANATEE</t>
  </si>
  <si>
    <t>snappi@hardestyhanover.com</t>
  </si>
  <si>
    <t>kspillett@kcaeng.com</t>
  </si>
  <si>
    <t>10Fa</t>
  </si>
  <si>
    <t>452544-1-62-01</t>
  </si>
  <si>
    <t>Kathern Cothern (863) 519-2637</t>
  </si>
  <si>
    <t>SIWR</t>
  </si>
  <si>
    <t>Melissa Slater ( 863) 519-2590</t>
  </si>
  <si>
    <t>Alex Ruiz (941) 465-0840</t>
  </si>
  <si>
    <t xml:space="preserve">MS, JC, JH, AR </t>
  </si>
  <si>
    <t xml:space="preserve">I-75 FROM N OF GOLDEN GATE TO </t>
  </si>
  <si>
    <t>ADD LANES&amp; RECONSTRUCT</t>
  </si>
  <si>
    <t>4415 Metro Parkway, Suite 404</t>
  </si>
  <si>
    <t>S OF CORKSCREW</t>
  </si>
  <si>
    <t>Fort Myers, FL 33916</t>
  </si>
  <si>
    <t>July 1, 2026 (2190)</t>
  </si>
  <si>
    <t xml:space="preserve">date </t>
  </si>
  <si>
    <t>17.695</t>
  </si>
  <si>
    <t>JMK-MMS-NHB</t>
  </si>
  <si>
    <t>DIST-ST-Wide</t>
  </si>
  <si>
    <t>crystal.gorman@aecom.com</t>
  </si>
  <si>
    <t>C/S</t>
  </si>
  <si>
    <t>196022-9-62-01</t>
  </si>
  <si>
    <t>Darryl T. Richard (863) 519-2266</t>
  </si>
  <si>
    <t>DDR</t>
  </si>
  <si>
    <t xml:space="preserve"> - CONTINUING SERVICES (CS) CONTRACT #CAQ61</t>
  </si>
  <si>
    <t xml:space="preserve">Lockdown </t>
  </si>
  <si>
    <t>TWO 28</t>
  </si>
  <si>
    <t>LANDSCAPE ROUNDABOUT</t>
  </si>
  <si>
    <t>LANDSCAPING</t>
  </si>
  <si>
    <t>SR 64 AT LORRAINE RD</t>
  </si>
  <si>
    <t>October 16, 2025 (60)</t>
  </si>
  <si>
    <t>1.918</t>
  </si>
  <si>
    <t xml:space="preserve">Contractor Award Date: </t>
  </si>
  <si>
    <t>NEM-KSI-DTR</t>
  </si>
  <si>
    <t>CAQ61</t>
  </si>
  <si>
    <t>201277-8-62-01</t>
  </si>
  <si>
    <t xml:space="preserve"> - CONTINUING SERVICES (CS) CONTRACT #CAK10</t>
  </si>
  <si>
    <t>TWO 21</t>
  </si>
  <si>
    <t>I-75 (SR 93) AT CLARK RD (SR 72) INTERCHANGE</t>
  </si>
  <si>
    <t>February 19, 2026 (150)</t>
  </si>
  <si>
    <t>CAK10</t>
  </si>
  <si>
    <t>444612-1-62-01</t>
  </si>
  <si>
    <t>Kellie F.  Spurgeon (863) 519-2654</t>
  </si>
  <si>
    <t>GW 455769-1 GW 456075-1</t>
  </si>
  <si>
    <t>TWO 11</t>
  </si>
  <si>
    <t>SR 45 (US 41) TO NOR</t>
  </si>
  <si>
    <t>TH OF EDWARDS DRIVE TO NO</t>
  </si>
  <si>
    <t>RTH OF MAGELLAN DRIVE</t>
  </si>
  <si>
    <t>February 25, 2026 (375)</t>
  </si>
  <si>
    <t>2.088</t>
  </si>
  <si>
    <t>NEM-SEF-KFS</t>
  </si>
  <si>
    <t>444773-2-62-01</t>
  </si>
  <si>
    <t>Ulises Valles (863) 519-2482</t>
  </si>
  <si>
    <t>TALT</t>
  </si>
  <si>
    <t>NA</t>
  </si>
  <si>
    <t xml:space="preserve"> - CONTINUING SERVICES (CS) CONTRACT #CAS93</t>
  </si>
  <si>
    <t>TWO 07 LOA 06</t>
  </si>
  <si>
    <t xml:space="preserve"> WEST MAIN STREET FROM HANCHEY </t>
  </si>
  <si>
    <t>SIDEWALK</t>
  </si>
  <si>
    <t>ROAD TO W OF FLORIDA AVE</t>
  </si>
  <si>
    <t>July 30, 2025 (100)</t>
  </si>
  <si>
    <t>0.389</t>
  </si>
  <si>
    <t>NEM-AEB-UVV</t>
  </si>
  <si>
    <t>HARDEE</t>
  </si>
  <si>
    <t>CAS93</t>
  </si>
  <si>
    <t>445044-1-62-01</t>
  </si>
  <si>
    <t>Jennifer S.  McKinney (863) 519-2482</t>
  </si>
  <si>
    <t>TWO 10</t>
  </si>
  <si>
    <t>SR 684 (CORTEZ BLVD)</t>
  </si>
  <si>
    <t>FROM W OF 86TH ST TO W O</t>
  </si>
  <si>
    <t>F 26TH ST</t>
  </si>
  <si>
    <t>January 28, 2026 (375)</t>
  </si>
  <si>
    <t>3.788</t>
  </si>
  <si>
    <t>NEM-JBH-CSM</t>
  </si>
  <si>
    <t>446535-1-62-01</t>
  </si>
  <si>
    <t>Ahmed Abdellatif (863) 519-2834</t>
  </si>
  <si>
    <t>ACSU</t>
  </si>
  <si>
    <t xml:space="preserve"> - CONTINUING SERVICES (CS) CONTRACT #CAX92</t>
  </si>
  <si>
    <t>SR 544 FROM LAKE BLU</t>
  </si>
  <si>
    <t>E DR. TO 26TH ST NW</t>
  </si>
  <si>
    <t>March 25, 2026 (135)</t>
  </si>
  <si>
    <t>0.992</t>
  </si>
  <si>
    <t>NEM-AEB-AAA</t>
  </si>
  <si>
    <t>447428-1-62-01</t>
  </si>
  <si>
    <t>Jeff L. Mednick (863) 519-2304</t>
  </si>
  <si>
    <t>TWO 3</t>
  </si>
  <si>
    <t>SR 555 (US 17) FROM</t>
  </si>
  <si>
    <t>PAVEMENT ONLY RESURFACE (FLEX)</t>
  </si>
  <si>
    <t>N OF TRANSPORT RD TO AVEN</t>
  </si>
  <si>
    <t>UE G SW</t>
  </si>
  <si>
    <t>September 18, 2025 (260)</t>
  </si>
  <si>
    <t>6.258</t>
  </si>
  <si>
    <t>NEM-BCC-JLM</t>
  </si>
  <si>
    <t>447882-1-62-01</t>
  </si>
  <si>
    <t>Christopher B. Speese (239) 225-1973</t>
  </si>
  <si>
    <t>goes with 451014-1</t>
  </si>
  <si>
    <t>TWO 8 LOA 7</t>
  </si>
  <si>
    <t>SR 776 FROM CHARLOTT</t>
  </si>
  <si>
    <t>E COUNTY LINE TO TANGERIN</t>
  </si>
  <si>
    <t>E WOODS BLVD</t>
  </si>
  <si>
    <t>October 29, 2025 (350)</t>
  </si>
  <si>
    <t>2.189</t>
  </si>
  <si>
    <t>NEM-STP-CBS</t>
  </si>
  <si>
    <t>447884-2-62-01</t>
  </si>
  <si>
    <t xml:space="preserve"> - CONTINUING SERVICES (CS) CONTRACT #CAH32</t>
  </si>
  <si>
    <t>Two 32 LOA 0.56</t>
  </si>
  <si>
    <t>SR 867 MCGREGOR BLVD</t>
  </si>
  <si>
    <t>FROM CYPRESS LAKE TO EDI</t>
  </si>
  <si>
    <t>NBURGH DR</t>
  </si>
  <si>
    <t>April 16, 2026 (75)</t>
  </si>
  <si>
    <t>1.23</t>
  </si>
  <si>
    <t>LEE</t>
  </si>
  <si>
    <t>CAH32</t>
  </si>
  <si>
    <t>448957-1-62-01</t>
  </si>
  <si>
    <t>TWO 28 LOA 0.47</t>
  </si>
  <si>
    <t>SR 865 FROM E OF SR</t>
  </si>
  <si>
    <t>45 (US 41) TO W OF METRO</t>
  </si>
  <si>
    <t>PKWY</t>
  </si>
  <si>
    <t>July 17, 2025 (100)</t>
  </si>
  <si>
    <t>1.978</t>
  </si>
  <si>
    <t>448971-1-62-01</t>
  </si>
  <si>
    <t xml:space="preserve"> - CONTINUING SERVICES (CS) CONTRACT #CAF14</t>
  </si>
  <si>
    <t>TWO 25 LOA 41</t>
  </si>
  <si>
    <t>SR 70/700 (US 98) FR</t>
  </si>
  <si>
    <t>OM W OF US 98 TO E OF NW</t>
  </si>
  <si>
    <t>5TH AVE</t>
  </si>
  <si>
    <t>0.962</t>
  </si>
  <si>
    <t>NEM-JLM-PJM</t>
  </si>
  <si>
    <t>OKEECHOBEE</t>
  </si>
  <si>
    <t>CAF14</t>
  </si>
  <si>
    <t>449011-1-62-01</t>
  </si>
  <si>
    <t>Samuel Berkman (863) 519-2317</t>
  </si>
  <si>
    <t xml:space="preserve"> - CONTINUING SERVICES (CS) CONTRACT #CAN91</t>
  </si>
  <si>
    <t>SR 600 (US17/US92) AT ERNIE</t>
  </si>
  <si>
    <t>TRAFFIC SIGNALS</t>
  </si>
  <si>
    <t xml:space="preserve">CALWELL BLVD- INSTALL </t>
  </si>
  <si>
    <t>TRAFFIC SIGNAL</t>
  </si>
  <si>
    <t>April 29, 2026 (125)</t>
  </si>
  <si>
    <t>NEM-WHB-SFB</t>
  </si>
  <si>
    <t>CAN91</t>
  </si>
  <si>
    <t>449144-2-62-01</t>
  </si>
  <si>
    <t>Ryan Malloy  (863) 519-2839</t>
  </si>
  <si>
    <t>DEM</t>
  </si>
  <si>
    <t>TWO 09 LOA 09</t>
  </si>
  <si>
    <t>SR 25 (US 27) VENUS WILDLIFE CROSSING</t>
  </si>
  <si>
    <t>PEDESTRIAN/WILDLIFE UNDERPASS</t>
  </si>
  <si>
    <t>May 20, 2026 (250)</t>
  </si>
  <si>
    <t>0.378</t>
  </si>
  <si>
    <t>NEM-BJS-RNM</t>
  </si>
  <si>
    <t>HIGHLANDS</t>
  </si>
  <si>
    <t>449177-1-62-01</t>
  </si>
  <si>
    <t>Karina  Della-Sera (863) 519-2750</t>
  </si>
  <si>
    <t>Goes with 451262-1</t>
  </si>
  <si>
    <t>TWO 11 LOA 11</t>
  </si>
  <si>
    <t>SR 17 FROM SOUTH OF</t>
  </si>
  <si>
    <t>DRAINAGE IMPROVEMENTS</t>
  </si>
  <si>
    <t>LAKE VERONA BLVD TO SOUTH</t>
  </si>
  <si>
    <t>DELANEY AVE</t>
  </si>
  <si>
    <t>October 29, 2025 (250)</t>
  </si>
  <si>
    <t>0.159</t>
  </si>
  <si>
    <t>NEM-BJS-KDS</t>
  </si>
  <si>
    <t>449231-1-62-01</t>
  </si>
  <si>
    <t>TWO 05 LOA 0.04</t>
  </si>
  <si>
    <t>SR 35 (US 17) FROM H</t>
  </si>
  <si>
    <t>ARDEE COUNTY LINE TO N OF</t>
  </si>
  <si>
    <t>BRIDGE 160079</t>
  </si>
  <si>
    <t>November 6, 2025 (100)</t>
  </si>
  <si>
    <t>2.91</t>
  </si>
  <si>
    <t>NEM-BCC-WDB</t>
  </si>
  <si>
    <t>449654-1-62-01</t>
  </si>
  <si>
    <t xml:space="preserve">Phil Menke (863) 519-2803 </t>
  </si>
  <si>
    <t xml:space="preserve"> - CONTINUING SERVICES (CS) CONTRACT #CAD91</t>
  </si>
  <si>
    <t>TWO 27 LOA 45</t>
  </si>
  <si>
    <t>SR 70 (15TH ST E) FR</t>
  </si>
  <si>
    <t>SAFETY PROJECT</t>
  </si>
  <si>
    <t>OM 30TH AVE E TO 26TH AVE</t>
  </si>
  <si>
    <t>E</t>
  </si>
  <si>
    <t>September 24, 2025 (130)</t>
  </si>
  <si>
    <t>0.252</t>
  </si>
  <si>
    <t>CAD91</t>
  </si>
  <si>
    <t>449981-1-62-01</t>
  </si>
  <si>
    <t>TWO 31 LOA .51</t>
  </si>
  <si>
    <t>LANDSCAPE FOWLER ST</t>
  </si>
  <si>
    <t>AT SR 884 (COLONIAL BLVD)</t>
  </si>
  <si>
    <t>October 16, 2025 (75)</t>
  </si>
  <si>
    <t>0.465</t>
  </si>
  <si>
    <t>450723-1-62-01</t>
  </si>
  <si>
    <t>Add as SA to CAR41</t>
  </si>
  <si>
    <t xml:space="preserve"> - CONTINUING SERVICES (CS) CONTRACT #CAR41</t>
  </si>
  <si>
    <t>SR 78 FROM W OF SANT</t>
  </si>
  <si>
    <t>A BARBARA BLVD TO E OF DE</t>
  </si>
  <si>
    <t>L PRADO BLVD</t>
  </si>
  <si>
    <t>March 25, 2026 (225)</t>
  </si>
  <si>
    <t>2.708</t>
  </si>
  <si>
    <t>CAR41</t>
  </si>
  <si>
    <t>450874-1-62-01</t>
  </si>
  <si>
    <t>TWO 31 LOA .56</t>
  </si>
  <si>
    <t>SR 600 (US-92/US-17)</t>
  </si>
  <si>
    <t>FROM W OF RAMONA AVE TO</t>
  </si>
  <si>
    <t>3RD ST</t>
  </si>
  <si>
    <t>August 21, 2025 (180)</t>
  </si>
  <si>
    <t>5.73</t>
  </si>
  <si>
    <t>450878-1-62-01</t>
  </si>
  <si>
    <t>Marie Carvajal (863) 519-2669</t>
  </si>
  <si>
    <t xml:space="preserve">TWO 2 </t>
  </si>
  <si>
    <t>SR 33 FROM US 92 TO</t>
  </si>
  <si>
    <t>PARKVIEW PL</t>
  </si>
  <si>
    <t>September 18, 2025 (80)</t>
  </si>
  <si>
    <t>0.522</t>
  </si>
  <si>
    <t>NEM-JBH-MMC</t>
  </si>
  <si>
    <t>450882-1-62-01</t>
  </si>
  <si>
    <t>Sam St Hilaire (863) 519-2554</t>
  </si>
  <si>
    <t>TWO 4</t>
  </si>
  <si>
    <t>SR 17 FROM N OF WAVERLY</t>
  </si>
  <si>
    <t>RD (CR540) TO S OF LAKE TRASK RD</t>
  </si>
  <si>
    <t>October 16, 2025 (80)</t>
  </si>
  <si>
    <t>1.999</t>
  </si>
  <si>
    <t>450889-1-62-01</t>
  </si>
  <si>
    <t>TWO 19 LOA .24</t>
  </si>
  <si>
    <t>SR 37 FROM N OF CR 6</t>
  </si>
  <si>
    <t>40 TO MOSES ST</t>
  </si>
  <si>
    <t>July 17, 2025 (150)</t>
  </si>
  <si>
    <t>2.237</t>
  </si>
  <si>
    <t>450890-1-62-01</t>
  </si>
  <si>
    <t>C. Scott  McCall (863) 519-2277</t>
  </si>
  <si>
    <t>TWO 32 LOA .57</t>
  </si>
  <si>
    <t>SR 37 FROM N OF VIRG</t>
  </si>
  <si>
    <t>INIA ST TO S OF SCHOOLHOU</t>
  </si>
  <si>
    <t>SE RD</t>
  </si>
  <si>
    <t>August 21, 2025 (150)</t>
  </si>
  <si>
    <t>4.192</t>
  </si>
  <si>
    <t>450892-1-62-01</t>
  </si>
  <si>
    <t>TWO 20 LOA .25</t>
  </si>
  <si>
    <t>SR 37 FROM N OF SR 6</t>
  </si>
  <si>
    <t>74 TO S OF CR 630</t>
  </si>
  <si>
    <t>2.737</t>
  </si>
  <si>
    <t>451014-1-62-01</t>
  </si>
  <si>
    <t>goes with 447882-1</t>
  </si>
  <si>
    <t>TWO 9</t>
  </si>
  <si>
    <t>E CO LINE TO S OF US 41</t>
  </si>
  <si>
    <t>11.806</t>
  </si>
  <si>
    <t>451017-1-62-01</t>
  </si>
  <si>
    <t>Richard W. "Mose" Howard (863) 519-2374</t>
  </si>
  <si>
    <t>SR 683 (US 301) FROM</t>
  </si>
  <si>
    <t>US 41 TO S OF 10TH ST</t>
  </si>
  <si>
    <t>1.07</t>
  </si>
  <si>
    <t>NEM-JLM-RWH</t>
  </si>
  <si>
    <t>451021-1-62-01</t>
  </si>
  <si>
    <t>TWO 20 LOA 20</t>
  </si>
  <si>
    <t>SR 789 FROM S OF COQ</t>
  </si>
  <si>
    <t>UINA PARK ENT TO SR 64</t>
  </si>
  <si>
    <t>August 21, 2025 (125)</t>
  </si>
  <si>
    <t>3.738</t>
  </si>
  <si>
    <t>NEM-SEF-JBH</t>
  </si>
  <si>
    <t>451104-1-62-01</t>
  </si>
  <si>
    <t xml:space="preserve"> - CONTINUING SERVICES (CS) CONTRACT #CAQ65</t>
  </si>
  <si>
    <t>SR 35 (US 17) FROM S</t>
  </si>
  <si>
    <t>OF PINEGROVE CIRCLE TO N</t>
  </si>
  <si>
    <t>OF WASHINGTON LOOP RD</t>
  </si>
  <si>
    <t>March 25, 2026 (300)</t>
  </si>
  <si>
    <t>2.397</t>
  </si>
  <si>
    <t>CHARLOTTE</t>
  </si>
  <si>
    <t>CAQ65</t>
  </si>
  <si>
    <t>451107-1-62-01</t>
  </si>
  <si>
    <t>TWO 26 LOA 46</t>
  </si>
  <si>
    <t>SR 710 FROM N OF SE</t>
  </si>
  <si>
    <t>48TH ST TO SW MARTIN HIGH</t>
  </si>
  <si>
    <t>WAY</t>
  </si>
  <si>
    <t>August 21, 2025 (100)</t>
  </si>
  <si>
    <t>4.806</t>
  </si>
  <si>
    <t>451262-1-62-01</t>
  </si>
  <si>
    <t>goes with 449177-1</t>
  </si>
  <si>
    <t>Dennis Day (863) 4714865</t>
  </si>
  <si>
    <t>SR 17 FROM S OF CR 1</t>
  </si>
  <si>
    <t>7 (KENILWORTH BLVD) TO E</t>
  </si>
  <si>
    <t>OF SR 25 (US 98 / US 27)</t>
  </si>
  <si>
    <t>11.603</t>
  </si>
  <si>
    <t>451272-1-62-01</t>
  </si>
  <si>
    <t>TWO 30 LOA .49</t>
  </si>
  <si>
    <t>SR 45 (US 41) FROM L</t>
  </si>
  <si>
    <t>EE COUNTY LINE TO N OF OL</t>
  </si>
  <si>
    <t>D US 41</t>
  </si>
  <si>
    <t>September 18, 2025 (100)</t>
  </si>
  <si>
    <t>1.181</t>
  </si>
  <si>
    <t>COLLIER</t>
  </si>
  <si>
    <t>451357-1-62-01</t>
  </si>
  <si>
    <t>TWO 29 LOA .48</t>
  </si>
  <si>
    <t>US 41 OVER CALOOSAHA</t>
  </si>
  <si>
    <t>TCHEE RIVER BRIDGE #12000</t>
  </si>
  <si>
    <t>2</t>
  </si>
  <si>
    <t>August 21, 2025 (130)</t>
  </si>
  <si>
    <t>0.941</t>
  </si>
  <si>
    <t>451358-1-62-01</t>
  </si>
  <si>
    <t>Jacques J. Louis (239)-225-1914</t>
  </si>
  <si>
    <t>US 41 AT MIDWAY BLVD</t>
  </si>
  <si>
    <t>INTERSECTION IMPROVEMENT</t>
  </si>
  <si>
    <t>March 25, 2026 (120)</t>
  </si>
  <si>
    <t>0.148</t>
  </si>
  <si>
    <t>NEM-STP-JJL</t>
  </si>
  <si>
    <t>452617-1-62-01</t>
  </si>
  <si>
    <t>goes with 453810-1-62-01</t>
  </si>
  <si>
    <t>TWO 21 LOA .29</t>
  </si>
  <si>
    <t>SR 35 (US 98) FROM N OF SR 60 TO N OF CR 540A</t>
  </si>
  <si>
    <t>3.890</t>
  </si>
  <si>
    <t>August 27, 2025 (400)</t>
  </si>
  <si>
    <t>453401-1-62-01</t>
  </si>
  <si>
    <t>TWO 08 LOA 08</t>
  </si>
  <si>
    <t>SR 29 FROM OKLAHOMA</t>
  </si>
  <si>
    <t>AVE TO PARK AVE</t>
  </si>
  <si>
    <t>September 18, 2025 (115)</t>
  </si>
  <si>
    <t>0.26</t>
  </si>
  <si>
    <t>453810-1-62-01</t>
  </si>
  <si>
    <t>Amber Albriton (863) 519-2253</t>
  </si>
  <si>
    <t>SU</t>
  </si>
  <si>
    <t>TWO 22 LOA .30</t>
  </si>
  <si>
    <t>US 98 AT LYLE PARKWA</t>
  </si>
  <si>
    <t>Y</t>
  </si>
  <si>
    <t>0.125</t>
  </si>
  <si>
    <t>NEM-JBH-AMA</t>
  </si>
  <si>
    <t>455769-1-62-01</t>
  </si>
  <si>
    <t>Trisha Hartzel (941) 708-4401</t>
  </si>
  <si>
    <t>GW 444612-1 GW 456075-1</t>
  </si>
  <si>
    <t>SR 45 (US41) OVER BOWLESS CREEK</t>
  </si>
  <si>
    <t>Bridge-Repair/Rehabilitation</t>
  </si>
  <si>
    <t>BRIDGE #130082</t>
  </si>
  <si>
    <t>NEM-MLP-UVV</t>
  </si>
  <si>
    <t>455785-1-62-01</t>
  </si>
  <si>
    <t>SR 82 AT ALABAMA RD NEW SIGNAL</t>
  </si>
  <si>
    <t>March 25, 2026 (175)</t>
  </si>
  <si>
    <t>455925-1-62-01</t>
  </si>
  <si>
    <t>Belinda Thomas (863) 519-2342</t>
  </si>
  <si>
    <t>SR 684 CORTEZ RD FROM 26TH ST</t>
  </si>
  <si>
    <t>ATMS-ARTERIAL TRAFFIC MGMT</t>
  </si>
  <si>
    <t>W TO 301 BLVD E ATSPM/CV UPGRADE</t>
  </si>
  <si>
    <t>May 4, 2026 (135)</t>
  </si>
  <si>
    <t>JMK-SAD-BMT</t>
  </si>
  <si>
    <t>456025-1-62-01</t>
  </si>
  <si>
    <t>Jamie Schley (863) 519-2573</t>
  </si>
  <si>
    <t>FC5</t>
  </si>
  <si>
    <t>I-75 (SR 93) FROM DA</t>
  </si>
  <si>
    <t>ROUTINE MAINTENANCE</t>
  </si>
  <si>
    <t>NIELS PARKWAY TO NORTH OF</t>
  </si>
  <si>
    <t>LUCKETT ROAD</t>
  </si>
  <si>
    <t>June 1, 2026</t>
  </si>
  <si>
    <t>8</t>
  </si>
  <si>
    <t>JMK-AAP-JLS</t>
  </si>
  <si>
    <t>456026-1-62-01</t>
  </si>
  <si>
    <t>SR 951 FROM NORTH OF MAINSAIL DR</t>
  </si>
  <si>
    <t>TO SOUTH OF TOWER ROAD</t>
  </si>
  <si>
    <t>456027-1-62-01</t>
  </si>
  <si>
    <t>Paul Barnes (863) 519-2680</t>
  </si>
  <si>
    <t>US27 FROM OLD US27 TO NORTH</t>
  </si>
  <si>
    <t>OF RIVER ROAD</t>
  </si>
  <si>
    <t>GLADES</t>
  </si>
  <si>
    <t>456029-1-62-01</t>
  </si>
  <si>
    <t xml:space="preserve"> - CONTINUING SERVICES (CS) CONTRACT #HOC C/S #5</t>
  </si>
  <si>
    <t>US27(SR25) FROM NORTH OF LAKE ISIS</t>
  </si>
  <si>
    <t>AVENUE TO HIGHLANDS COUNTY LINE</t>
  </si>
  <si>
    <t>HOC C/S #5</t>
  </si>
  <si>
    <t>456031-1-62-01</t>
  </si>
  <si>
    <t>SR45 (US 41) FROM NORTH OF ELWOOD ROAD</t>
  </si>
  <si>
    <t>TO USB 41</t>
  </si>
  <si>
    <t>456033-1-62-01</t>
  </si>
  <si>
    <t>US41(SR45) FROM NORTH OF 69TH STREET</t>
  </si>
  <si>
    <t>EAST TO SOUTH OF I-275</t>
  </si>
  <si>
    <t>456035-1-62-01</t>
  </si>
  <si>
    <t>SR64 FROM EAST OF LORRAINE ROAD</t>
  </si>
  <si>
    <t>TO WEST OF 162ND STREET EAST</t>
  </si>
  <si>
    <t>456037-1-62-01</t>
  </si>
  <si>
    <t>I-275 BRIDGE 130139 TO SKYWAY BRIDGE</t>
  </si>
  <si>
    <t>456038-1-62-01</t>
  </si>
  <si>
    <t>SR 681 FROM SOUTH OF ISLA PALMA</t>
  </si>
  <si>
    <t>LANE TO SOUTH OF I-75</t>
  </si>
  <si>
    <t>456039-1-62-01</t>
  </si>
  <si>
    <t xml:space="preserve">I-75(SR93) FROM NORTH OF BEE RIDGE ROAD </t>
  </si>
  <si>
    <t>TO SOUTH OF FRUITVILLE ROAD</t>
  </si>
  <si>
    <t>456040-1-62-01</t>
  </si>
  <si>
    <t>US27(SR25) FROM BERNER ROAD TO</t>
  </si>
  <si>
    <t>SOUTH OF SR80</t>
  </si>
  <si>
    <t>456075-1-62-01</t>
  </si>
  <si>
    <t>GW 444612-1 GW 455769-1</t>
  </si>
  <si>
    <t>TWO 13</t>
  </si>
  <si>
    <t>SR 45 (US41) FROM S OF GENERAL SPAATZ</t>
  </si>
  <si>
    <t>BLVD TO N OF EDWARDS DR</t>
  </si>
  <si>
    <t>LOA</t>
  </si>
  <si>
    <t>409988-1-62-05</t>
  </si>
  <si>
    <t>Jon Sands (863) 519-2223</t>
  </si>
  <si>
    <t>Brian Blair (863) 519-2676</t>
  </si>
  <si>
    <t>(Kayla)</t>
  </si>
  <si>
    <t>Kayla L. Sapp (863) 519-2227</t>
  </si>
  <si>
    <t>CEI GENERAL CONSULTA</t>
  </si>
  <si>
    <t>NT FOR CONSTRUCTION CEI S</t>
  </si>
  <si>
    <t>UPPORT - CSC</t>
  </si>
  <si>
    <t>$ 4,500,000</t>
  </si>
  <si>
    <t>JMK-BMB-AMS</t>
  </si>
  <si>
    <t>CAE38</t>
  </si>
  <si>
    <t>409988-1-62-06</t>
  </si>
  <si>
    <t>$ 4,600,000</t>
  </si>
  <si>
    <t>CAI79</t>
  </si>
  <si>
    <t>433183-1-62-06</t>
  </si>
  <si>
    <t>October 28, 2026 (400)</t>
  </si>
  <si>
    <t>$ 100,000</t>
  </si>
  <si>
    <t>SA</t>
  </si>
  <si>
    <t>446346-1-62-01</t>
  </si>
  <si>
    <t>Jay Wolf (863) 519-4126</t>
  </si>
  <si>
    <t xml:space="preserve"> Added as SA to #CAB22</t>
  </si>
  <si>
    <t>AMD 2</t>
  </si>
  <si>
    <t>I-4 (SR 400) FROM GA</t>
  </si>
  <si>
    <t>LLOWAY RD TO SR 35</t>
  </si>
  <si>
    <t>July 30, 2025 (300)</t>
  </si>
  <si>
    <t>8.498</t>
  </si>
  <si>
    <t>CAB22</t>
  </si>
  <si>
    <t>456028-1-62-01</t>
  </si>
  <si>
    <t xml:space="preserve">US27 (SR25) FROM HENDRY COUNTY LINE </t>
  </si>
  <si>
    <t>TO RIDGELAWN DRIVE</t>
  </si>
  <si>
    <t>444807-6-62-01</t>
  </si>
  <si>
    <t>3RD ST. E. AND 3RD ST. W. ONE-WAY PAIR</t>
  </si>
  <si>
    <t>TRAFFIC OPS IMPROVEMENT</t>
  </si>
  <si>
    <t>May 26, 2027 (125)</t>
  </si>
  <si>
    <t>0.038</t>
  </si>
  <si>
    <t>444807-2-62-01</t>
  </si>
  <si>
    <t>US 41 FROM 10TH AVE</t>
  </si>
  <si>
    <t>TO MANATEE AVE E</t>
  </si>
  <si>
    <t>May 26, 2027 (200)</t>
  </si>
  <si>
    <t>1.35</t>
  </si>
  <si>
    <t>Full</t>
  </si>
  <si>
    <t>452544-2-62-01</t>
  </si>
  <si>
    <t>NHB</t>
  </si>
  <si>
    <t>MFF</t>
  </si>
  <si>
    <t>Melissa Slater (863( 519-2590</t>
  </si>
  <si>
    <t>Marlena Gore (941) 749-7867</t>
  </si>
  <si>
    <t>I-75 FROM BONITA BEACH TO CORKSCREW</t>
  </si>
  <si>
    <t>ADD LANES &amp; RECONSTRUCT</t>
  </si>
  <si>
    <t>INTERSTATE</t>
  </si>
  <si>
    <t>NEW</t>
  </si>
  <si>
    <t>452544-3-62-01</t>
  </si>
  <si>
    <t>I-75 FROM IMMOKALEE TO BONITA BEACH</t>
  </si>
  <si>
    <t>June 1, 2027</t>
  </si>
  <si>
    <t>452544-4-62-01</t>
  </si>
  <si>
    <t>IMMOKALEE INTERCHANGE</t>
  </si>
  <si>
    <t>July 1, 2026</t>
  </si>
  <si>
    <t>452544-5-62-01</t>
  </si>
  <si>
    <t>I-75 FROM IMMOKALEE TO PINE RIDGE</t>
  </si>
  <si>
    <t>452544-6-62-01</t>
  </si>
  <si>
    <t>I-75 FROM PINE RIDGE TO GOLDEN GATE</t>
  </si>
  <si>
    <t>CEI FY 25/26 Total Phase 52</t>
  </si>
  <si>
    <t>CEI FY 25/26 Total Phase 62</t>
  </si>
  <si>
    <t xml:space="preserve">  </t>
  </si>
  <si>
    <t>Location</t>
  </si>
  <si>
    <t>Address</t>
  </si>
  <si>
    <t>Phone</t>
  </si>
  <si>
    <t>Fax</t>
  </si>
  <si>
    <t>James Drigger Jr.</t>
  </si>
  <si>
    <t>Amarilys Alfonso-Perez</t>
  </si>
  <si>
    <t>Position</t>
  </si>
  <si>
    <t>Person</t>
  </si>
  <si>
    <t>Office Phone</t>
  </si>
  <si>
    <t>Secondary Phone</t>
  </si>
  <si>
    <t>Column1</t>
  </si>
  <si>
    <t>Column2</t>
  </si>
  <si>
    <t>Column3</t>
  </si>
  <si>
    <t>Column4</t>
  </si>
  <si>
    <t>Column5</t>
  </si>
  <si>
    <t>Column6</t>
  </si>
  <si>
    <t>Column7</t>
  </si>
  <si>
    <t>Sequence</t>
  </si>
  <si>
    <t>% of CEI</t>
  </si>
  <si>
    <t xml:space="preserve">Shorlisted </t>
  </si>
  <si>
    <t>Details</t>
  </si>
  <si>
    <t>Event1</t>
  </si>
  <si>
    <t>Event2</t>
  </si>
  <si>
    <t>Event3</t>
  </si>
  <si>
    <t>Event4</t>
  </si>
  <si>
    <t>Event5</t>
  </si>
  <si>
    <t>Event6</t>
  </si>
  <si>
    <t>Event7</t>
  </si>
  <si>
    <t>Event8</t>
  </si>
  <si>
    <t>Event9</t>
  </si>
  <si>
    <t>Event10</t>
  </si>
  <si>
    <t>Event11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</si>
</sst>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;@"/>
    <numFmt numFmtId="165" formatCode="mm/dd/yy_)"/>
    <numFmt numFmtId="166" formatCode="&quot;$&quot;#,##0"/>
    <numFmt numFmtId="167" formatCode="[$-409]mmm\-yy;@"/>
    <numFmt numFmtId="168" formatCode="&quot;$&quot;#,##0.00"/>
  </numFmts>
  <fonts count="2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2"/>
      <name val="Arial"/>
      <family val="2"/>
    </font>
    <font>
      <b/>
      <sz val="28"/>
      <name val="Arial Narrow"/>
      <family val="2"/>
    </font>
    <font>
      <sz val="11"/>
      <name val="Arial Narrow"/>
      <family val="2"/>
    </font>
    <font>
      <u/>
      <sz val="10"/>
      <name val="Arial Narrow"/>
      <family val="2"/>
    </font>
    <font>
      <sz val="11"/>
      <color rgb="FFFF0000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sz val="11"/>
      <color rgb="FF00682F"/>
      <name val="Arial Narrow"/>
      <family val="2"/>
    </font>
    <font>
      <b/>
      <sz val="11"/>
      <color rgb="FFFF0000"/>
      <name val="Arial Narrow"/>
      <family val="2"/>
    </font>
    <font>
      <u/>
      <sz val="10.45"/>
      <color indexed="12"/>
      <name val="Arial"/>
      <family val="2"/>
    </font>
    <font>
      <b/>
      <sz val="11"/>
      <color rgb="FF00682F"/>
      <name val="Arial Narrow"/>
      <family val="2"/>
    </font>
    <font>
      <b/>
      <sz val="11"/>
      <color rgb="FF00000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u/>
      <sz val="10.45"/>
      <color indexed="12"/>
      <name val="Arial"/>
      <family val="2"/>
    </font>
    <font>
      <u/>
      <sz val="12"/>
      <color indexed="12"/>
      <name val="Arial Narrow"/>
      <family val="2"/>
    </font>
    <font>
      <b/>
      <u/>
      <sz val="12"/>
      <color indexed="12"/>
      <name val="Arial Narrow"/>
      <family val="2"/>
    </font>
    <font>
      <u/>
      <sz val="10.45"/>
      <name val="Arial"/>
      <family val="2"/>
    </font>
    <font>
      <b/>
      <sz val="16"/>
      <name val="Arial Narrow"/>
      <family val="2"/>
    </font>
    <font>
      <b/>
      <sz val="16"/>
      <color rgb="FF00682F"/>
      <name val="Arial Narrow"/>
      <family val="2"/>
    </font>
    <font>
      <sz val="16"/>
      <name val="Arial Narrow"/>
      <family val="2"/>
    </font>
    <font>
      <b/>
      <sz val="11"/>
      <color theme="1"/>
      <name val="Arial Narrow"/>
      <family val="2"/>
    </font>
    <font>
      <b/>
      <sz val="11"/>
      <color rgb="FFED0000"/>
      <name val="Arial Narrow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09">
    <xf numFmtId="0" fontId="0" fillId="0" borderId="0" xfId="0"/>
    <xf numFmtId="0" fontId="12" fillId="0" borderId="32" xfId="3" applyFill="1" applyBorder="1" applyAlignment="1" applyProtection="1"/>
    <xf numFmtId="0" fontId="18" fillId="0" borderId="32" xfId="3" applyFont="1" applyFill="1" applyBorder="1" applyAlignment="1" applyProtection="1"/>
    <xf numFmtId="0" fontId="17" fillId="0" borderId="32" xfId="3" applyFont="1" applyFill="1" applyBorder="1" applyAlignment="1" applyProtection="1"/>
    <xf numFmtId="0" fontId="1" fillId="0" borderId="1" xfId="1" applyFill="1" applyAlignment="1">
      <alignment vertical="top"/>
    </xf>
    <xf numFmtId="0" fontId="4" fillId="0" borderId="0" xfId="4" applyFont="1" applyAlignment="1">
      <alignment vertical="top"/>
    </xf>
    <xf numFmtId="0" fontId="5" fillId="0" borderId="0" xfId="4" applyFont="1" applyAlignment="1">
      <alignment horizontal="left" vertical="top"/>
    </xf>
    <xf numFmtId="0" fontId="6" fillId="0" borderId="0" xfId="4" applyFont="1" applyAlignment="1">
      <alignment vertical="top"/>
    </xf>
    <xf numFmtId="0" fontId="5" fillId="0" borderId="0" xfId="4" applyFont="1" applyAlignment="1">
      <alignment vertical="top"/>
    </xf>
    <xf numFmtId="0" fontId="8" fillId="0" borderId="0" xfId="4" applyFont="1" applyAlignment="1">
      <alignment horizontal="left" vertical="top"/>
    </xf>
    <xf numFmtId="0" fontId="2" fillId="0" borderId="2" xfId="2" applyFill="1" applyAlignment="1">
      <alignment vertical="top"/>
    </xf>
    <xf numFmtId="0" fontId="9" fillId="0" borderId="0" xfId="4" applyFont="1" applyAlignment="1">
      <alignment vertical="top"/>
    </xf>
    <xf numFmtId="1" fontId="7" fillId="0" borderId="0" xfId="4" applyNumberFormat="1" applyFont="1" applyAlignment="1">
      <alignment vertical="top"/>
    </xf>
    <xf numFmtId="0" fontId="10" fillId="0" borderId="0" xfId="4" applyFont="1" applyAlignment="1">
      <alignment vertical="top"/>
    </xf>
    <xf numFmtId="0" fontId="9" fillId="0" borderId="0" xfId="4" applyFont="1" applyAlignment="1">
      <alignment horizontal="left" vertical="top"/>
    </xf>
    <xf numFmtId="0" fontId="7" fillId="0" borderId="0" xfId="4" applyFont="1" applyAlignment="1">
      <alignment vertical="top"/>
    </xf>
    <xf numFmtId="0" fontId="11" fillId="0" borderId="0" xfId="4" applyFont="1" applyAlignment="1">
      <alignment horizontal="left" vertical="top"/>
    </xf>
    <xf numFmtId="0" fontId="10" fillId="0" borderId="0" xfId="4" applyFont="1" applyAlignment="1">
      <alignment horizontal="left" vertical="top"/>
    </xf>
    <xf numFmtId="1" fontId="10" fillId="0" borderId="0" xfId="4" applyNumberFormat="1" applyFont="1" applyAlignment="1">
      <alignment horizontal="left" vertical="top"/>
    </xf>
    <xf numFmtId="15" fontId="10" fillId="0" borderId="0" xfId="4" applyNumberFormat="1" applyFont="1" applyAlignment="1">
      <alignment horizontal="left" vertical="top"/>
    </xf>
    <xf numFmtId="15" fontId="5" fillId="0" borderId="0" xfId="4" applyNumberFormat="1" applyFont="1" applyAlignment="1">
      <alignment vertical="top"/>
    </xf>
    <xf numFmtId="0" fontId="8" fillId="0" borderId="0" xfId="4" applyFont="1" applyAlignment="1">
      <alignment vertical="top"/>
    </xf>
    <xf numFmtId="49" fontId="8" fillId="0" borderId="0" xfId="4" applyNumberFormat="1" applyFont="1" applyAlignment="1">
      <alignment vertical="top"/>
    </xf>
    <xf numFmtId="1" fontId="10" fillId="0" borderId="0" xfId="4" applyNumberFormat="1" applyFont="1" applyAlignment="1">
      <alignment horizontal="center" vertical="top"/>
    </xf>
    <xf numFmtId="0" fontId="5" fillId="0" borderId="0" xfId="4" applyFont="1" applyAlignment="1">
      <alignment horizontal="center" vertical="top"/>
    </xf>
    <xf numFmtId="49" fontId="5" fillId="0" borderId="0" xfId="4" applyNumberFormat="1" applyFont="1" applyAlignment="1">
      <alignment horizontal="center" vertical="top"/>
    </xf>
    <xf numFmtId="0" fontId="10" fillId="0" borderId="0" xfId="4" applyFont="1" applyAlignment="1">
      <alignment horizontal="center" vertical="top"/>
    </xf>
    <xf numFmtId="0" fontId="8" fillId="0" borderId="4" xfId="4" applyFont="1" applyBorder="1" applyAlignment="1">
      <alignment horizontal="center" vertical="top"/>
    </xf>
    <xf numFmtId="0" fontId="8" fillId="0" borderId="6" xfId="4" applyFont="1" applyBorder="1" applyAlignment="1">
      <alignment vertical="top"/>
    </xf>
    <xf numFmtId="49" fontId="8" fillId="0" borderId="6" xfId="4" applyNumberFormat="1" applyFont="1" applyBorder="1" applyAlignment="1">
      <alignment vertical="top"/>
    </xf>
    <xf numFmtId="0" fontId="5" fillId="0" borderId="6" xfId="4" applyFont="1" applyBorder="1" applyAlignment="1">
      <alignment vertical="top"/>
    </xf>
    <xf numFmtId="0" fontId="8" fillId="0" borderId="7" xfId="4" applyFont="1" applyBorder="1" applyAlignment="1">
      <alignment vertical="top"/>
    </xf>
    <xf numFmtId="0" fontId="8" fillId="0" borderId="8" xfId="4" applyFont="1" applyBorder="1" applyAlignment="1">
      <alignment vertical="top"/>
    </xf>
    <xf numFmtId="0" fontId="8" fillId="0" borderId="9" xfId="4" applyFont="1" applyBorder="1" applyAlignment="1">
      <alignment vertical="top"/>
    </xf>
    <xf numFmtId="0" fontId="8" fillId="0" borderId="10" xfId="4" applyFont="1" applyBorder="1" applyAlignment="1">
      <alignment vertical="top"/>
    </xf>
    <xf numFmtId="0" fontId="8" fillId="0" borderId="11" xfId="4" applyFont="1" applyBorder="1" applyAlignment="1">
      <alignment vertical="top"/>
    </xf>
    <xf numFmtId="0" fontId="8" fillId="0" borderId="11" xfId="4" applyFont="1" applyBorder="1" applyAlignment="1">
      <alignment horizontal="center" vertical="top"/>
    </xf>
    <xf numFmtId="0" fontId="8" fillId="0" borderId="0" xfId="4" applyFont="1" applyAlignment="1">
      <alignment horizontal="center" vertical="top"/>
    </xf>
    <xf numFmtId="0" fontId="8" fillId="0" borderId="12" xfId="4" applyFont="1" applyBorder="1" applyAlignment="1">
      <alignment horizontal="center" vertical="top"/>
    </xf>
    <xf numFmtId="0" fontId="13" fillId="0" borderId="4" xfId="4" applyFont="1" applyBorder="1" applyAlignment="1">
      <alignment horizontal="center" vertical="top"/>
    </xf>
    <xf numFmtId="0" fontId="8" fillId="0" borderId="13" xfId="4" applyFont="1" applyBorder="1" applyAlignment="1">
      <alignment vertical="top"/>
    </xf>
    <xf numFmtId="1" fontId="13" fillId="0" borderId="14" xfId="4" applyNumberFormat="1" applyFont="1" applyBorder="1" applyAlignment="1">
      <alignment vertical="top"/>
    </xf>
    <xf numFmtId="0" fontId="13" fillId="0" borderId="0" xfId="4" applyFont="1" applyAlignment="1">
      <alignment vertical="top"/>
    </xf>
    <xf numFmtId="0" fontId="8" fillId="0" borderId="13" xfId="4" applyFont="1" applyBorder="1" applyAlignment="1">
      <alignment horizontal="center" vertical="top"/>
    </xf>
    <xf numFmtId="0" fontId="8" fillId="0" borderId="0" xfId="4" applyFont="1" applyAlignment="1">
      <alignment horizontal="right" vertical="top"/>
    </xf>
    <xf numFmtId="1" fontId="14" fillId="0" borderId="14" xfId="4" applyNumberFormat="1" applyFont="1" applyBorder="1" applyAlignment="1">
      <alignment horizontal="center"/>
    </xf>
    <xf numFmtId="49" fontId="14" fillId="0" borderId="0" xfId="4" applyNumberFormat="1" applyFont="1"/>
    <xf numFmtId="49" fontId="8" fillId="0" borderId="0" xfId="4" applyNumberFormat="1" applyFont="1"/>
    <xf numFmtId="49" fontId="5" fillId="0" borderId="0" xfId="4" applyNumberFormat="1" applyFont="1"/>
    <xf numFmtId="0" fontId="8" fillId="0" borderId="0" xfId="4" applyFont="1" applyAlignment="1">
      <alignment horizontal="right"/>
    </xf>
    <xf numFmtId="0" fontId="8" fillId="0" borderId="0" xfId="4" applyFont="1"/>
    <xf numFmtId="0" fontId="8" fillId="0" borderId="0" xfId="4" applyFont="1" applyAlignment="1">
      <alignment horizontal="left"/>
    </xf>
    <xf numFmtId="0" fontId="5" fillId="0" borderId="15" xfId="4" applyFont="1" applyBorder="1" applyAlignment="1">
      <alignment horizontal="left"/>
    </xf>
    <xf numFmtId="0" fontId="5" fillId="0" borderId="5" xfId="4" applyFont="1" applyBorder="1" applyAlignment="1">
      <alignment horizontal="center"/>
    </xf>
    <xf numFmtId="164" fontId="8" fillId="0" borderId="14" xfId="4" applyNumberFormat="1" applyFont="1" applyBorder="1" applyAlignment="1">
      <alignment horizontal="center"/>
    </xf>
    <xf numFmtId="164" fontId="8" fillId="0" borderId="16" xfId="4" applyNumberFormat="1" applyFont="1" applyBorder="1" applyAlignment="1">
      <alignment horizontal="center"/>
    </xf>
    <xf numFmtId="164" fontId="8" fillId="0" borderId="17" xfId="4" applyNumberFormat="1" applyFont="1" applyBorder="1" applyAlignment="1">
      <alignment horizontal="center"/>
    </xf>
    <xf numFmtId="164" fontId="8" fillId="0" borderId="18" xfId="4" applyNumberFormat="1" applyFont="1" applyBorder="1" applyAlignment="1">
      <alignment horizontal="center"/>
    </xf>
    <xf numFmtId="1" fontId="13" fillId="0" borderId="14" xfId="4" applyNumberFormat="1" applyFont="1" applyBorder="1" applyAlignment="1">
      <alignment horizontal="center"/>
    </xf>
    <xf numFmtId="0" fontId="5" fillId="0" borderId="19" xfId="4" applyFont="1" applyBorder="1" applyAlignment="1">
      <alignment horizontal="left"/>
    </xf>
    <xf numFmtId="0" fontId="5" fillId="0" borderId="20" xfId="4" applyFont="1" applyBorder="1" applyAlignment="1">
      <alignment horizontal="center"/>
    </xf>
    <xf numFmtId="164" fontId="8" fillId="0" borderId="21" xfId="4" applyNumberFormat="1" applyFont="1" applyBorder="1" applyAlignment="1">
      <alignment horizontal="center"/>
    </xf>
    <xf numFmtId="164" fontId="8" fillId="0" borderId="22" xfId="4" applyNumberFormat="1" applyFont="1" applyBorder="1" applyAlignment="1">
      <alignment horizontal="center"/>
    </xf>
    <xf numFmtId="164" fontId="8" fillId="0" borderId="23" xfId="4" applyNumberFormat="1" applyFont="1" applyBorder="1" applyAlignment="1">
      <alignment horizontal="center"/>
    </xf>
    <xf numFmtId="164" fontId="5" fillId="0" borderId="23" xfId="4" applyNumberFormat="1" applyFont="1" applyBorder="1" applyAlignment="1">
      <alignment horizontal="center"/>
    </xf>
    <xf numFmtId="1" fontId="13" fillId="0" borderId="14" xfId="4" applyNumberFormat="1" applyFont="1" applyBorder="1"/>
    <xf numFmtId="0" fontId="5" fillId="0" borderId="24" xfId="4" applyFont="1" applyBorder="1" applyAlignment="1">
      <alignment horizontal="left"/>
    </xf>
    <xf numFmtId="0" fontId="5" fillId="0" borderId="24" xfId="4" applyFont="1" applyBorder="1" applyAlignment="1">
      <alignment horizontal="right"/>
    </xf>
    <xf numFmtId="0" fontId="15" fillId="0" borderId="25" xfId="4" applyFont="1" applyBorder="1"/>
    <xf numFmtId="0" fontId="15" fillId="0" borderId="26" xfId="4" applyFont="1" applyBorder="1"/>
    <xf numFmtId="0" fontId="15" fillId="0" borderId="6" xfId="4" applyFont="1" applyBorder="1"/>
    <xf numFmtId="0" fontId="5" fillId="0" borderId="5" xfId="4" applyFont="1" applyBorder="1"/>
    <xf numFmtId="0" fontId="5" fillId="0" borderId="27" xfId="4" applyFont="1" applyBorder="1"/>
    <xf numFmtId="0" fontId="5" fillId="0" borderId="18" xfId="4" applyFont="1" applyBorder="1"/>
    <xf numFmtId="0" fontId="15" fillId="0" borderId="16" xfId="4" quotePrefix="1" applyFont="1" applyBorder="1"/>
    <xf numFmtId="0" fontId="15" fillId="0" borderId="28" xfId="4" applyFont="1" applyBorder="1"/>
    <xf numFmtId="0" fontId="15" fillId="0" borderId="0" xfId="4" applyFont="1"/>
    <xf numFmtId="165" fontId="5" fillId="0" borderId="29" xfId="4" applyNumberFormat="1" applyFont="1" applyBorder="1"/>
    <xf numFmtId="0" fontId="5" fillId="0" borderId="24" xfId="4" applyFont="1" applyBorder="1"/>
    <xf numFmtId="0" fontId="15" fillId="0" borderId="16" xfId="4" applyFont="1" applyBorder="1"/>
    <xf numFmtId="14" fontId="5" fillId="0" borderId="30" xfId="4" applyNumberFormat="1" applyFont="1" applyBorder="1"/>
    <xf numFmtId="49" fontId="8" fillId="0" borderId="0" xfId="4" quotePrefix="1" applyNumberFormat="1" applyFont="1"/>
    <xf numFmtId="166" fontId="14" fillId="0" borderId="0" xfId="4" applyNumberFormat="1" applyFont="1" applyAlignment="1">
      <alignment horizontal="left"/>
    </xf>
    <xf numFmtId="5" fontId="8" fillId="0" borderId="0" xfId="4" applyNumberFormat="1" applyFont="1" applyAlignment="1">
      <alignment horizontal="right"/>
    </xf>
    <xf numFmtId="10" fontId="8" fillId="0" borderId="0" xfId="4" applyNumberFormat="1" applyFont="1" applyAlignment="1">
      <alignment horizontal="center"/>
    </xf>
    <xf numFmtId="1" fontId="13" fillId="0" borderId="31" xfId="4" applyNumberFormat="1" applyFont="1" applyBorder="1" applyAlignment="1">
      <alignment horizontal="center"/>
    </xf>
    <xf numFmtId="49" fontId="8" fillId="0" borderId="20" xfId="4" applyNumberFormat="1" applyFont="1" applyBorder="1"/>
    <xf numFmtId="49" fontId="5" fillId="0" borderId="20" xfId="4" applyNumberFormat="1" applyFont="1" applyBorder="1"/>
    <xf numFmtId="166" fontId="14" fillId="0" borderId="20" xfId="4" applyNumberFormat="1" applyFont="1" applyBorder="1" applyAlignment="1">
      <alignment horizontal="right"/>
    </xf>
    <xf numFmtId="5" fontId="8" fillId="0" borderId="20" xfId="4" applyNumberFormat="1" applyFont="1" applyBorder="1" applyAlignment="1">
      <alignment horizontal="right"/>
    </xf>
    <xf numFmtId="10" fontId="8" fillId="0" borderId="20" xfId="4" applyNumberFormat="1" applyFont="1" applyBorder="1" applyAlignment="1">
      <alignment horizontal="center"/>
    </xf>
    <xf numFmtId="10" fontId="8" fillId="0" borderId="20" xfId="4" applyNumberFormat="1" applyFont="1" applyBorder="1" applyAlignment="1">
      <alignment horizontal="left"/>
    </xf>
    <xf numFmtId="0" fontId="5" fillId="0" borderId="19" xfId="4" applyFont="1" applyBorder="1"/>
    <xf numFmtId="0" fontId="5" fillId="0" borderId="19" xfId="4" applyFont="1" applyBorder="1" applyAlignment="1">
      <alignment horizontal="right"/>
    </xf>
    <xf numFmtId="0" fontId="15" fillId="0" borderId="33" xfId="4" applyFont="1" applyBorder="1"/>
    <xf numFmtId="0" fontId="15" fillId="0" borderId="20" xfId="4" applyFont="1" applyBorder="1"/>
    <xf numFmtId="0" fontId="5" fillId="0" borderId="20" xfId="4" applyFont="1" applyBorder="1"/>
    <xf numFmtId="0" fontId="5" fillId="0" borderId="34" xfId="4" applyFont="1" applyBorder="1" applyAlignment="1">
      <alignment horizontal="center"/>
    </xf>
    <xf numFmtId="164" fontId="8" fillId="0" borderId="35" xfId="4" applyNumberFormat="1" applyFont="1" applyBorder="1" applyAlignment="1">
      <alignment horizontal="center"/>
    </xf>
    <xf numFmtId="0" fontId="16" fillId="0" borderId="25" xfId="4" applyFont="1" applyBorder="1"/>
    <xf numFmtId="0" fontId="16" fillId="0" borderId="16" xfId="4" quotePrefix="1" applyFont="1" applyBorder="1"/>
    <xf numFmtId="0" fontId="16" fillId="0" borderId="16" xfId="4" applyFont="1" applyBorder="1"/>
    <xf numFmtId="44" fontId="5" fillId="0" borderId="30" xfId="4" applyNumberFormat="1" applyFont="1" applyBorder="1"/>
    <xf numFmtId="1" fontId="8" fillId="0" borderId="14" xfId="4" applyNumberFormat="1" applyFont="1" applyBorder="1" applyAlignment="1">
      <alignment horizontal="center"/>
    </xf>
    <xf numFmtId="1" fontId="14" fillId="0" borderId="14" xfId="4" applyNumberFormat="1" applyFont="1" applyBorder="1"/>
    <xf numFmtId="0" fontId="16" fillId="0" borderId="26" xfId="4" applyFont="1" applyBorder="1"/>
    <xf numFmtId="0" fontId="16" fillId="0" borderId="28" xfId="4" applyFont="1" applyBorder="1"/>
    <xf numFmtId="166" fontId="8" fillId="0" borderId="0" xfId="4" applyNumberFormat="1" applyFont="1" applyAlignment="1">
      <alignment horizontal="left"/>
    </xf>
    <xf numFmtId="0" fontId="16" fillId="0" borderId="33" xfId="4" applyFont="1" applyBorder="1"/>
    <xf numFmtId="1" fontId="11" fillId="0" borderId="14" xfId="4" applyNumberFormat="1" applyFont="1" applyBorder="1"/>
    <xf numFmtId="49" fontId="13" fillId="0" borderId="0" xfId="4" applyNumberFormat="1" applyFont="1"/>
    <xf numFmtId="49" fontId="14" fillId="0" borderId="36" xfId="4" applyNumberFormat="1" applyFont="1" applyBorder="1"/>
    <xf numFmtId="49" fontId="8" fillId="0" borderId="36" xfId="4" applyNumberFormat="1" applyFont="1" applyBorder="1"/>
    <xf numFmtId="0" fontId="8" fillId="0" borderId="36" xfId="4" applyFont="1" applyBorder="1" applyAlignment="1">
      <alignment horizontal="right"/>
    </xf>
    <xf numFmtId="0" fontId="8" fillId="0" borderId="36" xfId="4" applyFont="1" applyBorder="1"/>
    <xf numFmtId="0" fontId="8" fillId="0" borderId="36" xfId="4" applyFont="1" applyBorder="1" applyAlignment="1">
      <alignment horizontal="left"/>
    </xf>
    <xf numFmtId="0" fontId="5" fillId="0" borderId="37" xfId="4" applyFont="1" applyBorder="1" applyAlignment="1">
      <alignment horizontal="left"/>
    </xf>
    <xf numFmtId="164" fontId="8" fillId="0" borderId="38" xfId="4" applyNumberFormat="1" applyFont="1" applyBorder="1" applyAlignment="1">
      <alignment horizontal="center"/>
    </xf>
    <xf numFmtId="164" fontId="8" fillId="0" borderId="39" xfId="4" applyNumberFormat="1" applyFont="1" applyBorder="1" applyAlignment="1">
      <alignment horizontal="center"/>
    </xf>
    <xf numFmtId="164" fontId="8" fillId="0" borderId="40" xfId="4" applyNumberFormat="1" applyFont="1" applyBorder="1" applyAlignment="1">
      <alignment horizontal="center"/>
    </xf>
    <xf numFmtId="164" fontId="8" fillId="0" borderId="41" xfId="4" applyNumberFormat="1" applyFont="1" applyBorder="1" applyAlignment="1">
      <alignment horizontal="center"/>
    </xf>
    <xf numFmtId="164" fontId="8" fillId="0" borderId="42" xfId="4" applyNumberFormat="1" applyFont="1" applyBorder="1" applyAlignment="1">
      <alignment horizontal="center"/>
    </xf>
    <xf numFmtId="0" fontId="19" fillId="0" borderId="32" xfId="3" applyFont="1" applyFill="1" applyBorder="1" applyAlignment="1" applyProtection="1"/>
    <xf numFmtId="0" fontId="20" fillId="0" borderId="16" xfId="3" applyFont="1" applyFill="1" applyBorder="1" applyAlignment="1" applyProtection="1"/>
    <xf numFmtId="8" fontId="5" fillId="0" borderId="30" xfId="4" applyNumberFormat="1" applyFont="1" applyBorder="1"/>
    <xf numFmtId="164" fontId="8" fillId="0" borderId="43" xfId="4" applyNumberFormat="1" applyFont="1" applyBorder="1" applyAlignment="1">
      <alignment horizontal="center"/>
    </xf>
    <xf numFmtId="1" fontId="8" fillId="0" borderId="14" xfId="4" applyNumberFormat="1" applyFont="1" applyBorder="1"/>
    <xf numFmtId="1" fontId="8" fillId="0" borderId="31" xfId="4" applyNumberFormat="1" applyFont="1" applyBorder="1" applyAlignment="1">
      <alignment horizontal="center"/>
    </xf>
    <xf numFmtId="1" fontId="11" fillId="0" borderId="14" xfId="4" applyNumberFormat="1" applyFont="1" applyBorder="1" applyAlignment="1">
      <alignment horizontal="center"/>
    </xf>
    <xf numFmtId="164" fontId="8" fillId="0" borderId="44" xfId="4" applyNumberFormat="1" applyFont="1" applyBorder="1" applyAlignment="1">
      <alignment horizontal="center"/>
    </xf>
    <xf numFmtId="0" fontId="8" fillId="0" borderId="25" xfId="4" applyFont="1" applyBorder="1" applyAlignment="1">
      <alignment vertical="center"/>
    </xf>
    <xf numFmtId="0" fontId="8" fillId="0" borderId="6" xfId="4" applyFont="1" applyBorder="1" applyAlignment="1">
      <alignment vertical="center"/>
    </xf>
    <xf numFmtId="0" fontId="8" fillId="0" borderId="26" xfId="4" applyFont="1" applyBorder="1" applyAlignment="1">
      <alignment vertical="center"/>
    </xf>
    <xf numFmtId="0" fontId="8" fillId="0" borderId="16" xfId="4" applyFont="1" applyBorder="1" applyAlignment="1">
      <alignment vertical="center"/>
    </xf>
    <xf numFmtId="0" fontId="8" fillId="0" borderId="0" xfId="4" applyFont="1" applyAlignment="1">
      <alignment vertical="center"/>
    </xf>
    <xf numFmtId="0" fontId="8" fillId="0" borderId="28" xfId="4" applyFont="1" applyBorder="1" applyAlignment="1">
      <alignment vertical="center"/>
    </xf>
    <xf numFmtId="1" fontId="11" fillId="0" borderId="31" xfId="4" applyNumberFormat="1" applyFont="1" applyBorder="1" applyAlignment="1">
      <alignment horizontal="center"/>
    </xf>
    <xf numFmtId="0" fontId="8" fillId="0" borderId="45" xfId="4" applyFont="1" applyBorder="1" applyAlignment="1">
      <alignment vertical="center"/>
    </xf>
    <xf numFmtId="0" fontId="8" fillId="0" borderId="3" xfId="4" applyFont="1" applyBorder="1" applyAlignment="1">
      <alignment vertical="center"/>
    </xf>
    <xf numFmtId="0" fontId="8" fillId="0" borderId="46" xfId="4" applyFont="1" applyBorder="1" applyAlignment="1">
      <alignment vertical="center"/>
    </xf>
    <xf numFmtId="164" fontId="8" fillId="0" borderId="47" xfId="4" applyNumberFormat="1" applyFont="1" applyBorder="1" applyAlignment="1">
      <alignment horizontal="center"/>
    </xf>
    <xf numFmtId="17" fontId="8" fillId="0" borderId="28" xfId="4" applyNumberFormat="1" applyFont="1" applyBorder="1" applyAlignment="1">
      <alignment horizontal="left" vertical="center"/>
    </xf>
    <xf numFmtId="0" fontId="14" fillId="0" borderId="0" xfId="4" applyFont="1"/>
    <xf numFmtId="166" fontId="13" fillId="0" borderId="0" xfId="4" applyNumberFormat="1" applyFont="1" applyAlignment="1">
      <alignment horizontal="left"/>
    </xf>
    <xf numFmtId="49" fontId="13" fillId="0" borderId="20" xfId="4" applyNumberFormat="1" applyFont="1" applyBorder="1"/>
    <xf numFmtId="166" fontId="13" fillId="0" borderId="20" xfId="4" applyNumberFormat="1" applyFont="1" applyBorder="1" applyAlignment="1">
      <alignment horizontal="right"/>
    </xf>
    <xf numFmtId="49" fontId="14" fillId="0" borderId="0" xfId="4" quotePrefix="1" applyNumberFormat="1" applyFont="1"/>
    <xf numFmtId="166" fontId="8" fillId="0" borderId="20" xfId="4" applyNumberFormat="1" applyFont="1" applyBorder="1" applyAlignment="1">
      <alignment horizontal="right"/>
    </xf>
    <xf numFmtId="0" fontId="8" fillId="0" borderId="6" xfId="4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167" fontId="8" fillId="0" borderId="28" xfId="4" applyNumberFormat="1" applyFont="1" applyBorder="1" applyAlignment="1">
      <alignment horizontal="center" vertical="center"/>
    </xf>
    <xf numFmtId="0" fontId="8" fillId="0" borderId="28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46" xfId="4" applyFont="1" applyBorder="1" applyAlignment="1">
      <alignment horizontal="center" vertical="center"/>
    </xf>
    <xf numFmtId="49" fontId="11" fillId="0" borderId="36" xfId="4" applyNumberFormat="1" applyFont="1" applyBorder="1"/>
    <xf numFmtId="164" fontId="8" fillId="0" borderId="48" xfId="4" applyNumberFormat="1" applyFont="1" applyBorder="1" applyAlignment="1">
      <alignment horizontal="center"/>
    </xf>
    <xf numFmtId="49" fontId="11" fillId="0" borderId="0" xfId="4" applyNumberFormat="1" applyFont="1"/>
    <xf numFmtId="1" fontId="21" fillId="0" borderId="14" xfId="4" applyNumberFormat="1" applyFont="1" applyBorder="1" applyAlignment="1">
      <alignment horizontal="center" vertical="top"/>
    </xf>
    <xf numFmtId="0" fontId="22" fillId="0" borderId="45" xfId="4" applyFont="1" applyBorder="1" applyAlignment="1">
      <alignment vertical="top"/>
    </xf>
    <xf numFmtId="0" fontId="21" fillId="0" borderId="3" xfId="4" applyFont="1" applyBorder="1" applyAlignment="1">
      <alignment vertical="top"/>
    </xf>
    <xf numFmtId="49" fontId="21" fillId="0" borderId="3" xfId="4" applyNumberFormat="1" applyFont="1" applyBorder="1" applyAlignment="1">
      <alignment vertical="top"/>
    </xf>
    <xf numFmtId="0" fontId="23" fillId="0" borderId="3" xfId="4" applyFont="1" applyBorder="1" applyAlignment="1">
      <alignment vertical="top"/>
    </xf>
    <xf numFmtId="168" fontId="21" fillId="0" borderId="3" xfId="4" applyNumberFormat="1" applyFont="1" applyBorder="1" applyAlignment="1">
      <alignment horizontal="left" vertical="top"/>
    </xf>
    <xf numFmtId="5" fontId="21" fillId="0" borderId="3" xfId="4" applyNumberFormat="1" applyFont="1" applyBorder="1" applyAlignment="1">
      <alignment horizontal="right" vertical="top"/>
    </xf>
    <xf numFmtId="10" fontId="21" fillId="0" borderId="3" xfId="4" applyNumberFormat="1" applyFont="1" applyBorder="1" applyAlignment="1">
      <alignment horizontal="center" vertical="top"/>
    </xf>
    <xf numFmtId="0" fontId="21" fillId="0" borderId="46" xfId="4" applyFont="1" applyBorder="1" applyAlignment="1">
      <alignment horizontal="left" vertical="top"/>
    </xf>
    <xf numFmtId="10" fontId="21" fillId="0" borderId="0" xfId="4" applyNumberFormat="1" applyFont="1" applyAlignment="1">
      <alignment vertical="top"/>
    </xf>
    <xf numFmtId="0" fontId="23" fillId="0" borderId="28" xfId="4" applyFont="1" applyBorder="1" applyAlignment="1">
      <alignment horizontal="right" vertical="top"/>
    </xf>
    <xf numFmtId="0" fontId="21" fillId="0" borderId="16" xfId="4" applyFont="1" applyBorder="1" applyAlignment="1">
      <alignment horizontal="center" vertical="top"/>
    </xf>
    <xf numFmtId="0" fontId="21" fillId="0" borderId="0" xfId="4" applyFont="1" applyAlignment="1">
      <alignment horizontal="center" vertical="top"/>
    </xf>
    <xf numFmtId="0" fontId="23" fillId="0" borderId="16" xfId="4" applyFont="1" applyBorder="1" applyAlignment="1">
      <alignment vertical="top"/>
    </xf>
    <xf numFmtId="0" fontId="23" fillId="0" borderId="0" xfId="4" applyFont="1" applyAlignment="1">
      <alignment vertical="top"/>
    </xf>
    <xf numFmtId="0" fontId="23" fillId="0" borderId="13" xfId="4" applyFont="1" applyBorder="1" applyAlignment="1">
      <alignment vertical="top"/>
    </xf>
    <xf numFmtId="1" fontId="21" fillId="0" borderId="49" xfId="4" applyNumberFormat="1" applyFont="1" applyBorder="1" applyAlignment="1">
      <alignment horizontal="center" vertical="top"/>
    </xf>
    <xf numFmtId="0" fontId="21" fillId="0" borderId="20" xfId="4" applyFont="1" applyBorder="1" applyAlignment="1">
      <alignment vertical="top"/>
    </xf>
    <xf numFmtId="49" fontId="21" fillId="0" borderId="20" xfId="4" applyNumberFormat="1" applyFont="1" applyBorder="1" applyAlignment="1">
      <alignment vertical="top"/>
    </xf>
    <xf numFmtId="0" fontId="23" fillId="0" borderId="20" xfId="4" applyFont="1" applyBorder="1" applyAlignment="1">
      <alignment vertical="top"/>
    </xf>
    <xf numFmtId="5" fontId="21" fillId="0" borderId="20" xfId="4" applyNumberFormat="1" applyFont="1" applyBorder="1" applyAlignment="1">
      <alignment vertical="top"/>
    </xf>
    <xf numFmtId="7" fontId="21" fillId="0" borderId="20" xfId="4" applyNumberFormat="1" applyFont="1" applyBorder="1" applyAlignment="1">
      <alignment horizontal="right" vertical="top"/>
    </xf>
    <xf numFmtId="5" fontId="21" fillId="0" borderId="20" xfId="4" applyNumberFormat="1" applyFont="1" applyBorder="1" applyAlignment="1">
      <alignment horizontal="right" vertical="top"/>
    </xf>
    <xf numFmtId="10" fontId="21" fillId="0" borderId="20" xfId="4" applyNumberFormat="1" applyFont="1" applyBorder="1" applyAlignment="1">
      <alignment horizontal="center" vertical="top"/>
    </xf>
    <xf numFmtId="10" fontId="21" fillId="0" borderId="20" xfId="4" applyNumberFormat="1" applyFont="1" applyBorder="1" applyAlignment="1">
      <alignment horizontal="left" vertical="top"/>
    </xf>
    <xf numFmtId="10" fontId="21" fillId="0" borderId="19" xfId="4" applyNumberFormat="1" applyFont="1" applyBorder="1" applyAlignment="1">
      <alignment vertical="top"/>
    </xf>
    <xf numFmtId="0" fontId="23" fillId="0" borderId="33" xfId="4" applyFont="1" applyBorder="1" applyAlignment="1">
      <alignment horizontal="right" vertical="top"/>
    </xf>
    <xf numFmtId="0" fontId="21" fillId="0" borderId="45" xfId="4" applyFont="1" applyBorder="1" applyAlignment="1">
      <alignment horizontal="center" vertical="top"/>
    </xf>
    <xf numFmtId="0" fontId="21" fillId="0" borderId="3" xfId="4" applyFont="1" applyBorder="1" applyAlignment="1">
      <alignment horizontal="center" vertical="top"/>
    </xf>
    <xf numFmtId="0" fontId="23" fillId="0" borderId="45" xfId="4" applyFont="1" applyBorder="1" applyAlignment="1">
      <alignment vertical="top"/>
    </xf>
    <xf numFmtId="0" fontId="23" fillId="0" borderId="50" xfId="4" applyFont="1" applyBorder="1" applyAlignment="1">
      <alignment vertical="top"/>
    </xf>
    <xf numFmtId="1" fontId="5" fillId="0" borderId="0" xfId="4" applyNumberFormat="1" applyFont="1" applyAlignment="1">
      <alignment vertical="top"/>
    </xf>
    <xf numFmtId="15" fontId="5" fillId="0" borderId="0" xfId="4" applyNumberFormat="1" applyFont="1" applyAlignment="1">
      <alignment horizontal="left" vertical="top"/>
    </xf>
    <xf numFmtId="0" fontId="8" fillId="0" borderId="0" xfId="4" quotePrefix="1" applyFont="1" applyAlignment="1">
      <alignment vertical="top"/>
    </xf>
    <xf numFmtId="15" fontId="8" fillId="0" borderId="0" xfId="4" applyNumberFormat="1" applyFont="1" applyAlignment="1">
      <alignment vertical="top"/>
    </xf>
    <xf numFmtId="15" fontId="8" fillId="0" borderId="0" xfId="4" quotePrefix="1" applyNumberFormat="1" applyFont="1" applyAlignment="1">
      <alignment vertical="top"/>
    </xf>
    <xf numFmtId="1" fontId="8" fillId="0" borderId="0" xfId="4" applyNumberFormat="1" applyFont="1" applyAlignment="1">
      <alignment vertical="top"/>
    </xf>
    <xf numFmtId="0" fontId="12" fillId="0" borderId="0" xfId="3" applyFill="1" applyBorder="1" applyAlignment="1" applyProtection="1">
      <alignment vertical="top"/>
    </xf>
    <xf numFmtId="15" fontId="8" fillId="0" borderId="0" xfId="4" applyNumberFormat="1" applyFont="1" applyAlignment="1">
      <alignment horizontal="left" vertical="top"/>
    </xf>
    <xf numFmtId="1" fontId="24" fillId="0" borderId="14" xfId="4" applyNumberFormat="1" applyFont="1" applyBorder="1"/>
    <xf numFmtId="1" fontId="24" fillId="0" borderId="14" xfId="4" applyNumberFormat="1" applyFont="1" applyBorder="1" applyAlignment="1">
      <alignment horizontal="center"/>
    </xf>
    <xf numFmtId="1" fontId="24" fillId="0" borderId="31" xfId="4" applyNumberFormat="1" applyFont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center" vertical="top"/>
    </xf>
    <xf numFmtId="0" fontId="8" fillId="0" borderId="6" xfId="0" applyNumberFormat="1" applyFont="1" applyFill="1" applyBorder="1" applyAlignment="1" applyProtection="1">
      <alignment vertical="top"/>
    </xf>
    <xf numFmtId="49" fontId="8" fillId="0" borderId="6" xfId="0" applyNumberFormat="1" applyFont="1" applyFill="1" applyBorder="1" applyAlignment="1" applyProtection="1">
      <alignment vertical="top"/>
    </xf>
    <xf numFmtId="0" fontId="5" fillId="0" borderId="6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8" fillId="0" borderId="7" xfId="0" applyNumberFormat="1" applyFont="1" applyFill="1" applyBorder="1" applyAlignment="1" applyProtection="1">
      <alignment vertical="top"/>
    </xf>
    <xf numFmtId="0" fontId="8" fillId="0" borderId="8" xfId="0" applyNumberFormat="1" applyFont="1" applyFill="1" applyBorder="1" applyAlignment="1" applyProtection="1">
      <alignment vertical="top"/>
    </xf>
    <xf numFmtId="0" fontId="8" fillId="0" borderId="9" xfId="0" applyNumberFormat="1" applyFont="1" applyFill="1" applyBorder="1" applyAlignment="1" applyProtection="1">
      <alignment vertical="top"/>
    </xf>
    <xf numFmtId="0" fontId="8" fillId="0" borderId="10" xfId="0" applyNumberFormat="1" applyFont="1" applyFill="1" applyBorder="1" applyAlignment="1" applyProtection="1">
      <alignment vertical="top"/>
    </xf>
    <xf numFmtId="1" fontId="25" fillId="0" borderId="14" xfId="4" applyNumberFormat="1" applyFont="1" applyBorder="1"/>
  </cellXfs>
  <cellStyles count="5">
    <cellStyle name="Heading 1" xfId="1" builtinId="16"/>
    <cellStyle name="Heading 2" xfId="2" builtinId="17"/>
    <cellStyle name="Hyperlink" xfId="3" builtinId="8"/>
    <cellStyle name="Normal" xfId="0" builtinId="0"/>
    <cellStyle name="Normal 2" xfId="4" xr:uid="{590485ED-00EC-4E3B-B7C1-62712857D23E}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medium">
          <color indexed="8"/>
        </left>
        <right/>
        <top/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medium">
          <color indexed="8"/>
        </left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062231-6A71-46B4-8C19-B721230C57A4}" name="Table1" displayName="Table1" ref="A10:D15" totalsRowShown="0" headerRowDxfId="40" dataDxfId="39" headerRowCellStyle="Normal 2" dataCellStyle="Normal 2">
  <autoFilter ref="A10:D15" xr:uid="{2A062231-6A71-46B4-8C19-B721230C57A4}"/>
  <tableColumns count="4">
    <tableColumn id="1" xr3:uid="{3A772918-193B-4440-BBC2-0605D2441061}" name="Location" dataDxfId="38" dataCellStyle="Normal 2"/>
    <tableColumn id="2" xr3:uid="{0421318B-DD15-4A3F-846E-B18FC6210653}" name="Address" dataDxfId="37" dataCellStyle="Normal 2"/>
    <tableColumn id="3" xr3:uid="{8887106C-26BD-4054-A9CC-2879F8CA26CB}" name="Phone" dataDxfId="36" dataCellStyle="Normal 2"/>
    <tableColumn id="4" xr3:uid="{F93E99B0-CA91-4680-B970-4022F5CB14FA}" name="Fax" dataDxfId="35" dataCellStyle="Normal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8834C2-A57F-47D1-8B8B-CDFA2DE18BC6}" name="Table2" displayName="Table2" ref="U10:X16" totalsRowShown="0" headerRowDxfId="34" dataDxfId="33" tableBorderDxfId="32" headerRowCellStyle="Normal 2" dataCellStyle="Normal 2">
  <autoFilter ref="U10:X16" xr:uid="{A88834C2-A57F-47D1-8B8B-CDFA2DE18BC6}"/>
  <tableColumns count="4">
    <tableColumn id="1" xr3:uid="{7532BF20-C659-4476-9848-75B36412BDFC}" name="Position" dataDxfId="31" dataCellStyle="Normal 2"/>
    <tableColumn id="2" xr3:uid="{27F2A40F-C6E6-4960-892D-B819003D678F}" name="Person" dataDxfId="30" dataCellStyle="Normal 2"/>
    <tableColumn id="3" xr3:uid="{3A23F358-2EC3-4E34-BA07-CF7EC35C6687}" name="Office Phone" dataDxfId="29" dataCellStyle="Normal 2"/>
    <tableColumn id="4" xr3:uid="{C88A8A32-9D81-408D-988F-555858A07600}" name="Secondary Phone" dataDxfId="28" dataCellStyle="Normal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E11FA4B-D4AD-46BA-8497-E8343A0113CA}" name="CAPData" displayName="CAPData" ref="A19:AK630" totalsRowShown="0" headerRowDxfId="27" headerRowCellStyle="Normal 2">
  <autoFilter ref="A19:AK630" xr:uid="{3E11FA4B-D4AD-46BA-8497-E8343A0113CA}"/>
  <tableColumns count="37">
    <tableColumn id="1" xr3:uid="{E22E2335-F2D5-4E6F-A22F-67563AEF0819}" name="Sequence"/>
    <tableColumn id="2" xr3:uid="{13ECB1E3-7EFA-4127-9949-7BCD7D09DBF6}" name="Financial Project ID/(Fund)" dataDxfId="26" dataCellStyle="Normal 2"/>
    <tableColumn id="3" xr3:uid="{E91E06B0-E0D6-4EC6-BFCB-F5A48307C7B4}" name="WPI No.(Old)/SPN(Old)" dataDxfId="25" dataCellStyle="Normal 2"/>
    <tableColumn id="4" xr3:uid="{44A45615-A6DA-432D-9391-F2DEF61CF872}" name="Federal Project (WP21)" dataDxfId="24" dataCellStyle="Normal 2"/>
    <tableColumn id="5" xr3:uid="{F357BD1B-7E75-401A-A063-5AA26BB31443}" name="Project Name" dataDxfId="23" dataCellStyle="Normal 2"/>
    <tableColumn id="6" xr3:uid="{A9696E1E-40E5-447F-99F8-B9FFFB04E879}" name="Limit-From" dataDxfId="22" dataCellStyle="Normal 2"/>
    <tableColumn id="7" xr3:uid="{DE8DA7D2-5405-476C-B4ED-D724E0BC05B3}" name="Limit -To" dataDxfId="21" dataCellStyle="Normal 2"/>
    <tableColumn id="8" xr3:uid="{9C2E9C87-3A1A-4337-B4F7-3D46B3BFD418}" name="Dist.(Mi.)/Prop. X- Sect." dataDxfId="20" dataCellStyle="Normal 2"/>
    <tableColumn id="9" xr3:uid="{5BB035C8-7B4A-419C-A854-1A5F325C78C3}" name="County" dataDxfId="19" dataCellStyle="Normal 2"/>
    <tableColumn id="10" xr3:uid="{C09DDE7E-5495-439E-BCB1-795008E7660F}" name="Column1" dataDxfId="18" dataCellStyle="Normal 2"/>
    <tableColumn id="11" xr3:uid="{B9719FD3-3CAE-48E8-9AC2-F543BF587214}" name="Column2" dataDxfId="17" dataCellStyle="Normal 2"/>
    <tableColumn id="12" xr3:uid="{BEA24C53-F430-4A64-91EF-561700C5335E}" name="Column3" dataDxfId="16" dataCellStyle="Normal 2"/>
    <tableColumn id="13" xr3:uid="{C50C9D24-42B2-4760-8947-97347748EF4B}" name="Column4" dataDxfId="15" dataCellStyle="Normal 2"/>
    <tableColumn id="14" xr3:uid="{5B27D7A3-691C-43C3-9C38-2FF61E7EC54A}" name="Column5" dataDxfId="14" dataCellStyle="Normal 2"/>
    <tableColumn id="15" xr3:uid="{2330AD35-B19A-4636-B970-AD614DD3E725}" name="Design Project Manager/Phone No./Fax No." dataDxfId="13" dataCellStyle="Normal 2"/>
    <tableColumn id="16" xr3:uid="{CFC21D0A-BE2E-4969-B47C-91931BDBD380}" name="Resident Construction Office/Resident Engineer" dataDxfId="12" dataCellStyle="Normal 2"/>
    <tableColumn id="17" xr3:uid="{3AA2CFEE-8130-4AA3-A6C3-878CF717A9CD}" name="Construction Project Manager/Phone No./Fax No." dataDxfId="11" dataCellStyle="Normal 2"/>
    <tableColumn id="18" xr3:uid="{2E01D6DF-352E-41E1-8255-94AF89CC31A6}" name="Type Project/English-Metric" dataDxfId="10" dataCellStyle="Normal 2"/>
    <tableColumn id="19" xr3:uid="{149AD959-A43E-4136-A6D2-E45034C2B625}" name="Number of Bridges/Alt. Contract" dataDxfId="9" dataCellStyle="Normal 2"/>
    <tableColumn id="20" xr3:uid="{062478B0-384D-4825-B03B-E6C440E78D7D}" name="Letting Date (Mo-Year)/Construction Time (Days)"/>
    <tableColumn id="21" xr3:uid="{EEF3CDB1-1A4A-4102-B74B-4752AE7C91D7}" name="Ph 52 Budget $"/>
    <tableColumn id="22" xr3:uid="{C75731C7-16A7-4523-A211-FEC7AB19102F}" name="Column6"/>
    <tableColumn id="23" xr3:uid="{4B06FAE4-08F1-4590-8342-3ADB7D152AB8}" name="% of CEI"/>
    <tableColumn id="24" xr3:uid="{E4B1EB48-091E-41B9-B778-E10FE7E09E9E}" name="Column7"/>
    <tableColumn id="25" xr3:uid="{D31AA591-5D09-4EA4-B4E4-FAE97476B0B4}" name="Shorlisted " dataDxfId="8" dataCellStyle="Normal 2"/>
    <tableColumn id="26" xr3:uid="{9ABF3994-0ABF-4F5E-B382-8DCB9A77E7EC}" name="Details" dataDxfId="7" dataCellStyle="Normal 2"/>
    <tableColumn id="27" xr3:uid="{C264869A-5B06-4507-8FFB-AFC97C5B3FCB}" name="Event1"/>
    <tableColumn id="28" xr3:uid="{7A666663-9774-46D7-9E3B-8917314B8E47}" name="Event2" dataDxfId="6" dataCellStyle="Normal 2"/>
    <tableColumn id="29" xr3:uid="{13CCC622-39B8-406B-A9BE-B0F8577345C2}" name="Event3"/>
    <tableColumn id="30" xr3:uid="{C6BD7960-C74C-4569-8925-A12DDD04BAF1}" name="Event4" dataDxfId="5" dataCellStyle="Normal 2"/>
    <tableColumn id="31" xr3:uid="{C00F0FBF-9F91-46BA-9214-A0360C9F2A7B}" name="Event5"/>
    <tableColumn id="32" xr3:uid="{F4B1FFD1-5738-4532-A764-AACD914A994B}" name="Event6" dataDxfId="4" dataCellStyle="Normal 2"/>
    <tableColumn id="33" xr3:uid="{12384B89-8825-4C82-9774-A8F2999DA2BA}" name="Event7" dataDxfId="3" dataCellStyle="Normal 2"/>
    <tableColumn id="34" xr3:uid="{403F4446-B7A0-43D2-B1FF-3A00FD6D2A55}" name="Event8" dataDxfId="2" dataCellStyle="Normal 2"/>
    <tableColumn id="35" xr3:uid="{37A0A19E-76CE-485A-AE0F-48E47CF4FC5D}" name="Event9" dataDxfId="1" dataCellStyle="Normal 2"/>
    <tableColumn id="36" xr3:uid="{5B90769D-9CE6-4365-ACC6-DB33AFA135C4}" name="Event10" dataDxfId="0" dataCellStyle="Normal 2"/>
    <tableColumn id="37" xr3:uid="{D6AA472E-3A1F-4B11-A95A-C4F20A57462C}" name="Event11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ibila@epluseng.com" TargetMode="External"/><Relationship Id="rId13" Type="http://schemas.openxmlformats.org/officeDocument/2006/relationships/hyperlink" Target="mailto:kspillett@kcaeng.com" TargetMode="External"/><Relationship Id="rId18" Type="http://schemas.openxmlformats.org/officeDocument/2006/relationships/hyperlink" Target="mailto:crystal.gorman@aecom.com" TargetMode="External"/><Relationship Id="rId26" Type="http://schemas.openxmlformats.org/officeDocument/2006/relationships/hyperlink" Target="mailto:pakalapatip@cdmsmith.com" TargetMode="External"/><Relationship Id="rId3" Type="http://schemas.openxmlformats.org/officeDocument/2006/relationships/hyperlink" Target="mailto:rmyrick@wsbeng.com" TargetMode="External"/><Relationship Id="rId21" Type="http://schemas.openxmlformats.org/officeDocument/2006/relationships/hyperlink" Target="mailto:timir@pioneercei.com" TargetMode="External"/><Relationship Id="rId7" Type="http://schemas.openxmlformats.org/officeDocument/2006/relationships/hyperlink" Target="mailto:jdeese@hntb.com" TargetMode="External"/><Relationship Id="rId12" Type="http://schemas.openxmlformats.org/officeDocument/2006/relationships/hyperlink" Target="mailto:VinceZ@HighSpans.com" TargetMode="External"/><Relationship Id="rId17" Type="http://schemas.openxmlformats.org/officeDocument/2006/relationships/hyperlink" Target="mailto:tom.deer@kinardstone.com" TargetMode="External"/><Relationship Id="rId25" Type="http://schemas.openxmlformats.org/officeDocument/2006/relationships/hyperlink" Target="mailto:crystal.goreman@aecom.com" TargetMode="External"/><Relationship Id="rId2" Type="http://schemas.openxmlformats.org/officeDocument/2006/relationships/hyperlink" Target="mailto:Brent.Wilkins@rsandh.com" TargetMode="External"/><Relationship Id="rId16" Type="http://schemas.openxmlformats.org/officeDocument/2006/relationships/hyperlink" Target="mailto:Esibila@epluseng.com" TargetMode="External"/><Relationship Id="rId20" Type="http://schemas.openxmlformats.org/officeDocument/2006/relationships/hyperlink" Target="mailto:tom.deer@kinardstone.com" TargetMode="External"/><Relationship Id="rId29" Type="http://schemas.openxmlformats.org/officeDocument/2006/relationships/vmlDrawing" Target="../drawings/vmlDrawing1.vml"/><Relationship Id="rId1" Type="http://schemas.openxmlformats.org/officeDocument/2006/relationships/hyperlink" Target="mailto:jherrera@ctilabs.net" TargetMode="External"/><Relationship Id="rId6" Type="http://schemas.openxmlformats.org/officeDocument/2006/relationships/hyperlink" Target="mailto:dfoss@eismanrusso.com" TargetMode="External"/><Relationship Id="rId11" Type="http://schemas.openxmlformats.org/officeDocument/2006/relationships/hyperlink" Target="mailto:snappi@hardestyhanover.com" TargetMode="External"/><Relationship Id="rId24" Type="http://schemas.openxmlformats.org/officeDocument/2006/relationships/hyperlink" Target="mailto:timir@pioneercei.com" TargetMode="External"/><Relationship Id="rId32" Type="http://schemas.openxmlformats.org/officeDocument/2006/relationships/table" Target="../tables/table3.xml"/><Relationship Id="rId5" Type="http://schemas.openxmlformats.org/officeDocument/2006/relationships/hyperlink" Target="mailto:VinceZ@HighSpans.com" TargetMode="External"/><Relationship Id="rId15" Type="http://schemas.openxmlformats.org/officeDocument/2006/relationships/hyperlink" Target="mailto:Esibila@epluseng.com" TargetMode="External"/><Relationship Id="rId23" Type="http://schemas.openxmlformats.org/officeDocument/2006/relationships/hyperlink" Target="mailto:tom.deer@kinardstone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rrodriguez@pinnaclecei.com" TargetMode="External"/><Relationship Id="rId19" Type="http://schemas.openxmlformats.org/officeDocument/2006/relationships/hyperlink" Target="mailto:lflynn@aimengr.com" TargetMode="External"/><Relationship Id="rId31" Type="http://schemas.openxmlformats.org/officeDocument/2006/relationships/table" Target="../tables/table2.xml"/><Relationship Id="rId4" Type="http://schemas.openxmlformats.org/officeDocument/2006/relationships/hyperlink" Target="mailto:VinceZ@HighSpans.com" TargetMode="External"/><Relationship Id="rId9" Type="http://schemas.openxmlformats.org/officeDocument/2006/relationships/hyperlink" Target="mailto:rrodriguez@pinnaclecei.com" TargetMode="External"/><Relationship Id="rId14" Type="http://schemas.openxmlformats.org/officeDocument/2006/relationships/hyperlink" Target="mailto:lflynn@aimengr.com" TargetMode="External"/><Relationship Id="rId22" Type="http://schemas.openxmlformats.org/officeDocument/2006/relationships/hyperlink" Target="mailto:lflynn@aimengr.com" TargetMode="External"/><Relationship Id="rId27" Type="http://schemas.openxmlformats.org/officeDocument/2006/relationships/hyperlink" Target="mailto:rmyrick@wsbeng.com" TargetMode="External"/><Relationship Id="rId30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AFF6-357F-41D8-B829-FDB6BBC8D9F2}">
  <sheetPr codeName="Sheet4">
    <pageSetUpPr fitToPage="1"/>
  </sheetPr>
  <dimension ref="A1:AK705"/>
  <sheetViews>
    <sheetView showGridLines="0" tabSelected="1" topLeftCell="N1" zoomScale="85" zoomScaleNormal="85" zoomScaleSheetLayoutView="85" zoomScalePageLayoutView="50" workbookViewId="0">
      <selection activeCell="AD9" sqref="AD9"/>
    </sheetView>
  </sheetViews>
  <sheetFormatPr defaultColWidth="11.28515625" defaultRowHeight="16.5" x14ac:dyDescent="0.25"/>
  <cols>
    <col min="1" max="1" width="20" style="188" customWidth="1"/>
    <col min="2" max="2" width="40.28515625" style="8" customWidth="1"/>
    <col min="3" max="3" width="12.140625" style="8" customWidth="1"/>
    <col min="4" max="4" width="12.7109375" style="8" customWidth="1"/>
    <col min="5" max="7" width="10.28515625" style="8" customWidth="1"/>
    <col min="8" max="8" width="16.85546875" style="8" customWidth="1"/>
    <col min="9" max="9" width="10.28515625" style="8" customWidth="1"/>
    <col min="10" max="20" width="11.140625" style="8" customWidth="1"/>
    <col min="21" max="21" width="24.5703125" style="8" customWidth="1"/>
    <col min="22" max="22" width="17.42578125" style="8" bestFit="1" customWidth="1"/>
    <col min="23" max="23" width="12.5703125" style="8" customWidth="1"/>
    <col min="24" max="24" width="18.7109375" style="8" bestFit="1" customWidth="1"/>
    <col min="25" max="26" width="11.140625" style="8" customWidth="1"/>
    <col min="27" max="27" width="12.140625" style="8" customWidth="1"/>
    <col min="28" max="28" width="12.5703125" style="8" customWidth="1"/>
    <col min="29" max="29" width="11.85546875" style="8" customWidth="1"/>
    <col min="30" max="30" width="12.140625" style="8" customWidth="1"/>
    <col min="31" max="31" width="11.140625" style="8" customWidth="1"/>
    <col min="32" max="34" width="11.7109375" style="8" customWidth="1"/>
    <col min="35" max="35" width="11.140625" style="8" customWidth="1"/>
    <col min="36" max="36" width="12.140625" style="8" customWidth="1"/>
    <col min="37" max="37" width="16.85546875" style="8" customWidth="1"/>
    <col min="38" max="16384" width="11.28515625" style="8"/>
  </cols>
  <sheetData>
    <row r="1" spans="1:37" ht="36.75" customHeight="1" thickBo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1</v>
      </c>
      <c r="AJ1" s="7"/>
      <c r="AK1" s="7"/>
    </row>
    <row r="2" spans="1:37" ht="31.35" customHeight="1" thickTop="1" thickBot="1" x14ac:dyDescent="0.3">
      <c r="A2" s="10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I2" s="11"/>
      <c r="AJ2" s="11"/>
      <c r="AK2" s="11"/>
    </row>
    <row r="3" spans="1:37" ht="15.75" customHeight="1" thickTop="1" x14ac:dyDescent="0.25">
      <c r="A3" s="12"/>
      <c r="J3" s="13"/>
      <c r="AH3" s="6"/>
      <c r="AI3" s="14" t="s">
        <v>3</v>
      </c>
      <c r="AJ3" s="11" t="s">
        <v>4</v>
      </c>
      <c r="AK3" s="11"/>
    </row>
    <row r="4" spans="1:37" ht="15.75" customHeight="1" x14ac:dyDescent="0.25">
      <c r="A4" s="16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6"/>
      <c r="AI4" s="11" t="s">
        <v>5</v>
      </c>
      <c r="AJ4" s="11" t="s">
        <v>6</v>
      </c>
      <c r="AK4" s="11"/>
    </row>
    <row r="5" spans="1:37" ht="15.75" customHeight="1" x14ac:dyDescent="0.25">
      <c r="A5" s="17"/>
      <c r="B5" s="6"/>
      <c r="C5" s="6"/>
      <c r="D5" s="6"/>
      <c r="E5" s="6"/>
      <c r="F5" s="6"/>
      <c r="G5" s="6"/>
      <c r="H5" s="17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4" t="s">
        <v>7</v>
      </c>
      <c r="AJ5" s="11" t="s">
        <v>8</v>
      </c>
      <c r="AK5" s="11"/>
    </row>
    <row r="6" spans="1:37" ht="15.75" customHeight="1" x14ac:dyDescent="0.25">
      <c r="A6" s="15"/>
      <c r="W6" s="13"/>
      <c r="AH6" s="6"/>
      <c r="AI6" s="11" t="s">
        <v>9</v>
      </c>
      <c r="AJ6" s="11" t="s">
        <v>10</v>
      </c>
      <c r="AK6" s="11"/>
    </row>
    <row r="7" spans="1:37" ht="15.75" customHeight="1" x14ac:dyDescent="0.25">
      <c r="A7" s="1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11" t="s">
        <v>11</v>
      </c>
      <c r="AJ7" s="11" t="s">
        <v>12</v>
      </c>
      <c r="AK7" s="11"/>
    </row>
    <row r="8" spans="1:37" ht="15.75" customHeight="1" x14ac:dyDescent="0.25">
      <c r="A8" s="18"/>
      <c r="B8" s="6"/>
      <c r="C8" s="6"/>
      <c r="D8" s="6"/>
      <c r="E8" s="6"/>
      <c r="F8" s="6"/>
      <c r="G8" s="6"/>
      <c r="H8" s="6"/>
      <c r="I8" s="6"/>
      <c r="J8" s="6"/>
      <c r="K8" s="6"/>
      <c r="L8" s="1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9"/>
      <c r="AD8" s="17"/>
      <c r="AE8" s="6"/>
      <c r="AF8" s="6"/>
      <c r="AG8" s="6"/>
      <c r="AH8" s="6"/>
      <c r="AI8" s="11" t="s">
        <v>13</v>
      </c>
      <c r="AJ8" s="11" t="s">
        <v>14</v>
      </c>
      <c r="AK8" s="11"/>
    </row>
    <row r="9" spans="1:37" ht="13.35" customHeight="1" x14ac:dyDescent="0.25">
      <c r="A9" s="18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11" t="s">
        <v>15</v>
      </c>
      <c r="AJ9" s="11" t="s">
        <v>16</v>
      </c>
      <c r="AK9" s="11"/>
    </row>
    <row r="10" spans="1:37" x14ac:dyDescent="0.25">
      <c r="A10" s="21" t="s">
        <v>807</v>
      </c>
      <c r="B10" s="21" t="s">
        <v>808</v>
      </c>
      <c r="C10" s="190" t="s">
        <v>809</v>
      </c>
      <c r="D10" s="190" t="s">
        <v>810</v>
      </c>
      <c r="E10" s="6"/>
      <c r="F10" s="6"/>
      <c r="G10" s="6"/>
      <c r="H10" s="6"/>
      <c r="I10" s="6"/>
      <c r="J10" s="6"/>
      <c r="K10" s="6"/>
      <c r="L10" s="17"/>
      <c r="M10" s="17"/>
      <c r="N10" s="17"/>
      <c r="O10" s="17"/>
      <c r="P10" s="17"/>
      <c r="Q10" s="6"/>
      <c r="R10" s="6"/>
      <c r="S10" s="6"/>
      <c r="T10" s="6"/>
      <c r="U10" s="9" t="s">
        <v>813</v>
      </c>
      <c r="V10" s="21" t="s">
        <v>814</v>
      </c>
      <c r="W10" s="190" t="s">
        <v>815</v>
      </c>
      <c r="X10" s="190" t="s">
        <v>816</v>
      </c>
      <c r="Y10" s="6"/>
      <c r="Z10" s="6"/>
      <c r="AA10" s="189"/>
      <c r="AB10" s="6"/>
      <c r="AC10" s="6"/>
      <c r="AD10" s="6"/>
      <c r="AE10" s="6"/>
      <c r="AF10" s="6"/>
      <c r="AG10" s="6"/>
      <c r="AH10" s="6"/>
      <c r="AI10" s="11"/>
      <c r="AJ10" s="11"/>
      <c r="AK10" s="11"/>
    </row>
    <row r="11" spans="1:37" ht="16.350000000000001" customHeight="1" x14ac:dyDescent="0.25">
      <c r="A11" s="21" t="s">
        <v>17</v>
      </c>
      <c r="B11" s="21" t="s">
        <v>18</v>
      </c>
      <c r="C11" s="190" t="s">
        <v>19</v>
      </c>
      <c r="D11" s="190" t="s">
        <v>20</v>
      </c>
      <c r="E11" s="21"/>
      <c r="F11" s="21"/>
      <c r="G11" s="21"/>
      <c r="H11" s="22"/>
      <c r="I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9" t="s">
        <v>21</v>
      </c>
      <c r="V11" s="21" t="s">
        <v>811</v>
      </c>
      <c r="W11" s="190" t="s">
        <v>22</v>
      </c>
      <c r="X11" s="190" t="s">
        <v>23</v>
      </c>
      <c r="Z11" s="21"/>
      <c r="AB11" s="21"/>
      <c r="AC11" s="21"/>
      <c r="AD11" s="21"/>
      <c r="AG11" s="21"/>
      <c r="AI11" s="21"/>
      <c r="AK11" s="21"/>
    </row>
    <row r="12" spans="1:37" ht="16.350000000000001" customHeight="1" x14ac:dyDescent="0.25">
      <c r="A12" s="21" t="s">
        <v>24</v>
      </c>
      <c r="B12" s="21" t="s">
        <v>25</v>
      </c>
      <c r="C12" s="190" t="s">
        <v>26</v>
      </c>
      <c r="D12" s="190" t="s">
        <v>27</v>
      </c>
      <c r="E12" s="21"/>
      <c r="F12" s="21"/>
      <c r="G12" s="21"/>
      <c r="H12" s="22"/>
      <c r="I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9" t="s">
        <v>28</v>
      </c>
      <c r="V12" s="21" t="s">
        <v>29</v>
      </c>
      <c r="W12" s="190" t="s">
        <v>30</v>
      </c>
      <c r="X12" s="190" t="s">
        <v>31</v>
      </c>
      <c r="Z12" s="21"/>
      <c r="AB12" s="21"/>
      <c r="AC12" s="191"/>
      <c r="AD12" s="21"/>
      <c r="AG12" s="21"/>
      <c r="AI12" s="21"/>
      <c r="AK12" s="21"/>
    </row>
    <row r="13" spans="1:37" ht="16.350000000000001" customHeight="1" x14ac:dyDescent="0.25">
      <c r="A13" s="21" t="s">
        <v>32</v>
      </c>
      <c r="B13" s="190" t="s">
        <v>33</v>
      </c>
      <c r="C13" s="190" t="s">
        <v>34</v>
      </c>
      <c r="D13" s="21" t="s">
        <v>35</v>
      </c>
      <c r="E13" s="21"/>
      <c r="F13" s="21"/>
      <c r="G13" s="21"/>
      <c r="H13" s="22"/>
      <c r="I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195" t="s">
        <v>36</v>
      </c>
      <c r="V13" s="21" t="s">
        <v>812</v>
      </c>
      <c r="W13" s="190" t="s">
        <v>37</v>
      </c>
      <c r="X13" s="190" t="s">
        <v>20</v>
      </c>
      <c r="Z13" s="21"/>
      <c r="AB13" s="21"/>
      <c r="AC13" s="21"/>
      <c r="AD13" s="21"/>
      <c r="AG13" s="21"/>
      <c r="AI13" s="21"/>
      <c r="AK13" s="21"/>
    </row>
    <row r="14" spans="1:37" ht="16.350000000000001" customHeight="1" x14ac:dyDescent="0.25">
      <c r="A14" s="21" t="s">
        <v>38</v>
      </c>
      <c r="B14" s="21" t="s">
        <v>39</v>
      </c>
      <c r="C14" s="190" t="s">
        <v>40</v>
      </c>
      <c r="D14" s="190" t="s">
        <v>41</v>
      </c>
      <c r="E14" s="21"/>
      <c r="F14" s="21"/>
      <c r="G14" s="21"/>
      <c r="H14" s="22"/>
      <c r="I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9" t="s">
        <v>42</v>
      </c>
      <c r="V14" s="21" t="s">
        <v>43</v>
      </c>
      <c r="W14" s="190" t="s">
        <v>44</v>
      </c>
      <c r="X14" s="190" t="s">
        <v>20</v>
      </c>
      <c r="Z14" s="21"/>
      <c r="AB14" s="21"/>
      <c r="AC14" s="21"/>
      <c r="AD14" s="21"/>
      <c r="AG14" s="191"/>
      <c r="AI14" s="21"/>
      <c r="AK14" s="21"/>
    </row>
    <row r="15" spans="1:37" ht="16.350000000000001" customHeight="1" x14ac:dyDescent="0.25">
      <c r="A15" s="21" t="s">
        <v>45</v>
      </c>
      <c r="B15" s="21" t="s">
        <v>46</v>
      </c>
      <c r="C15" s="190" t="s">
        <v>47</v>
      </c>
      <c r="D15" s="190" t="s">
        <v>48</v>
      </c>
      <c r="E15" s="21"/>
      <c r="F15" s="21"/>
      <c r="G15" s="21"/>
      <c r="H15" s="22"/>
      <c r="I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195" t="s">
        <v>49</v>
      </c>
      <c r="V15" s="21" t="s">
        <v>50</v>
      </c>
      <c r="W15" s="192" t="s">
        <v>51</v>
      </c>
      <c r="X15" s="190" t="s">
        <v>20</v>
      </c>
      <c r="Z15" s="21"/>
      <c r="AB15" s="21"/>
      <c r="AC15" s="191"/>
      <c r="AD15" s="21"/>
      <c r="AG15" s="191"/>
      <c r="AI15" s="191"/>
      <c r="AK15" s="21"/>
    </row>
    <row r="16" spans="1:37" ht="16.350000000000001" customHeight="1" x14ac:dyDescent="0.25">
      <c r="A16" s="8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9" t="s">
        <v>52</v>
      </c>
      <c r="V16" s="21" t="s">
        <v>53</v>
      </c>
      <c r="W16" s="190" t="s">
        <v>54</v>
      </c>
      <c r="X16" s="190" t="s">
        <v>20</v>
      </c>
      <c r="Y16" s="194"/>
      <c r="Z16" s="194"/>
      <c r="AA16" s="194"/>
      <c r="AB16" s="194"/>
      <c r="AC16" s="21"/>
      <c r="AD16" s="21"/>
      <c r="AG16" s="21"/>
      <c r="AI16" s="9"/>
      <c r="AK16" s="21"/>
    </row>
    <row r="17" spans="1:37" ht="15" customHeight="1" x14ac:dyDescent="0.25">
      <c r="A17" s="23"/>
      <c r="B17" s="24"/>
      <c r="C17" s="24"/>
      <c r="D17" s="24"/>
      <c r="E17" s="24"/>
      <c r="F17" s="24"/>
      <c r="G17" s="24"/>
      <c r="H17" s="25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Y17" s="24"/>
      <c r="Z17" s="24"/>
      <c r="AA17" s="26"/>
      <c r="AB17" s="24"/>
      <c r="AC17" s="24"/>
      <c r="AD17" s="24"/>
      <c r="AE17" s="24"/>
      <c r="AF17" s="24"/>
      <c r="AG17" s="24"/>
      <c r="AH17" s="24"/>
      <c r="AI17" s="24"/>
      <c r="AJ17" s="24"/>
      <c r="AK17" s="24"/>
    </row>
    <row r="18" spans="1:37" ht="17.100000000000001" customHeight="1" thickBo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ht="17.100000000000001" customHeight="1" thickBot="1" x14ac:dyDescent="0.3">
      <c r="A19" s="199" t="s">
        <v>824</v>
      </c>
      <c r="B19" s="200" t="s">
        <v>56</v>
      </c>
      <c r="C19" s="200" t="s">
        <v>60</v>
      </c>
      <c r="D19" s="200" t="s">
        <v>62</v>
      </c>
      <c r="E19" s="200" t="s">
        <v>66</v>
      </c>
      <c r="F19" s="200" t="s">
        <v>68</v>
      </c>
      <c r="G19" s="200" t="s">
        <v>70</v>
      </c>
      <c r="H19" s="201" t="s">
        <v>74</v>
      </c>
      <c r="I19" s="200" t="s">
        <v>85</v>
      </c>
      <c r="J19" s="200" t="s">
        <v>817</v>
      </c>
      <c r="K19" s="200" t="s">
        <v>818</v>
      </c>
      <c r="L19" s="200" t="s">
        <v>819</v>
      </c>
      <c r="M19" s="200" t="s">
        <v>820</v>
      </c>
      <c r="N19" s="202" t="s">
        <v>821</v>
      </c>
      <c r="O19" s="200" t="s">
        <v>57</v>
      </c>
      <c r="P19" s="200" t="s">
        <v>61</v>
      </c>
      <c r="Q19" s="200" t="s">
        <v>63</v>
      </c>
      <c r="R19" s="200" t="s">
        <v>67</v>
      </c>
      <c r="S19" s="200" t="s">
        <v>69</v>
      </c>
      <c r="T19" s="200" t="s">
        <v>71</v>
      </c>
      <c r="U19" s="203" t="s">
        <v>75</v>
      </c>
      <c r="V19" s="203" t="s">
        <v>822</v>
      </c>
      <c r="W19" s="203" t="s">
        <v>825</v>
      </c>
      <c r="X19" s="203" t="s">
        <v>823</v>
      </c>
      <c r="Y19" s="200" t="s">
        <v>826</v>
      </c>
      <c r="Z19" s="204" t="s">
        <v>827</v>
      </c>
      <c r="AA19" s="205" t="s">
        <v>828</v>
      </c>
      <c r="AB19" s="206" t="s">
        <v>829</v>
      </c>
      <c r="AC19" s="206" t="s">
        <v>830</v>
      </c>
      <c r="AD19" s="206" t="s">
        <v>831</v>
      </c>
      <c r="AE19" s="206" t="s">
        <v>832</v>
      </c>
      <c r="AF19" s="206" t="s">
        <v>833</v>
      </c>
      <c r="AG19" s="206" t="s">
        <v>834</v>
      </c>
      <c r="AH19" s="206" t="s">
        <v>835</v>
      </c>
      <c r="AI19" s="206" t="s">
        <v>836</v>
      </c>
      <c r="AJ19" s="206" t="s">
        <v>837</v>
      </c>
      <c r="AK19" s="207" t="s">
        <v>838</v>
      </c>
    </row>
    <row r="20" spans="1:37" ht="15.6" customHeight="1" thickBot="1" x14ac:dyDescent="0.3">
      <c r="A20" s="27" t="s">
        <v>55</v>
      </c>
      <c r="B20" s="28" t="s">
        <v>56</v>
      </c>
      <c r="C20" s="28"/>
      <c r="D20" s="28"/>
      <c r="E20" s="28"/>
      <c r="F20" s="28"/>
      <c r="G20" s="28"/>
      <c r="H20" s="29"/>
      <c r="I20" s="28"/>
      <c r="J20" s="28"/>
      <c r="K20" s="28"/>
      <c r="L20" s="28"/>
      <c r="M20" s="28"/>
      <c r="N20" s="30"/>
      <c r="O20" s="28" t="s">
        <v>57</v>
      </c>
      <c r="P20" s="28"/>
      <c r="Q20" s="28"/>
      <c r="R20" s="28"/>
      <c r="S20" s="28"/>
      <c r="T20" s="28"/>
      <c r="U20" s="21"/>
      <c r="V20" s="21"/>
      <c r="W20" s="21"/>
      <c r="X20" s="21"/>
      <c r="Y20" s="28"/>
      <c r="Z20" s="31"/>
      <c r="AA20" s="32" t="s">
        <v>58</v>
      </c>
      <c r="AB20" s="33"/>
      <c r="AC20" s="33"/>
      <c r="AD20" s="33"/>
      <c r="AE20" s="33"/>
      <c r="AF20" s="33"/>
      <c r="AG20" s="33"/>
      <c r="AH20" s="33"/>
      <c r="AI20" s="33"/>
      <c r="AJ20" s="33"/>
      <c r="AK20" s="34"/>
    </row>
    <row r="21" spans="1:37" ht="17.100000000000001" customHeight="1" thickBot="1" x14ac:dyDescent="0.3">
      <c r="A21" s="27" t="s">
        <v>59</v>
      </c>
      <c r="B21" s="21"/>
      <c r="C21" s="21" t="s">
        <v>60</v>
      </c>
      <c r="D21" s="21"/>
      <c r="E21" s="21"/>
      <c r="F21" s="21"/>
      <c r="G21" s="21"/>
      <c r="H21" s="22"/>
      <c r="I21" s="21"/>
      <c r="J21" s="21"/>
      <c r="K21" s="21"/>
      <c r="L21" s="21"/>
      <c r="M21" s="21"/>
      <c r="O21" s="21"/>
      <c r="P21" s="21" t="s">
        <v>61</v>
      </c>
      <c r="Q21" s="21"/>
      <c r="R21" s="21"/>
      <c r="S21" s="21"/>
      <c r="T21" s="21"/>
      <c r="U21" s="21"/>
      <c r="V21" s="21"/>
      <c r="W21" s="21"/>
      <c r="X21" s="21"/>
      <c r="Y21" s="21"/>
      <c r="Z21" s="35"/>
      <c r="AA21" s="36">
        <v>1</v>
      </c>
      <c r="AB21" s="36">
        <v>2</v>
      </c>
      <c r="AC21" s="36">
        <v>3</v>
      </c>
      <c r="AD21" s="36">
        <v>4</v>
      </c>
      <c r="AE21" s="36">
        <v>5</v>
      </c>
      <c r="AF21" s="36">
        <v>6</v>
      </c>
      <c r="AG21" s="36">
        <v>7</v>
      </c>
      <c r="AH21" s="36">
        <v>8</v>
      </c>
      <c r="AI21" s="36">
        <v>9</v>
      </c>
      <c r="AJ21" s="37">
        <v>10</v>
      </c>
      <c r="AK21" s="38">
        <v>11</v>
      </c>
    </row>
    <row r="22" spans="1:37" ht="17.100000000000001" customHeight="1" x14ac:dyDescent="0.25">
      <c r="A22" s="39"/>
      <c r="B22" s="21"/>
      <c r="C22" s="21"/>
      <c r="D22" s="21" t="s">
        <v>62</v>
      </c>
      <c r="E22" s="21"/>
      <c r="F22" s="21"/>
      <c r="G22" s="21"/>
      <c r="H22" s="22"/>
      <c r="I22" s="21"/>
      <c r="J22" s="21"/>
      <c r="K22" s="21"/>
      <c r="L22" s="21"/>
      <c r="M22" s="21"/>
      <c r="O22" s="21"/>
      <c r="P22" s="21"/>
      <c r="Q22" s="21" t="s">
        <v>63</v>
      </c>
      <c r="R22" s="21"/>
      <c r="S22" s="21"/>
      <c r="T22" s="21"/>
      <c r="U22" s="21"/>
      <c r="V22" s="21"/>
      <c r="W22" s="21"/>
      <c r="X22" s="21"/>
      <c r="Y22" s="21"/>
      <c r="Z22" s="35"/>
      <c r="AA22" s="36" t="s">
        <v>64</v>
      </c>
      <c r="AB22" s="36"/>
      <c r="AC22" s="36"/>
      <c r="AD22" s="36"/>
      <c r="AE22" s="36"/>
      <c r="AF22" s="36"/>
      <c r="AG22" s="36"/>
      <c r="AH22" s="36"/>
      <c r="AI22" s="36"/>
      <c r="AJ22" s="37"/>
      <c r="AK22" s="40"/>
    </row>
    <row r="23" spans="1:37" ht="17.100000000000001" customHeight="1" x14ac:dyDescent="0.25">
      <c r="A23" s="41" t="s">
        <v>65</v>
      </c>
      <c r="B23" s="21"/>
      <c r="C23" s="21"/>
      <c r="D23" s="21"/>
      <c r="E23" s="21" t="s">
        <v>66</v>
      </c>
      <c r="F23" s="21"/>
      <c r="G23" s="21"/>
      <c r="H23" s="22"/>
      <c r="I23" s="21"/>
      <c r="J23" s="21"/>
      <c r="K23" s="21"/>
      <c r="L23" s="21"/>
      <c r="M23" s="21"/>
      <c r="O23" s="21"/>
      <c r="P23" s="21"/>
      <c r="Q23" s="21"/>
      <c r="R23" s="21" t="s">
        <v>67</v>
      </c>
      <c r="S23" s="21"/>
      <c r="T23" s="21"/>
      <c r="U23" s="21"/>
      <c r="V23" s="21"/>
      <c r="W23" s="21"/>
      <c r="X23" s="21"/>
      <c r="Y23" s="21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21"/>
      <c r="AK23" s="40"/>
    </row>
    <row r="24" spans="1:37" ht="17.100000000000001" customHeight="1" x14ac:dyDescent="0.25">
      <c r="A24" s="41"/>
      <c r="B24" s="21"/>
      <c r="C24" s="21"/>
      <c r="D24" s="21"/>
      <c r="E24" s="21"/>
      <c r="F24" s="21" t="s">
        <v>68</v>
      </c>
      <c r="G24" s="21"/>
      <c r="H24" s="22"/>
      <c r="I24" s="21"/>
      <c r="J24" s="42"/>
      <c r="K24" s="21"/>
      <c r="L24" s="21"/>
      <c r="M24" s="21"/>
      <c r="O24" s="21"/>
      <c r="P24" s="21"/>
      <c r="Q24" s="21"/>
      <c r="R24" s="21"/>
      <c r="S24" s="21" t="s">
        <v>69</v>
      </c>
      <c r="T24" s="21"/>
      <c r="U24" s="21"/>
      <c r="V24" s="21"/>
      <c r="W24" s="21"/>
      <c r="X24" s="21"/>
      <c r="Y24" s="21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21"/>
      <c r="AK24" s="40"/>
    </row>
    <row r="25" spans="1:37" ht="17.100000000000001" customHeight="1" x14ac:dyDescent="0.25">
      <c r="A25" s="41"/>
      <c r="B25" s="21"/>
      <c r="C25" s="21"/>
      <c r="D25" s="21"/>
      <c r="E25" s="21"/>
      <c r="F25" s="21"/>
      <c r="G25" s="21" t="s">
        <v>70</v>
      </c>
      <c r="H25" s="22"/>
      <c r="I25" s="21"/>
      <c r="J25" s="21"/>
      <c r="K25" s="21"/>
      <c r="L25" s="21"/>
      <c r="M25" s="21"/>
      <c r="O25" s="21"/>
      <c r="P25" s="21"/>
      <c r="Q25" s="21"/>
      <c r="R25" s="21" t="s">
        <v>65</v>
      </c>
      <c r="S25" s="21" t="s">
        <v>65</v>
      </c>
      <c r="T25" s="21" t="s">
        <v>71</v>
      </c>
      <c r="U25" s="21"/>
      <c r="V25" s="21"/>
      <c r="W25" s="21"/>
      <c r="X25" s="21"/>
      <c r="Y25" s="21"/>
      <c r="Z25" s="35"/>
      <c r="AA25" s="35"/>
      <c r="AB25" s="35"/>
      <c r="AC25" s="35"/>
      <c r="AD25" s="35"/>
      <c r="AE25" s="35"/>
      <c r="AF25" s="36" t="s">
        <v>72</v>
      </c>
      <c r="AG25" s="35"/>
      <c r="AH25" s="36" t="s">
        <v>65</v>
      </c>
      <c r="AI25" s="36" t="s">
        <v>73</v>
      </c>
      <c r="AJ25" s="21"/>
      <c r="AK25" s="43" t="s">
        <v>65</v>
      </c>
    </row>
    <row r="26" spans="1:37" ht="17.100000000000001" customHeight="1" x14ac:dyDescent="0.25">
      <c r="A26" s="41"/>
      <c r="B26" s="21"/>
      <c r="C26" s="21"/>
      <c r="D26" s="21"/>
      <c r="E26" s="21"/>
      <c r="F26" s="21"/>
      <c r="G26" s="21"/>
      <c r="H26" s="22" t="s">
        <v>74</v>
      </c>
      <c r="I26" s="21"/>
      <c r="J26" s="21"/>
      <c r="K26" s="21"/>
      <c r="L26" s="21"/>
      <c r="M26" s="21"/>
      <c r="O26" s="21"/>
      <c r="P26" s="21"/>
      <c r="Q26" s="21"/>
      <c r="R26" s="21"/>
      <c r="S26" s="21"/>
      <c r="T26" s="21"/>
      <c r="U26" s="21" t="s">
        <v>75</v>
      </c>
      <c r="V26" s="21"/>
      <c r="W26" s="21" t="s">
        <v>76</v>
      </c>
      <c r="X26" s="21"/>
      <c r="Y26" s="21"/>
      <c r="Z26" s="36"/>
      <c r="AA26" s="36" t="s">
        <v>73</v>
      </c>
      <c r="AB26" s="36" t="s">
        <v>65</v>
      </c>
      <c r="AC26" s="36" t="s">
        <v>77</v>
      </c>
      <c r="AD26" s="36" t="s">
        <v>78</v>
      </c>
      <c r="AE26" s="36" t="s">
        <v>73</v>
      </c>
      <c r="AF26" s="36" t="s">
        <v>79</v>
      </c>
      <c r="AG26" s="36" t="s">
        <v>80</v>
      </c>
      <c r="AH26" s="36" t="s">
        <v>81</v>
      </c>
      <c r="AI26" s="36" t="s">
        <v>82</v>
      </c>
      <c r="AJ26" s="37" t="s">
        <v>83</v>
      </c>
      <c r="AK26" s="43" t="s">
        <v>84</v>
      </c>
    </row>
    <row r="27" spans="1:37" x14ac:dyDescent="0.25">
      <c r="A27" s="41"/>
      <c r="B27" s="21"/>
      <c r="C27" s="21"/>
      <c r="D27" s="21"/>
      <c r="E27" s="21"/>
      <c r="F27" s="21"/>
      <c r="G27" s="21"/>
      <c r="H27" s="22"/>
      <c r="I27" s="21" t="s">
        <v>85</v>
      </c>
      <c r="J27" s="21"/>
      <c r="K27" s="21"/>
      <c r="L27" s="21"/>
      <c r="M27" s="21"/>
      <c r="O27" s="21"/>
      <c r="P27" s="21"/>
      <c r="Q27" s="21"/>
      <c r="R27" s="21"/>
      <c r="S27" s="21"/>
      <c r="T27" s="21"/>
      <c r="U27" s="9" t="s">
        <v>86</v>
      </c>
      <c r="V27" s="44"/>
      <c r="W27" s="21"/>
      <c r="X27" s="21"/>
      <c r="Y27" s="21"/>
      <c r="Z27" s="36"/>
      <c r="AA27" s="36" t="s">
        <v>87</v>
      </c>
      <c r="AB27" s="36" t="s">
        <v>88</v>
      </c>
      <c r="AC27" s="36" t="s">
        <v>89</v>
      </c>
      <c r="AD27" s="36" t="s">
        <v>89</v>
      </c>
      <c r="AE27" s="36" t="s">
        <v>90</v>
      </c>
      <c r="AF27" s="36" t="s">
        <v>91</v>
      </c>
      <c r="AG27" s="36" t="s">
        <v>92</v>
      </c>
      <c r="AH27" s="36" t="s">
        <v>93</v>
      </c>
      <c r="AI27" s="36" t="s">
        <v>90</v>
      </c>
      <c r="AJ27" s="37" t="s">
        <v>90</v>
      </c>
      <c r="AK27" s="43" t="s">
        <v>94</v>
      </c>
    </row>
    <row r="28" spans="1:37" x14ac:dyDescent="0.25">
      <c r="A28" s="41"/>
      <c r="B28" s="21"/>
      <c r="C28" s="21"/>
      <c r="D28" s="21"/>
      <c r="E28" s="21"/>
      <c r="F28" s="21"/>
      <c r="G28" s="21"/>
      <c r="H28" s="22"/>
      <c r="I28" s="21"/>
      <c r="J28" s="21"/>
      <c r="K28" s="21"/>
      <c r="L28" s="21"/>
      <c r="M28" s="21"/>
      <c r="O28" s="21"/>
      <c r="P28" s="21"/>
      <c r="Q28" s="21"/>
      <c r="R28" s="21"/>
      <c r="S28" s="21"/>
      <c r="T28" s="21"/>
      <c r="U28" s="9"/>
      <c r="V28" s="44"/>
      <c r="W28" s="21"/>
      <c r="X28" s="21"/>
      <c r="Y28" s="21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43"/>
    </row>
    <row r="29" spans="1:37" x14ac:dyDescent="0.3">
      <c r="A29" s="45" t="s">
        <v>95</v>
      </c>
      <c r="B29" s="46" t="s">
        <v>96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8"/>
      <c r="O29" s="47" t="s">
        <v>97</v>
      </c>
      <c r="P29" s="47"/>
      <c r="Q29" s="47"/>
      <c r="R29" s="47"/>
      <c r="S29" s="47"/>
      <c r="T29" s="47"/>
      <c r="U29" s="47"/>
      <c r="V29" s="49"/>
      <c r="W29" s="50"/>
      <c r="X29" s="51"/>
      <c r="Y29" s="52" t="s">
        <v>98</v>
      </c>
      <c r="Z29" s="53"/>
      <c r="AA29" s="54">
        <v>45700</v>
      </c>
      <c r="AB29" s="54">
        <v>46038</v>
      </c>
      <c r="AC29" s="54">
        <v>46072</v>
      </c>
      <c r="AD29" s="54">
        <v>46077</v>
      </c>
      <c r="AE29" s="54" t="s">
        <v>99</v>
      </c>
      <c r="AF29" s="54" t="s">
        <v>99</v>
      </c>
      <c r="AG29" s="55">
        <v>46091</v>
      </c>
      <c r="AH29" s="56">
        <v>46115</v>
      </c>
      <c r="AI29" s="57" t="s">
        <v>99</v>
      </c>
      <c r="AJ29" s="57" t="s">
        <v>99</v>
      </c>
      <c r="AK29" s="57">
        <v>46172</v>
      </c>
    </row>
    <row r="30" spans="1:37" ht="17.25" thickBot="1" x14ac:dyDescent="0.35">
      <c r="A30" s="58"/>
      <c r="B30" s="47"/>
      <c r="C30" s="47" t="s">
        <v>100</v>
      </c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8"/>
      <c r="O30" s="47"/>
      <c r="P30" s="47" t="s">
        <v>101</v>
      </c>
      <c r="Q30" s="47"/>
      <c r="R30" s="47"/>
      <c r="S30" s="47"/>
      <c r="T30" s="47"/>
      <c r="U30" s="47"/>
      <c r="V30" s="49"/>
      <c r="W30" s="50"/>
      <c r="X30" s="51"/>
      <c r="Y30" s="59" t="s">
        <v>102</v>
      </c>
      <c r="Z30" s="60"/>
      <c r="AA30" s="61">
        <v>45700</v>
      </c>
      <c r="AB30" s="61">
        <v>46038</v>
      </c>
      <c r="AC30" s="61">
        <v>46072</v>
      </c>
      <c r="AD30" s="61">
        <v>46077</v>
      </c>
      <c r="AE30" s="61" t="s">
        <v>99</v>
      </c>
      <c r="AF30" s="61" t="s">
        <v>99</v>
      </c>
      <c r="AG30" s="62"/>
      <c r="AH30" s="61"/>
      <c r="AI30" s="63" t="s">
        <v>99</v>
      </c>
      <c r="AJ30" s="64"/>
      <c r="AK30" s="57"/>
    </row>
    <row r="31" spans="1:37" x14ac:dyDescent="0.3">
      <c r="A31" s="65"/>
      <c r="B31" s="47"/>
      <c r="C31" s="47"/>
      <c r="D31" s="47" t="s">
        <v>99</v>
      </c>
      <c r="E31" s="47"/>
      <c r="F31" s="47"/>
      <c r="G31" s="47"/>
      <c r="H31" s="47"/>
      <c r="I31" s="47"/>
      <c r="J31" s="47"/>
      <c r="K31" s="47"/>
      <c r="L31" s="47"/>
      <c r="M31" s="47"/>
      <c r="N31" s="48"/>
      <c r="O31" s="47"/>
      <c r="P31" s="47"/>
      <c r="Q31" s="47" t="s">
        <v>103</v>
      </c>
      <c r="R31" s="47"/>
      <c r="S31" s="47"/>
      <c r="T31" s="47"/>
      <c r="U31" s="47"/>
      <c r="V31" s="49"/>
      <c r="W31" s="50"/>
      <c r="X31" s="51"/>
      <c r="Y31" s="66" t="s">
        <v>104</v>
      </c>
      <c r="Z31" s="67" t="s">
        <v>105</v>
      </c>
      <c r="AA31" s="68" t="s">
        <v>106</v>
      </c>
      <c r="AB31" s="69"/>
      <c r="AC31" s="68" t="s">
        <v>107</v>
      </c>
      <c r="AD31" s="69"/>
      <c r="AE31" s="68" t="s">
        <v>108</v>
      </c>
      <c r="AF31" s="69"/>
      <c r="AG31" s="70"/>
      <c r="AH31" s="69"/>
      <c r="AI31" s="71" t="s">
        <v>109</v>
      </c>
      <c r="AJ31" s="72"/>
      <c r="AK31" s="73" t="s">
        <v>110</v>
      </c>
    </row>
    <row r="32" spans="1:37" x14ac:dyDescent="0.3">
      <c r="A32" s="65"/>
      <c r="B32" s="47"/>
      <c r="C32" s="47"/>
      <c r="D32" s="47"/>
      <c r="E32" s="47" t="s">
        <v>111</v>
      </c>
      <c r="F32" s="47"/>
      <c r="G32" s="47"/>
      <c r="H32" s="47"/>
      <c r="I32" s="47"/>
      <c r="J32" s="47"/>
      <c r="K32" s="47"/>
      <c r="L32" s="47"/>
      <c r="M32" s="47"/>
      <c r="N32" s="48"/>
      <c r="O32" s="47"/>
      <c r="P32" s="47"/>
      <c r="Q32" s="47"/>
      <c r="R32" s="47" t="s">
        <v>112</v>
      </c>
      <c r="S32" s="47"/>
      <c r="T32" s="47"/>
      <c r="U32" s="47"/>
      <c r="V32" s="49"/>
      <c r="W32" s="50"/>
      <c r="X32" s="51"/>
      <c r="Y32" s="66" t="s">
        <v>113</v>
      </c>
      <c r="Z32" s="67" t="s">
        <v>114</v>
      </c>
      <c r="AA32" s="74" t="s">
        <v>115</v>
      </c>
      <c r="AB32" s="75"/>
      <c r="AC32" s="74" t="s">
        <v>116</v>
      </c>
      <c r="AD32" s="75"/>
      <c r="AE32" s="74" t="s">
        <v>117</v>
      </c>
      <c r="AF32" s="75"/>
      <c r="AG32" s="76" t="s">
        <v>118</v>
      </c>
      <c r="AH32" s="75"/>
      <c r="AI32" s="71" t="s">
        <v>119</v>
      </c>
      <c r="AJ32" s="77"/>
      <c r="AK32" s="73"/>
    </row>
    <row r="33" spans="1:37" x14ac:dyDescent="0.3">
      <c r="A33" s="65"/>
      <c r="B33" s="47"/>
      <c r="C33" s="47"/>
      <c r="D33" s="47"/>
      <c r="E33" s="47"/>
      <c r="F33" s="47" t="s">
        <v>120</v>
      </c>
      <c r="G33" s="47"/>
      <c r="H33" s="47"/>
      <c r="I33" s="47"/>
      <c r="J33" s="47"/>
      <c r="K33" s="47"/>
      <c r="L33" s="47"/>
      <c r="M33" s="47"/>
      <c r="N33" s="48"/>
      <c r="O33" s="47"/>
      <c r="P33" s="47"/>
      <c r="Q33" s="47"/>
      <c r="R33" s="47"/>
      <c r="S33" s="47"/>
      <c r="T33" s="47"/>
      <c r="U33" s="47"/>
      <c r="V33" s="49"/>
      <c r="W33" s="50"/>
      <c r="X33" s="51"/>
      <c r="Y33" s="78"/>
      <c r="Z33" s="67" t="s">
        <v>65</v>
      </c>
      <c r="AA33" s="79" t="s">
        <v>121</v>
      </c>
      <c r="AB33" s="75"/>
      <c r="AC33" s="79" t="s">
        <v>122</v>
      </c>
      <c r="AD33" s="75"/>
      <c r="AE33" s="79" t="s">
        <v>123</v>
      </c>
      <c r="AF33" s="75"/>
      <c r="AG33" s="76" t="s">
        <v>124</v>
      </c>
      <c r="AH33" s="75"/>
      <c r="AI33" s="71" t="s">
        <v>125</v>
      </c>
      <c r="AJ33" s="71"/>
      <c r="AK33" s="80"/>
    </row>
    <row r="34" spans="1:37" x14ac:dyDescent="0.3">
      <c r="A34" s="65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8"/>
      <c r="O34" s="47"/>
      <c r="P34" s="47"/>
      <c r="Q34" s="47"/>
      <c r="R34" s="47"/>
      <c r="S34" s="47"/>
      <c r="T34" s="47"/>
      <c r="U34" s="47"/>
      <c r="V34" s="49"/>
      <c r="W34" s="50"/>
      <c r="X34" s="51"/>
      <c r="Y34" s="78"/>
      <c r="Z34" s="67" t="s">
        <v>126</v>
      </c>
      <c r="AA34" s="79" t="s">
        <v>127</v>
      </c>
      <c r="AB34" s="75"/>
      <c r="AC34" s="79" t="s">
        <v>128</v>
      </c>
      <c r="AD34" s="75"/>
      <c r="AE34" s="79" t="s">
        <v>129</v>
      </c>
      <c r="AF34" s="75"/>
      <c r="AG34" s="76"/>
      <c r="AH34" s="75"/>
      <c r="AI34" s="71" t="s">
        <v>130</v>
      </c>
      <c r="AJ34" s="71"/>
      <c r="AK34" s="80"/>
    </row>
    <row r="35" spans="1:37" x14ac:dyDescent="0.3">
      <c r="A35" s="65"/>
      <c r="B35" s="47"/>
      <c r="C35" s="47"/>
      <c r="D35" s="47"/>
      <c r="E35" s="47"/>
      <c r="F35" s="47"/>
      <c r="G35" s="47"/>
      <c r="H35" s="81" t="s">
        <v>131</v>
      </c>
      <c r="I35" s="47"/>
      <c r="J35" s="47"/>
      <c r="K35" s="47"/>
      <c r="L35" s="47"/>
      <c r="M35" s="47"/>
      <c r="N35" s="48"/>
      <c r="O35" s="47"/>
      <c r="P35" s="47"/>
      <c r="Q35" s="47"/>
      <c r="R35" s="47"/>
      <c r="S35" s="47"/>
      <c r="T35" s="48"/>
      <c r="U35" s="82"/>
      <c r="V35" s="83" t="s">
        <v>132</v>
      </c>
      <c r="W35" s="84">
        <f>U35/phase52</f>
        <v>0</v>
      </c>
      <c r="X35" s="51" t="s">
        <v>133</v>
      </c>
      <c r="Y35" s="78"/>
      <c r="Z35" s="67" t="s">
        <v>134</v>
      </c>
      <c r="AA35" s="74" t="s">
        <v>135</v>
      </c>
      <c r="AB35" s="75"/>
      <c r="AC35" s="74" t="s">
        <v>136</v>
      </c>
      <c r="AD35" s="75"/>
      <c r="AE35" s="74" t="s">
        <v>137</v>
      </c>
      <c r="AF35" s="75"/>
      <c r="AG35" s="76"/>
      <c r="AH35" s="75"/>
      <c r="AI35" s="71" t="s">
        <v>138</v>
      </c>
      <c r="AJ35" s="71"/>
      <c r="AK35" s="80">
        <v>45972</v>
      </c>
    </row>
    <row r="36" spans="1:37" ht="17.25" thickBot="1" x14ac:dyDescent="0.35">
      <c r="A36" s="85"/>
      <c r="B36" s="86"/>
      <c r="C36" s="86" t="s">
        <v>139</v>
      </c>
      <c r="D36" s="86"/>
      <c r="E36" s="86"/>
      <c r="F36" s="86"/>
      <c r="G36" s="86"/>
      <c r="H36" s="86"/>
      <c r="I36" s="86" t="s">
        <v>140</v>
      </c>
      <c r="J36" s="86"/>
      <c r="K36" s="86"/>
      <c r="L36" s="86"/>
      <c r="M36" s="86"/>
      <c r="N36" s="87"/>
      <c r="O36" s="86"/>
      <c r="P36" s="86"/>
      <c r="Q36" s="86"/>
      <c r="R36" s="86"/>
      <c r="S36" s="86"/>
      <c r="T36" s="86"/>
      <c r="U36" s="88">
        <v>200000</v>
      </c>
      <c r="V36" s="89" t="s">
        <v>132</v>
      </c>
      <c r="W36" s="90" t="str">
        <f>IF(U35&gt;0,(+U36/U35),"")</f>
        <v/>
      </c>
      <c r="X36" s="91" t="s">
        <v>133</v>
      </c>
      <c r="Y36" s="92"/>
      <c r="Z36" s="93" t="s">
        <v>141</v>
      </c>
      <c r="AA36" s="1" t="s">
        <v>142</v>
      </c>
      <c r="AB36" s="94"/>
      <c r="AC36" s="1" t="s">
        <v>143</v>
      </c>
      <c r="AD36" s="94"/>
      <c r="AE36" s="1" t="s">
        <v>144</v>
      </c>
      <c r="AF36" s="94"/>
      <c r="AG36" s="95"/>
      <c r="AH36" s="94"/>
      <c r="AI36" s="96" t="s">
        <v>145</v>
      </c>
      <c r="AJ36" s="96"/>
      <c r="AK36" s="97">
        <v>26129</v>
      </c>
    </row>
    <row r="37" spans="1:37" x14ac:dyDescent="0.3">
      <c r="A37" s="45" t="s">
        <v>146</v>
      </c>
      <c r="B37" s="46" t="s">
        <v>147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8"/>
      <c r="O37" s="47" t="s">
        <v>97</v>
      </c>
      <c r="P37" s="47"/>
      <c r="Q37" s="47"/>
      <c r="R37" s="47"/>
      <c r="S37" s="47"/>
      <c r="T37" s="47"/>
      <c r="U37" s="47"/>
      <c r="V37" s="49"/>
      <c r="W37" s="50"/>
      <c r="X37" s="51"/>
      <c r="Y37" s="52" t="s">
        <v>98</v>
      </c>
      <c r="Z37" s="53"/>
      <c r="AA37" s="54">
        <v>45669</v>
      </c>
      <c r="AB37" s="54">
        <v>45723</v>
      </c>
      <c r="AC37" s="54">
        <v>45756</v>
      </c>
      <c r="AD37" s="54">
        <v>45762</v>
      </c>
      <c r="AE37" s="54" t="s">
        <v>99</v>
      </c>
      <c r="AF37" s="54" t="s">
        <v>99</v>
      </c>
      <c r="AG37" s="55">
        <v>45783</v>
      </c>
      <c r="AH37" s="54">
        <v>45810</v>
      </c>
      <c r="AI37" s="98" t="s">
        <v>99</v>
      </c>
      <c r="AJ37" s="98" t="s">
        <v>99</v>
      </c>
      <c r="AK37" s="57">
        <v>45868</v>
      </c>
    </row>
    <row r="38" spans="1:37" ht="17.25" thickBot="1" x14ac:dyDescent="0.35">
      <c r="A38" s="58"/>
      <c r="B38" s="47"/>
      <c r="C38" s="47" t="s">
        <v>100</v>
      </c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8"/>
      <c r="O38" s="47"/>
      <c r="P38" s="47" t="s">
        <v>148</v>
      </c>
      <c r="Q38" s="47"/>
      <c r="R38" s="47"/>
      <c r="S38" s="47"/>
      <c r="T38" s="47"/>
      <c r="U38" s="47"/>
      <c r="V38" s="49"/>
      <c r="W38" s="50"/>
      <c r="X38" s="51"/>
      <c r="Y38" s="59" t="s">
        <v>102</v>
      </c>
      <c r="Z38" s="60"/>
      <c r="AA38" s="61">
        <v>45700</v>
      </c>
      <c r="AB38" s="61">
        <v>45723</v>
      </c>
      <c r="AC38" s="61">
        <v>45756</v>
      </c>
      <c r="AD38" s="61">
        <v>45762</v>
      </c>
      <c r="AE38" s="61" t="s">
        <v>99</v>
      </c>
      <c r="AF38" s="61" t="s">
        <v>99</v>
      </c>
      <c r="AG38" s="62">
        <v>45783</v>
      </c>
      <c r="AH38" s="61">
        <v>45810</v>
      </c>
      <c r="AI38" s="63" t="s">
        <v>99</v>
      </c>
      <c r="AJ38" s="63" t="s">
        <v>99</v>
      </c>
      <c r="AK38" s="57">
        <v>45874</v>
      </c>
    </row>
    <row r="39" spans="1:37" x14ac:dyDescent="0.3">
      <c r="A39" s="65"/>
      <c r="B39" s="47"/>
      <c r="C39" s="47"/>
      <c r="D39" s="47" t="s">
        <v>99</v>
      </c>
      <c r="E39" s="47"/>
      <c r="F39" s="47"/>
      <c r="G39" s="47"/>
      <c r="H39" s="47"/>
      <c r="I39" s="47"/>
      <c r="J39" s="47"/>
      <c r="K39" s="47"/>
      <c r="L39" s="47"/>
      <c r="M39" s="47"/>
      <c r="N39" s="48"/>
      <c r="O39" s="47"/>
      <c r="P39" s="47"/>
      <c r="Q39" s="47" t="s">
        <v>149</v>
      </c>
      <c r="R39" s="47"/>
      <c r="S39" s="47"/>
      <c r="T39" s="47"/>
      <c r="U39" s="47"/>
      <c r="V39" s="49"/>
      <c r="W39" s="50"/>
      <c r="X39" s="51"/>
      <c r="Y39" s="66" t="s">
        <v>104</v>
      </c>
      <c r="Z39" s="67" t="s">
        <v>105</v>
      </c>
      <c r="AA39" s="68" t="s">
        <v>150</v>
      </c>
      <c r="AB39" s="69"/>
      <c r="AC39" s="99" t="s">
        <v>151</v>
      </c>
      <c r="AD39" s="69"/>
      <c r="AE39" s="68" t="s">
        <v>108</v>
      </c>
      <c r="AF39" s="69"/>
      <c r="AG39" s="70"/>
      <c r="AH39" s="69"/>
      <c r="AI39" s="71" t="s">
        <v>109</v>
      </c>
      <c r="AJ39" s="72"/>
      <c r="AK39" s="73" t="s">
        <v>152</v>
      </c>
    </row>
    <row r="40" spans="1:37" x14ac:dyDescent="0.3">
      <c r="A40" s="65"/>
      <c r="B40" s="47"/>
      <c r="C40" s="47"/>
      <c r="D40" s="47"/>
      <c r="E40" s="47" t="s">
        <v>153</v>
      </c>
      <c r="F40" s="47"/>
      <c r="G40" s="47"/>
      <c r="H40" s="47"/>
      <c r="I40" s="47"/>
      <c r="J40" s="47"/>
      <c r="K40" s="47"/>
      <c r="L40" s="47"/>
      <c r="M40" s="47"/>
      <c r="N40" s="48"/>
      <c r="O40" s="47"/>
      <c r="P40" s="47"/>
      <c r="Q40" s="47"/>
      <c r="R40" s="47" t="s">
        <v>112</v>
      </c>
      <c r="S40" s="47"/>
      <c r="T40" s="47"/>
      <c r="U40" s="47"/>
      <c r="V40" s="49"/>
      <c r="W40" s="50"/>
      <c r="X40" s="51"/>
      <c r="Y40" s="66" t="s">
        <v>113</v>
      </c>
      <c r="Z40" s="67" t="s">
        <v>114</v>
      </c>
      <c r="AA40" s="74" t="s">
        <v>154</v>
      </c>
      <c r="AB40" s="75"/>
      <c r="AC40" s="100" t="s">
        <v>155</v>
      </c>
      <c r="AD40" s="75"/>
      <c r="AE40" s="74" t="s">
        <v>156</v>
      </c>
      <c r="AF40" s="75"/>
      <c r="AG40" s="76"/>
      <c r="AH40" s="75"/>
      <c r="AI40" s="71" t="s">
        <v>119</v>
      </c>
      <c r="AJ40" s="77"/>
      <c r="AK40" s="73"/>
    </row>
    <row r="41" spans="1:37" x14ac:dyDescent="0.3">
      <c r="A41" s="65"/>
      <c r="B41" s="47"/>
      <c r="C41" s="47"/>
      <c r="D41" s="47"/>
      <c r="E41" s="47"/>
      <c r="F41" s="47" t="s">
        <v>157</v>
      </c>
      <c r="G41" s="47"/>
      <c r="H41" s="47"/>
      <c r="I41" s="47"/>
      <c r="J41" s="47"/>
      <c r="K41" s="47"/>
      <c r="L41" s="47"/>
      <c r="M41" s="47"/>
      <c r="N41" s="48"/>
      <c r="O41" s="47"/>
      <c r="P41" s="47"/>
      <c r="Q41" s="47"/>
      <c r="R41" s="47"/>
      <c r="S41" s="47"/>
      <c r="T41" s="47"/>
      <c r="U41" s="47"/>
      <c r="V41" s="49"/>
      <c r="W41" s="50"/>
      <c r="X41" s="51"/>
      <c r="Y41" s="78"/>
      <c r="Z41" s="67" t="s">
        <v>65</v>
      </c>
      <c r="AA41" s="79" t="s">
        <v>158</v>
      </c>
      <c r="AB41" s="75"/>
      <c r="AC41" s="101" t="s">
        <v>159</v>
      </c>
      <c r="AD41" s="75"/>
      <c r="AE41" s="79" t="s">
        <v>123</v>
      </c>
      <c r="AF41" s="75"/>
      <c r="AG41" s="76" t="s">
        <v>118</v>
      </c>
      <c r="AH41" s="75"/>
      <c r="AI41" s="71" t="s">
        <v>125</v>
      </c>
      <c r="AJ41" s="71"/>
      <c r="AK41" s="102">
        <v>200000</v>
      </c>
    </row>
    <row r="42" spans="1:37" x14ac:dyDescent="0.3">
      <c r="A42" s="65"/>
      <c r="B42" s="47"/>
      <c r="C42" s="47"/>
      <c r="D42" s="47"/>
      <c r="E42" s="47"/>
      <c r="F42" s="47"/>
      <c r="G42" s="47" t="s">
        <v>160</v>
      </c>
      <c r="H42" s="47"/>
      <c r="I42" s="47"/>
      <c r="J42" s="47"/>
      <c r="K42" s="47"/>
      <c r="L42" s="47"/>
      <c r="M42" s="47"/>
      <c r="N42" s="48"/>
      <c r="O42" s="47"/>
      <c r="P42" s="47"/>
      <c r="Q42" s="47"/>
      <c r="R42" s="47"/>
      <c r="S42" s="47"/>
      <c r="T42" s="47"/>
      <c r="U42" s="47"/>
      <c r="V42" s="49"/>
      <c r="W42" s="50"/>
      <c r="X42" s="51"/>
      <c r="Y42" s="78"/>
      <c r="Z42" s="67" t="s">
        <v>126</v>
      </c>
      <c r="AA42" s="79" t="s">
        <v>161</v>
      </c>
      <c r="AB42" s="75"/>
      <c r="AC42" s="101" t="s">
        <v>162</v>
      </c>
      <c r="AD42" s="75"/>
      <c r="AE42" s="79" t="s">
        <v>129</v>
      </c>
      <c r="AF42" s="75"/>
      <c r="AG42" s="76" t="s">
        <v>163</v>
      </c>
      <c r="AH42" s="75"/>
      <c r="AI42" s="71" t="s">
        <v>130</v>
      </c>
      <c r="AJ42" s="71"/>
      <c r="AK42" s="80">
        <v>45845</v>
      </c>
    </row>
    <row r="43" spans="1:37" x14ac:dyDescent="0.3">
      <c r="A43" s="65"/>
      <c r="B43" s="47"/>
      <c r="C43" s="47"/>
      <c r="D43" s="47"/>
      <c r="E43" s="47"/>
      <c r="F43" s="47"/>
      <c r="G43" s="47"/>
      <c r="H43" s="81" t="s">
        <v>131</v>
      </c>
      <c r="I43" s="47"/>
      <c r="J43" s="47"/>
      <c r="K43" s="47"/>
      <c r="L43" s="47"/>
      <c r="M43" s="47"/>
      <c r="N43" s="48"/>
      <c r="O43" s="47"/>
      <c r="P43" s="47"/>
      <c r="Q43" s="47"/>
      <c r="R43" s="47"/>
      <c r="S43" s="47"/>
      <c r="T43" s="48"/>
      <c r="U43" s="82"/>
      <c r="V43" s="83" t="s">
        <v>132</v>
      </c>
      <c r="W43" s="84">
        <f>U43/phase52</f>
        <v>0</v>
      </c>
      <c r="X43" s="51" t="s">
        <v>133</v>
      </c>
      <c r="Y43" s="78"/>
      <c r="Z43" s="67" t="s">
        <v>134</v>
      </c>
      <c r="AA43" s="74" t="s">
        <v>164</v>
      </c>
      <c r="AB43" s="75"/>
      <c r="AC43" s="100" t="s">
        <v>165</v>
      </c>
      <c r="AD43" s="75"/>
      <c r="AE43" s="74" t="s">
        <v>137</v>
      </c>
      <c r="AF43" s="75"/>
      <c r="AG43" s="76"/>
      <c r="AH43" s="75"/>
      <c r="AI43" s="71" t="s">
        <v>138</v>
      </c>
      <c r="AJ43" s="71"/>
      <c r="AK43" s="80">
        <v>45692</v>
      </c>
    </row>
    <row r="44" spans="1:37" ht="17.25" thickBot="1" x14ac:dyDescent="0.35">
      <c r="A44" s="85"/>
      <c r="B44" s="86"/>
      <c r="C44" s="86" t="s">
        <v>139</v>
      </c>
      <c r="D44" s="86"/>
      <c r="E44" s="86"/>
      <c r="F44" s="86"/>
      <c r="G44" s="86"/>
      <c r="H44" s="86"/>
      <c r="I44" s="86" t="s">
        <v>140</v>
      </c>
      <c r="J44" s="86"/>
      <c r="K44" s="86"/>
      <c r="L44" s="86"/>
      <c r="M44" s="86"/>
      <c r="N44" s="87"/>
      <c r="O44" s="86"/>
      <c r="P44" s="86"/>
      <c r="Q44" s="86"/>
      <c r="R44" s="86"/>
      <c r="S44" s="86"/>
      <c r="T44" s="86"/>
      <c r="U44" s="88">
        <v>200000</v>
      </c>
      <c r="V44" s="89" t="s">
        <v>132</v>
      </c>
      <c r="W44" s="90" t="str">
        <f>IF(U43&gt;0,(+U44/U43),"")</f>
        <v/>
      </c>
      <c r="X44" s="91" t="s">
        <v>133</v>
      </c>
      <c r="Y44" s="92"/>
      <c r="Z44" s="93" t="s">
        <v>141</v>
      </c>
      <c r="AA44" s="1" t="s">
        <v>166</v>
      </c>
      <c r="AB44" s="94"/>
      <c r="AC44" s="3" t="s">
        <v>167</v>
      </c>
      <c r="AD44" s="94"/>
      <c r="AE44" s="1" t="s">
        <v>144</v>
      </c>
      <c r="AF44" s="94"/>
      <c r="AG44" s="95"/>
      <c r="AH44" s="94"/>
      <c r="AI44" s="96" t="s">
        <v>145</v>
      </c>
      <c r="AJ44" s="96"/>
      <c r="AK44" s="97" t="s">
        <v>168</v>
      </c>
    </row>
    <row r="45" spans="1:37" x14ac:dyDescent="0.3">
      <c r="A45" s="45" t="s">
        <v>169</v>
      </c>
      <c r="B45" s="46" t="s">
        <v>170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8"/>
      <c r="O45" s="47" t="s">
        <v>97</v>
      </c>
      <c r="P45" s="47"/>
      <c r="Q45" s="47"/>
      <c r="R45" s="47"/>
      <c r="S45" s="47"/>
      <c r="T45" s="47"/>
      <c r="U45" s="47"/>
      <c r="V45" s="49"/>
      <c r="W45" s="50"/>
      <c r="X45" s="51"/>
      <c r="Y45" s="52" t="s">
        <v>98</v>
      </c>
      <c r="Z45" s="53"/>
      <c r="AA45" s="54">
        <v>45850</v>
      </c>
      <c r="AB45" s="54">
        <v>46066</v>
      </c>
      <c r="AC45" s="54">
        <v>46099</v>
      </c>
      <c r="AD45" s="54">
        <v>46105</v>
      </c>
      <c r="AE45" s="54" t="s">
        <v>99</v>
      </c>
      <c r="AF45" s="54" t="s">
        <v>99</v>
      </c>
      <c r="AG45" s="54">
        <v>46119</v>
      </c>
      <c r="AH45" s="54">
        <v>46142</v>
      </c>
      <c r="AI45" s="98" t="s">
        <v>99</v>
      </c>
      <c r="AJ45" s="98" t="s">
        <v>99</v>
      </c>
      <c r="AK45" s="57">
        <v>46203</v>
      </c>
    </row>
    <row r="46" spans="1:37" ht="17.25" thickBot="1" x14ac:dyDescent="0.35">
      <c r="A46" s="58"/>
      <c r="B46" s="47"/>
      <c r="C46" s="47" t="s">
        <v>100</v>
      </c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8"/>
      <c r="O46" s="47"/>
      <c r="P46" s="47" t="s">
        <v>171</v>
      </c>
      <c r="Q46" s="47"/>
      <c r="R46" s="47"/>
      <c r="S46" s="47"/>
      <c r="T46" s="47"/>
      <c r="U46" s="47"/>
      <c r="V46" s="49"/>
      <c r="W46" s="50"/>
      <c r="X46" s="51"/>
      <c r="Y46" s="59" t="s">
        <v>102</v>
      </c>
      <c r="Z46" s="60"/>
      <c r="AA46" s="61">
        <v>45700</v>
      </c>
      <c r="AB46" s="61">
        <v>46066</v>
      </c>
      <c r="AC46" s="61"/>
      <c r="AD46" s="61"/>
      <c r="AE46" s="61" t="s">
        <v>99</v>
      </c>
      <c r="AF46" s="61" t="s">
        <v>99</v>
      </c>
      <c r="AG46" s="62"/>
      <c r="AH46" s="61"/>
      <c r="AI46" s="63" t="s">
        <v>99</v>
      </c>
      <c r="AJ46" s="63" t="s">
        <v>99</v>
      </c>
      <c r="AK46" s="57"/>
    </row>
    <row r="47" spans="1:37" x14ac:dyDescent="0.3">
      <c r="A47" s="65"/>
      <c r="B47" s="47"/>
      <c r="C47" s="47"/>
      <c r="D47" s="47" t="s">
        <v>99</v>
      </c>
      <c r="E47" s="47"/>
      <c r="F47" s="47"/>
      <c r="G47" s="47"/>
      <c r="H47" s="47"/>
      <c r="I47" s="47"/>
      <c r="J47" s="47"/>
      <c r="K47" s="47"/>
      <c r="L47" s="47"/>
      <c r="M47" s="47"/>
      <c r="N47" s="48"/>
      <c r="O47" s="47"/>
      <c r="P47" s="47"/>
      <c r="Q47" s="47" t="s">
        <v>172</v>
      </c>
      <c r="R47" s="47"/>
      <c r="S47" s="47"/>
      <c r="T47" s="47"/>
      <c r="U47" s="47"/>
      <c r="V47" s="49"/>
      <c r="W47" s="50"/>
      <c r="X47" s="51"/>
      <c r="Y47" s="66" t="s">
        <v>104</v>
      </c>
      <c r="Z47" s="67" t="s">
        <v>105</v>
      </c>
      <c r="AA47" s="68"/>
      <c r="AB47" s="69"/>
      <c r="AC47" s="68"/>
      <c r="AD47" s="69"/>
      <c r="AE47" s="68"/>
      <c r="AF47" s="69"/>
      <c r="AG47" s="70"/>
      <c r="AH47" s="69"/>
      <c r="AI47" s="71" t="s">
        <v>109</v>
      </c>
      <c r="AJ47" s="72"/>
      <c r="AK47" s="73" t="s">
        <v>173</v>
      </c>
    </row>
    <row r="48" spans="1:37" x14ac:dyDescent="0.3">
      <c r="A48" s="65"/>
      <c r="B48" s="47"/>
      <c r="C48" s="47"/>
      <c r="D48" s="47"/>
      <c r="E48" s="47" t="s">
        <v>174</v>
      </c>
      <c r="F48" s="47"/>
      <c r="G48" s="47"/>
      <c r="H48" s="47"/>
      <c r="I48" s="47"/>
      <c r="J48" s="47"/>
      <c r="K48" s="47"/>
      <c r="L48" s="47"/>
      <c r="M48" s="47"/>
      <c r="N48" s="48"/>
      <c r="O48" s="47"/>
      <c r="P48" s="47"/>
      <c r="Q48" s="47"/>
      <c r="R48" s="47" t="s">
        <v>112</v>
      </c>
      <c r="S48" s="47"/>
      <c r="T48" s="47"/>
      <c r="U48" s="47"/>
      <c r="V48" s="49"/>
      <c r="W48" s="50"/>
      <c r="X48" s="51"/>
      <c r="Y48" s="66" t="s">
        <v>113</v>
      </c>
      <c r="Z48" s="67" t="s">
        <v>114</v>
      </c>
      <c r="AA48" s="74"/>
      <c r="AB48" s="75"/>
      <c r="AC48" s="74"/>
      <c r="AD48" s="75"/>
      <c r="AE48" s="74"/>
      <c r="AF48" s="75"/>
      <c r="AG48" s="76"/>
      <c r="AH48" s="75"/>
      <c r="AI48" s="71" t="s">
        <v>119</v>
      </c>
      <c r="AJ48" s="77"/>
      <c r="AK48" s="73"/>
    </row>
    <row r="49" spans="1:37" x14ac:dyDescent="0.3">
      <c r="A49" s="65"/>
      <c r="B49" s="47"/>
      <c r="C49" s="47"/>
      <c r="D49" s="47"/>
      <c r="E49" s="47"/>
      <c r="F49" s="47" t="s">
        <v>175</v>
      </c>
      <c r="G49" s="47"/>
      <c r="H49" s="47"/>
      <c r="I49" s="47"/>
      <c r="J49" s="47"/>
      <c r="K49" s="47"/>
      <c r="L49" s="47"/>
      <c r="M49" s="47"/>
      <c r="N49" s="48"/>
      <c r="O49" s="47"/>
      <c r="P49" s="47"/>
      <c r="Q49" s="47"/>
      <c r="R49" s="47"/>
      <c r="S49" s="47"/>
      <c r="T49" s="47"/>
      <c r="U49" s="47"/>
      <c r="V49" s="49"/>
      <c r="W49" s="50"/>
      <c r="X49" s="51"/>
      <c r="Y49" s="78"/>
      <c r="Z49" s="67" t="s">
        <v>65</v>
      </c>
      <c r="AA49" s="79"/>
      <c r="AB49" s="75"/>
      <c r="AC49" s="79"/>
      <c r="AD49" s="75"/>
      <c r="AE49" s="79"/>
      <c r="AF49" s="75"/>
      <c r="AG49" s="76" t="s">
        <v>118</v>
      </c>
      <c r="AH49" s="75"/>
      <c r="AI49" s="71" t="s">
        <v>125</v>
      </c>
      <c r="AJ49" s="71"/>
      <c r="AK49" s="102"/>
    </row>
    <row r="50" spans="1:37" x14ac:dyDescent="0.3">
      <c r="A50" s="65"/>
      <c r="B50" s="47"/>
      <c r="C50" s="47"/>
      <c r="D50" s="47"/>
      <c r="E50" s="47"/>
      <c r="F50" s="47"/>
      <c r="G50" s="47" t="s">
        <v>65</v>
      </c>
      <c r="H50" s="47"/>
      <c r="I50" s="47"/>
      <c r="J50" s="47"/>
      <c r="K50" s="47"/>
      <c r="L50" s="47"/>
      <c r="M50" s="47"/>
      <c r="N50" s="48"/>
      <c r="O50" s="47"/>
      <c r="P50" s="47"/>
      <c r="Q50" s="47"/>
      <c r="R50" s="47"/>
      <c r="S50" s="47"/>
      <c r="T50" s="47"/>
      <c r="U50" s="47"/>
      <c r="V50" s="49"/>
      <c r="W50" s="50"/>
      <c r="X50" s="51"/>
      <c r="Y50" s="78"/>
      <c r="Z50" s="67" t="s">
        <v>126</v>
      </c>
      <c r="AA50" s="79"/>
      <c r="AB50" s="75"/>
      <c r="AC50" s="79"/>
      <c r="AD50" s="75"/>
      <c r="AE50" s="79"/>
      <c r="AF50" s="75"/>
      <c r="AG50" s="76" t="s">
        <v>176</v>
      </c>
      <c r="AH50" s="75"/>
      <c r="AI50" s="71" t="s">
        <v>130</v>
      </c>
      <c r="AJ50" s="71"/>
      <c r="AK50" s="80"/>
    </row>
    <row r="51" spans="1:37" x14ac:dyDescent="0.3">
      <c r="A51" s="65"/>
      <c r="B51" s="47"/>
      <c r="C51" s="47"/>
      <c r="D51" s="47"/>
      <c r="E51" s="47"/>
      <c r="F51" s="47"/>
      <c r="G51" s="47"/>
      <c r="H51" s="81" t="s">
        <v>131</v>
      </c>
      <c r="I51" s="47"/>
      <c r="J51" s="47"/>
      <c r="K51" s="47"/>
      <c r="L51" s="47"/>
      <c r="M51" s="47"/>
      <c r="N51" s="48"/>
      <c r="O51" s="47"/>
      <c r="P51" s="47"/>
      <c r="Q51" s="47"/>
      <c r="R51" s="47"/>
      <c r="S51" s="47"/>
      <c r="T51" s="48"/>
      <c r="U51" s="82"/>
      <c r="V51" s="83" t="s">
        <v>132</v>
      </c>
      <c r="W51" s="84">
        <f>U51/phase52</f>
        <v>0</v>
      </c>
      <c r="X51" s="51" t="s">
        <v>133</v>
      </c>
      <c r="Y51" s="78"/>
      <c r="Z51" s="67" t="s">
        <v>134</v>
      </c>
      <c r="AA51" s="74"/>
      <c r="AB51" s="75"/>
      <c r="AC51" s="74"/>
      <c r="AD51" s="75"/>
      <c r="AE51" s="74"/>
      <c r="AF51" s="75"/>
      <c r="AG51" s="76"/>
      <c r="AH51" s="75"/>
      <c r="AI51" s="71" t="s">
        <v>138</v>
      </c>
      <c r="AJ51" s="71"/>
      <c r="AK51" s="80">
        <v>46029</v>
      </c>
    </row>
    <row r="52" spans="1:37" ht="17.25" thickBot="1" x14ac:dyDescent="0.35">
      <c r="A52" s="85"/>
      <c r="B52" s="86"/>
      <c r="C52" s="86" t="s">
        <v>139</v>
      </c>
      <c r="D52" s="86"/>
      <c r="E52" s="86"/>
      <c r="F52" s="86"/>
      <c r="G52" s="86"/>
      <c r="H52" s="86"/>
      <c r="I52" s="86" t="s">
        <v>140</v>
      </c>
      <c r="J52" s="86"/>
      <c r="K52" s="86"/>
      <c r="L52" s="86"/>
      <c r="M52" s="86"/>
      <c r="N52" s="87"/>
      <c r="O52" s="86"/>
      <c r="P52" s="86"/>
      <c r="Q52" s="86"/>
      <c r="R52" s="86"/>
      <c r="S52" s="86"/>
      <c r="T52" s="86"/>
      <c r="U52" s="88">
        <v>200000</v>
      </c>
      <c r="V52" s="89" t="s">
        <v>132</v>
      </c>
      <c r="W52" s="90" t="str">
        <f>IF(U51&gt;0,(+U52/U51),"")</f>
        <v/>
      </c>
      <c r="X52" s="91" t="s">
        <v>133</v>
      </c>
      <c r="Y52" s="92"/>
      <c r="Z52" s="93" t="s">
        <v>141</v>
      </c>
      <c r="AA52" s="2"/>
      <c r="AB52" s="94"/>
      <c r="AC52" s="2"/>
      <c r="AD52" s="94"/>
      <c r="AE52" s="2"/>
      <c r="AF52" s="94"/>
      <c r="AG52" s="95"/>
      <c r="AH52" s="94"/>
      <c r="AI52" s="96" t="s">
        <v>145</v>
      </c>
      <c r="AJ52" s="96"/>
      <c r="AK52" s="97">
        <v>26117</v>
      </c>
    </row>
    <row r="53" spans="1:37" x14ac:dyDescent="0.3">
      <c r="A53" s="45" t="s">
        <v>177</v>
      </c>
      <c r="B53" s="46" t="s">
        <v>178</v>
      </c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8"/>
      <c r="O53" s="47" t="s">
        <v>179</v>
      </c>
      <c r="P53" s="47"/>
      <c r="Q53" s="47"/>
      <c r="R53" s="47"/>
      <c r="S53" s="47"/>
      <c r="T53" s="47"/>
      <c r="U53" s="47"/>
      <c r="V53" s="49"/>
      <c r="W53" s="50"/>
      <c r="X53" s="51"/>
      <c r="Y53" s="52" t="s">
        <v>98</v>
      </c>
      <c r="Z53" s="53"/>
      <c r="AA53" s="54">
        <v>45820</v>
      </c>
      <c r="AB53" s="54">
        <v>45884</v>
      </c>
      <c r="AC53" s="54">
        <v>45918</v>
      </c>
      <c r="AD53" s="54">
        <v>45923</v>
      </c>
      <c r="AE53" s="54" t="s">
        <v>99</v>
      </c>
      <c r="AF53" s="54" t="s">
        <v>99</v>
      </c>
      <c r="AG53" s="55">
        <v>45944</v>
      </c>
      <c r="AH53" s="54">
        <v>45968</v>
      </c>
      <c r="AI53" s="98" t="s">
        <v>99</v>
      </c>
      <c r="AJ53" s="57" t="s">
        <v>99</v>
      </c>
      <c r="AK53" s="57">
        <v>46052</v>
      </c>
    </row>
    <row r="54" spans="1:37" ht="17.25" thickBot="1" x14ac:dyDescent="0.35">
      <c r="A54" s="103" t="s">
        <v>180</v>
      </c>
      <c r="B54" s="47"/>
      <c r="C54" s="47" t="s">
        <v>181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8"/>
      <c r="O54" s="47"/>
      <c r="P54" s="47" t="s">
        <v>148</v>
      </c>
      <c r="Q54" s="47"/>
      <c r="R54" s="47"/>
      <c r="S54" s="47"/>
      <c r="T54" s="47"/>
      <c r="U54" s="47"/>
      <c r="V54" s="49"/>
      <c r="W54" s="50"/>
      <c r="X54" s="51"/>
      <c r="Y54" s="59" t="s">
        <v>102</v>
      </c>
      <c r="Z54" s="60"/>
      <c r="AA54" s="61">
        <v>45700</v>
      </c>
      <c r="AB54" s="61">
        <v>45884</v>
      </c>
      <c r="AC54" s="61">
        <v>45918</v>
      </c>
      <c r="AD54" s="61">
        <v>45923</v>
      </c>
      <c r="AE54" s="61" t="s">
        <v>99</v>
      </c>
      <c r="AF54" s="61" t="s">
        <v>99</v>
      </c>
      <c r="AG54" s="62">
        <v>45944</v>
      </c>
      <c r="AH54" s="61">
        <v>45968</v>
      </c>
      <c r="AI54" s="63" t="s">
        <v>99</v>
      </c>
      <c r="AJ54" s="63" t="s">
        <v>99</v>
      </c>
      <c r="AK54" s="57"/>
    </row>
    <row r="55" spans="1:37" x14ac:dyDescent="0.3">
      <c r="A55" s="104" t="s">
        <v>182</v>
      </c>
      <c r="B55" s="47"/>
      <c r="C55" s="47"/>
      <c r="D55" s="47" t="s">
        <v>99</v>
      </c>
      <c r="E55" s="47"/>
      <c r="F55" s="47"/>
      <c r="G55" s="47"/>
      <c r="H55" s="47"/>
      <c r="I55" s="47"/>
      <c r="J55" s="47"/>
      <c r="K55" s="47"/>
      <c r="L55" s="47"/>
      <c r="M55" s="47"/>
      <c r="N55" s="48"/>
      <c r="O55" s="47"/>
      <c r="P55" s="47"/>
      <c r="Q55" s="47" t="s">
        <v>183</v>
      </c>
      <c r="R55" s="47"/>
      <c r="S55" s="47"/>
      <c r="T55" s="47"/>
      <c r="U55" s="47"/>
      <c r="V55" s="49"/>
      <c r="W55" s="50"/>
      <c r="X55" s="51"/>
      <c r="Y55" s="66" t="s">
        <v>104</v>
      </c>
      <c r="Z55" s="67" t="s">
        <v>105</v>
      </c>
      <c r="AA55" s="68" t="s">
        <v>184</v>
      </c>
      <c r="AB55" s="69"/>
      <c r="AC55" s="68" t="s">
        <v>185</v>
      </c>
      <c r="AD55" s="69"/>
      <c r="AE55" s="99" t="s">
        <v>186</v>
      </c>
      <c r="AF55" s="105"/>
      <c r="AG55" s="70"/>
      <c r="AH55" s="69"/>
      <c r="AI55" s="71" t="s">
        <v>109</v>
      </c>
      <c r="AJ55" s="72"/>
      <c r="AK55" s="73" t="s">
        <v>187</v>
      </c>
    </row>
    <row r="56" spans="1:37" x14ac:dyDescent="0.3">
      <c r="A56" s="65"/>
      <c r="B56" s="47"/>
      <c r="C56" s="47"/>
      <c r="D56" s="47"/>
      <c r="E56" s="47" t="s">
        <v>188</v>
      </c>
      <c r="F56" s="47"/>
      <c r="G56" s="47"/>
      <c r="H56" s="47"/>
      <c r="I56" s="47"/>
      <c r="J56" s="47"/>
      <c r="K56" s="47"/>
      <c r="L56" s="47"/>
      <c r="M56" s="47"/>
      <c r="N56" s="48"/>
      <c r="O56" s="47"/>
      <c r="P56" s="47"/>
      <c r="Q56" s="47"/>
      <c r="R56" s="47" t="s">
        <v>189</v>
      </c>
      <c r="S56" s="47"/>
      <c r="T56" s="47"/>
      <c r="U56" s="47"/>
      <c r="V56" s="49"/>
      <c r="W56" s="50"/>
      <c r="X56" s="51"/>
      <c r="Y56" s="66" t="s">
        <v>113</v>
      </c>
      <c r="Z56" s="67" t="s">
        <v>114</v>
      </c>
      <c r="AA56" s="74" t="s">
        <v>190</v>
      </c>
      <c r="AB56" s="75"/>
      <c r="AC56" s="74" t="s">
        <v>191</v>
      </c>
      <c r="AD56" s="75"/>
      <c r="AE56" s="100" t="s">
        <v>192</v>
      </c>
      <c r="AF56" s="106"/>
      <c r="AG56" s="76"/>
      <c r="AH56" s="75"/>
      <c r="AI56" s="71" t="s">
        <v>119</v>
      </c>
      <c r="AJ56" s="77"/>
      <c r="AK56" s="73">
        <v>26141</v>
      </c>
    </row>
    <row r="57" spans="1:37" x14ac:dyDescent="0.3">
      <c r="A57" s="65"/>
      <c r="B57" s="47"/>
      <c r="C57" s="47"/>
      <c r="D57" s="47"/>
      <c r="E57" s="47"/>
      <c r="F57" s="47" t="s">
        <v>193</v>
      </c>
      <c r="G57" s="47"/>
      <c r="H57" s="47"/>
      <c r="I57" s="47"/>
      <c r="J57" s="47"/>
      <c r="K57" s="47"/>
      <c r="L57" s="47"/>
      <c r="M57" s="47"/>
      <c r="N57" s="48"/>
      <c r="O57" s="47"/>
      <c r="P57" s="47"/>
      <c r="Q57" s="47"/>
      <c r="R57" s="47"/>
      <c r="S57" s="47"/>
      <c r="T57" s="47"/>
      <c r="U57" s="47"/>
      <c r="V57" s="49"/>
      <c r="W57" s="50"/>
      <c r="X57" s="51"/>
      <c r="Y57" s="78"/>
      <c r="Z57" s="67" t="s">
        <v>65</v>
      </c>
      <c r="AA57" s="79" t="s">
        <v>194</v>
      </c>
      <c r="AB57" s="75"/>
      <c r="AC57" s="79" t="s">
        <v>195</v>
      </c>
      <c r="AD57" s="75"/>
      <c r="AE57" s="101" t="s">
        <v>196</v>
      </c>
      <c r="AF57" s="106"/>
      <c r="AG57" s="76" t="s">
        <v>118</v>
      </c>
      <c r="AH57" s="75"/>
      <c r="AI57" s="71" t="s">
        <v>125</v>
      </c>
      <c r="AJ57" s="71"/>
      <c r="AK57" s="102">
        <f>1329274+197703+8</f>
        <v>1526985</v>
      </c>
    </row>
    <row r="58" spans="1:37" x14ac:dyDescent="0.3">
      <c r="A58" s="65"/>
      <c r="B58" s="47"/>
      <c r="C58" s="47"/>
      <c r="D58" s="47"/>
      <c r="E58" s="47"/>
      <c r="F58" s="47"/>
      <c r="G58" s="47" t="s">
        <v>65</v>
      </c>
      <c r="H58" s="47"/>
      <c r="I58" s="47"/>
      <c r="J58" s="47"/>
      <c r="K58" s="47"/>
      <c r="L58" s="47"/>
      <c r="M58" s="47"/>
      <c r="N58" s="48"/>
      <c r="O58" s="47"/>
      <c r="P58" s="47"/>
      <c r="Q58" s="47"/>
      <c r="R58" s="47"/>
      <c r="S58" s="47"/>
      <c r="T58" s="47" t="s">
        <v>197</v>
      </c>
      <c r="U58" s="47"/>
      <c r="V58" s="49"/>
      <c r="W58" s="50"/>
      <c r="X58" s="51"/>
      <c r="Y58" s="78"/>
      <c r="Z58" s="67" t="s">
        <v>126</v>
      </c>
      <c r="AA58" s="74" t="s">
        <v>198</v>
      </c>
      <c r="AB58" s="75"/>
      <c r="AC58" s="79" t="s">
        <v>199</v>
      </c>
      <c r="AD58" s="75"/>
      <c r="AE58" s="101" t="s">
        <v>200</v>
      </c>
      <c r="AF58" s="106"/>
      <c r="AG58" s="76" t="s">
        <v>201</v>
      </c>
      <c r="AH58" s="75"/>
      <c r="AI58" s="71" t="s">
        <v>130</v>
      </c>
      <c r="AJ58" s="71"/>
      <c r="AK58" s="80">
        <v>46045</v>
      </c>
    </row>
    <row r="59" spans="1:37" x14ac:dyDescent="0.3">
      <c r="A59" s="65"/>
      <c r="B59" s="47"/>
      <c r="C59" s="47"/>
      <c r="D59" s="47"/>
      <c r="E59" s="47"/>
      <c r="F59" s="47"/>
      <c r="G59" s="47"/>
      <c r="H59" s="81" t="s">
        <v>131</v>
      </c>
      <c r="I59" s="47"/>
      <c r="J59" s="47"/>
      <c r="K59" s="47"/>
      <c r="L59" s="47"/>
      <c r="M59" s="47"/>
      <c r="N59" s="48"/>
      <c r="O59" s="47"/>
      <c r="P59" s="47"/>
      <c r="Q59" s="47"/>
      <c r="R59" s="47"/>
      <c r="S59" s="47"/>
      <c r="T59" s="48"/>
      <c r="U59" s="107">
        <v>9586000</v>
      </c>
      <c r="V59" s="83" t="s">
        <v>132</v>
      </c>
      <c r="W59" s="84">
        <f>U59/phase52</f>
        <v>1.6315967128653689E-2</v>
      </c>
      <c r="X59" s="51" t="s">
        <v>133</v>
      </c>
      <c r="Y59" s="78"/>
      <c r="Z59" s="67" t="s">
        <v>134</v>
      </c>
      <c r="AA59" s="8" t="s">
        <v>202</v>
      </c>
      <c r="AB59" s="75"/>
      <c r="AC59" s="74" t="s">
        <v>203</v>
      </c>
      <c r="AD59" s="75"/>
      <c r="AE59" s="100" t="s">
        <v>204</v>
      </c>
      <c r="AF59" s="106"/>
      <c r="AG59" s="76"/>
      <c r="AH59" s="75"/>
      <c r="AI59" s="71" t="s">
        <v>138</v>
      </c>
      <c r="AJ59" s="71"/>
      <c r="AK59" s="80">
        <v>45861</v>
      </c>
    </row>
    <row r="60" spans="1:37" ht="17.25" thickBot="1" x14ac:dyDescent="0.35">
      <c r="A60" s="85"/>
      <c r="B60" s="86"/>
      <c r="C60" s="86" t="s">
        <v>205</v>
      </c>
      <c r="D60" s="86"/>
      <c r="E60" s="86"/>
      <c r="F60" s="86"/>
      <c r="G60" s="86"/>
      <c r="H60" s="86"/>
      <c r="I60" s="86" t="s">
        <v>206</v>
      </c>
      <c r="J60" s="86"/>
      <c r="K60" s="86"/>
      <c r="L60" s="86"/>
      <c r="M60" s="86"/>
      <c r="N60" s="87"/>
      <c r="O60" s="86"/>
      <c r="P60" s="86"/>
      <c r="Q60" s="86"/>
      <c r="R60" s="86"/>
      <c r="S60" s="86"/>
      <c r="T60" s="86"/>
      <c r="U60" s="88">
        <v>1329274</v>
      </c>
      <c r="V60" s="89" t="s">
        <v>132</v>
      </c>
      <c r="W60" s="90">
        <f>IF(U59&gt;0,(+U60/U59),"")</f>
        <v>0.13866826622157313</v>
      </c>
      <c r="X60" s="91" t="s">
        <v>133</v>
      </c>
      <c r="Y60" s="92"/>
      <c r="Z60" s="93" t="s">
        <v>141</v>
      </c>
      <c r="AA60" s="1" t="s">
        <v>207</v>
      </c>
      <c r="AB60" s="94"/>
      <c r="AC60" s="1" t="s">
        <v>208</v>
      </c>
      <c r="AD60" s="108"/>
      <c r="AE60" s="3" t="s">
        <v>209</v>
      </c>
      <c r="AF60" s="108"/>
      <c r="AG60" s="95"/>
      <c r="AH60" s="94"/>
      <c r="AI60" s="96" t="s">
        <v>145</v>
      </c>
      <c r="AJ60" s="96"/>
      <c r="AK60" s="97" t="s">
        <v>210</v>
      </c>
    </row>
    <row r="61" spans="1:37" x14ac:dyDescent="0.3">
      <c r="A61" s="45" t="s">
        <v>211</v>
      </c>
      <c r="B61" s="46" t="s">
        <v>212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8"/>
      <c r="O61" s="47" t="s">
        <v>213</v>
      </c>
      <c r="P61" s="47"/>
      <c r="Q61" s="47"/>
      <c r="R61" s="47"/>
      <c r="S61" s="47"/>
      <c r="T61" s="47"/>
      <c r="U61" s="47"/>
      <c r="V61" s="49"/>
      <c r="W61" s="50"/>
      <c r="X61" s="51"/>
      <c r="Y61" s="52" t="s">
        <v>98</v>
      </c>
      <c r="Z61" s="53"/>
      <c r="AA61" s="54">
        <v>45820</v>
      </c>
      <c r="AB61" s="54">
        <v>46024</v>
      </c>
      <c r="AC61" s="54">
        <v>46062</v>
      </c>
      <c r="AD61" s="54">
        <v>46070</v>
      </c>
      <c r="AE61" s="54" t="s">
        <v>99</v>
      </c>
      <c r="AF61" s="54" t="s">
        <v>99</v>
      </c>
      <c r="AG61" s="55">
        <v>46084</v>
      </c>
      <c r="AH61" s="54">
        <v>46107</v>
      </c>
      <c r="AI61" s="98" t="s">
        <v>99</v>
      </c>
      <c r="AJ61" s="57">
        <v>46115</v>
      </c>
      <c r="AK61" s="57">
        <v>46172</v>
      </c>
    </row>
    <row r="62" spans="1:37" ht="17.25" thickBot="1" x14ac:dyDescent="0.35">
      <c r="A62" s="103" t="s">
        <v>180</v>
      </c>
      <c r="B62" s="47"/>
      <c r="C62" s="47" t="s">
        <v>214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8"/>
      <c r="O62" s="47"/>
      <c r="P62" s="47" t="s">
        <v>215</v>
      </c>
      <c r="Q62" s="47"/>
      <c r="R62" s="47"/>
      <c r="S62" s="47"/>
      <c r="T62" s="47"/>
      <c r="U62" s="47"/>
      <c r="V62" s="49"/>
      <c r="W62" s="50"/>
      <c r="X62" s="51"/>
      <c r="Y62" s="59" t="s">
        <v>102</v>
      </c>
      <c r="Z62" s="60"/>
      <c r="AA62" s="61">
        <v>45700</v>
      </c>
      <c r="AB62" s="61">
        <v>46024</v>
      </c>
      <c r="AC62" s="61">
        <v>46062</v>
      </c>
      <c r="AD62" s="61">
        <v>46070</v>
      </c>
      <c r="AE62" s="61" t="s">
        <v>99</v>
      </c>
      <c r="AF62" s="61" t="s">
        <v>99</v>
      </c>
      <c r="AG62" s="62"/>
      <c r="AH62" s="61"/>
      <c r="AI62" s="63" t="s">
        <v>99</v>
      </c>
      <c r="AJ62" s="64"/>
      <c r="AK62" s="57"/>
    </row>
    <row r="63" spans="1:37" x14ac:dyDescent="0.3">
      <c r="A63" s="104" t="s">
        <v>216</v>
      </c>
      <c r="B63" s="47"/>
      <c r="C63" s="47"/>
      <c r="D63" s="47" t="s">
        <v>99</v>
      </c>
      <c r="E63" s="47"/>
      <c r="F63" s="47"/>
      <c r="G63" s="47"/>
      <c r="H63" s="47"/>
      <c r="I63" s="47"/>
      <c r="J63" s="47"/>
      <c r="K63" s="47"/>
      <c r="L63" s="47"/>
      <c r="M63" s="47"/>
      <c r="N63" s="48"/>
      <c r="O63" s="47"/>
      <c r="P63" s="47"/>
      <c r="Q63" s="47" t="s">
        <v>217</v>
      </c>
      <c r="R63" s="47"/>
      <c r="S63" s="47"/>
      <c r="T63" s="47"/>
      <c r="U63" s="47"/>
      <c r="V63" s="49"/>
      <c r="W63" s="50"/>
      <c r="X63" s="51"/>
      <c r="Y63" s="66" t="s">
        <v>104</v>
      </c>
      <c r="Z63" s="67" t="s">
        <v>105</v>
      </c>
      <c r="AA63" s="68" t="s">
        <v>218</v>
      </c>
      <c r="AB63" s="69"/>
      <c r="AC63" s="68" t="s">
        <v>219</v>
      </c>
      <c r="AD63" s="69"/>
      <c r="AE63" s="68" t="s">
        <v>220</v>
      </c>
      <c r="AF63" s="69"/>
      <c r="AG63" s="70"/>
      <c r="AH63" s="69"/>
      <c r="AI63" s="71" t="s">
        <v>109</v>
      </c>
      <c r="AJ63" s="72"/>
      <c r="AK63" s="73" t="s">
        <v>221</v>
      </c>
    </row>
    <row r="64" spans="1:37" x14ac:dyDescent="0.3">
      <c r="A64" s="196"/>
      <c r="B64" s="47"/>
      <c r="C64" s="47"/>
      <c r="D64" s="47"/>
      <c r="E64" s="47" t="s">
        <v>222</v>
      </c>
      <c r="F64" s="47"/>
      <c r="G64" s="47"/>
      <c r="H64" s="47"/>
      <c r="I64" s="47"/>
      <c r="J64" s="47"/>
      <c r="K64" s="47"/>
      <c r="L64" s="47"/>
      <c r="M64" s="47"/>
      <c r="N64" s="48"/>
      <c r="O64" s="47"/>
      <c r="P64" s="47"/>
      <c r="Q64" s="47"/>
      <c r="R64" s="47" t="s">
        <v>223</v>
      </c>
      <c r="S64" s="47"/>
      <c r="T64" s="47"/>
      <c r="U64" s="47"/>
      <c r="V64" s="49"/>
      <c r="W64" s="50"/>
      <c r="X64" s="51"/>
      <c r="Y64" s="66" t="s">
        <v>113</v>
      </c>
      <c r="Z64" s="67" t="s">
        <v>114</v>
      </c>
      <c r="AA64" s="74" t="s">
        <v>224</v>
      </c>
      <c r="AB64" s="75"/>
      <c r="AC64" s="74" t="s">
        <v>225</v>
      </c>
      <c r="AD64" s="75"/>
      <c r="AE64" s="74" t="s">
        <v>226</v>
      </c>
      <c r="AF64" s="75"/>
      <c r="AG64" s="76"/>
      <c r="AH64" s="75"/>
      <c r="AI64" s="71" t="s">
        <v>119</v>
      </c>
      <c r="AJ64" s="77"/>
      <c r="AK64" s="73"/>
    </row>
    <row r="65" spans="1:37" x14ac:dyDescent="0.3">
      <c r="A65" s="196"/>
      <c r="B65" s="47"/>
      <c r="C65" s="47"/>
      <c r="D65" s="47"/>
      <c r="E65" s="47"/>
      <c r="F65" s="47" t="s">
        <v>227</v>
      </c>
      <c r="G65" s="47"/>
      <c r="H65" s="47"/>
      <c r="I65" s="47"/>
      <c r="J65" s="47"/>
      <c r="K65" s="110"/>
      <c r="L65" s="47"/>
      <c r="M65" s="47"/>
      <c r="N65" s="48"/>
      <c r="O65" s="47"/>
      <c r="P65" s="47"/>
      <c r="Q65" s="47"/>
      <c r="R65" s="47"/>
      <c r="S65" s="47"/>
      <c r="T65" s="47"/>
      <c r="U65" s="47"/>
      <c r="V65" s="49"/>
      <c r="W65" s="50"/>
      <c r="X65" s="51"/>
      <c r="Y65" s="78"/>
      <c r="Z65" s="67" t="s">
        <v>65</v>
      </c>
      <c r="AA65" s="79" t="s">
        <v>195</v>
      </c>
      <c r="AB65" s="75"/>
      <c r="AC65" s="79" t="s">
        <v>228</v>
      </c>
      <c r="AD65" s="75"/>
      <c r="AE65" s="79" t="s">
        <v>229</v>
      </c>
      <c r="AF65" s="75"/>
      <c r="AG65" s="76" t="s">
        <v>118</v>
      </c>
      <c r="AH65" s="75"/>
      <c r="AI65" s="71" t="s">
        <v>125</v>
      </c>
      <c r="AJ65" s="71"/>
      <c r="AK65" s="80"/>
    </row>
    <row r="66" spans="1:37" x14ac:dyDescent="0.3">
      <c r="A66" s="65"/>
      <c r="B66" s="47"/>
      <c r="C66" s="47"/>
      <c r="D66" s="47"/>
      <c r="E66" s="47"/>
      <c r="F66" s="47"/>
      <c r="G66" s="47" t="s">
        <v>230</v>
      </c>
      <c r="H66" s="47"/>
      <c r="I66" s="47"/>
      <c r="J66" s="47"/>
      <c r="K66" s="47"/>
      <c r="L66" s="47"/>
      <c r="M66" s="47"/>
      <c r="N66" s="48"/>
      <c r="O66" s="47"/>
      <c r="P66" s="47"/>
      <c r="Q66" s="47"/>
      <c r="R66" s="47"/>
      <c r="S66" s="47"/>
      <c r="T66" s="47" t="s">
        <v>231</v>
      </c>
      <c r="U66" s="47"/>
      <c r="V66" s="49"/>
      <c r="W66" s="50"/>
      <c r="X66" s="51"/>
      <c r="Y66" s="78"/>
      <c r="Z66" s="67" t="s">
        <v>126</v>
      </c>
      <c r="AA66" s="79" t="s">
        <v>232</v>
      </c>
      <c r="AB66" s="75"/>
      <c r="AC66" s="79" t="s">
        <v>233</v>
      </c>
      <c r="AD66" s="75"/>
      <c r="AE66" s="79" t="s">
        <v>234</v>
      </c>
      <c r="AF66" s="75"/>
      <c r="AG66" s="76" t="s">
        <v>235</v>
      </c>
      <c r="AH66" s="75"/>
      <c r="AI66" s="71" t="s">
        <v>130</v>
      </c>
      <c r="AJ66" s="71"/>
      <c r="AK66" s="80"/>
    </row>
    <row r="67" spans="1:37" x14ac:dyDescent="0.3">
      <c r="A67" s="65"/>
      <c r="B67" s="47"/>
      <c r="C67" s="47"/>
      <c r="D67" s="47"/>
      <c r="E67" s="47"/>
      <c r="F67" s="47"/>
      <c r="G67" s="47"/>
      <c r="H67" s="81" t="s">
        <v>236</v>
      </c>
      <c r="I67" s="47"/>
      <c r="J67" s="47"/>
      <c r="K67" s="47"/>
      <c r="L67" s="47"/>
      <c r="M67" s="47"/>
      <c r="N67" s="48"/>
      <c r="O67" s="47"/>
      <c r="P67" s="47"/>
      <c r="Q67" s="47"/>
      <c r="R67" s="47"/>
      <c r="S67" s="47"/>
      <c r="T67" s="48"/>
      <c r="U67" s="82">
        <v>6294228</v>
      </c>
      <c r="V67" s="83" t="s">
        <v>132</v>
      </c>
      <c r="W67" s="84">
        <f>U67/phase52</f>
        <v>1.0713166821223832E-2</v>
      </c>
      <c r="X67" s="51" t="s">
        <v>133</v>
      </c>
      <c r="Y67" s="78"/>
      <c r="Z67" s="67" t="s">
        <v>134</v>
      </c>
      <c r="AA67" s="74" t="s">
        <v>237</v>
      </c>
      <c r="AB67" s="75"/>
      <c r="AC67" s="74" t="s">
        <v>238</v>
      </c>
      <c r="AD67" s="75"/>
      <c r="AE67" s="74" t="s">
        <v>239</v>
      </c>
      <c r="AF67" s="75"/>
      <c r="AG67" s="76"/>
      <c r="AH67" s="75"/>
      <c r="AI67" s="71" t="s">
        <v>138</v>
      </c>
      <c r="AJ67" s="71"/>
      <c r="AK67" s="80">
        <v>45873</v>
      </c>
    </row>
    <row r="68" spans="1:37" ht="17.25" thickBot="1" x14ac:dyDescent="0.35">
      <c r="A68" s="85"/>
      <c r="B68" s="86"/>
      <c r="C68" s="86" t="s">
        <v>240</v>
      </c>
      <c r="D68" s="86"/>
      <c r="E68" s="86"/>
      <c r="F68" s="86"/>
      <c r="G68" s="86"/>
      <c r="H68" s="86"/>
      <c r="I68" s="86" t="s">
        <v>241</v>
      </c>
      <c r="J68" s="86"/>
      <c r="K68" s="86"/>
      <c r="L68" s="86"/>
      <c r="M68" s="86"/>
      <c r="N68" s="87"/>
      <c r="O68" s="86"/>
      <c r="P68" s="86"/>
      <c r="Q68" s="86"/>
      <c r="R68" s="86"/>
      <c r="S68" s="86"/>
      <c r="T68" s="86"/>
      <c r="U68" s="88">
        <v>1700497</v>
      </c>
      <c r="V68" s="89" t="s">
        <v>132</v>
      </c>
      <c r="W68" s="90">
        <f>IF(U67&gt;0,(+U68/U67),"")</f>
        <v>0.27016768378902067</v>
      </c>
      <c r="X68" s="91" t="s">
        <v>133</v>
      </c>
      <c r="Y68" s="92"/>
      <c r="Z68" s="93" t="s">
        <v>141</v>
      </c>
      <c r="AA68" s="1" t="s">
        <v>242</v>
      </c>
      <c r="AB68" s="94"/>
      <c r="AC68" s="1" t="s">
        <v>243</v>
      </c>
      <c r="AD68" s="94"/>
      <c r="AE68" s="1" t="s">
        <v>244</v>
      </c>
      <c r="AF68" s="94"/>
      <c r="AG68" s="95"/>
      <c r="AH68" s="94"/>
      <c r="AI68" s="96" t="s">
        <v>145</v>
      </c>
      <c r="AJ68" s="96"/>
      <c r="AK68" s="97">
        <v>26111</v>
      </c>
    </row>
    <row r="69" spans="1:37" ht="16.5" customHeight="1" x14ac:dyDescent="0.3">
      <c r="A69" s="45" t="s">
        <v>245</v>
      </c>
      <c r="B69" s="111" t="s">
        <v>246</v>
      </c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 t="s">
        <v>247</v>
      </c>
      <c r="P69" s="112"/>
      <c r="Q69" s="112"/>
      <c r="R69" s="112"/>
      <c r="S69" s="112"/>
      <c r="T69" s="112"/>
      <c r="U69" s="112"/>
      <c r="V69" s="113"/>
      <c r="W69" s="114"/>
      <c r="X69" s="115"/>
      <c r="Y69" s="116" t="s">
        <v>98</v>
      </c>
      <c r="Z69" s="53"/>
      <c r="AA69" s="54">
        <v>45820</v>
      </c>
      <c r="AB69" s="54">
        <v>46024</v>
      </c>
      <c r="AC69" s="54">
        <v>46062</v>
      </c>
      <c r="AD69" s="54">
        <v>46070</v>
      </c>
      <c r="AE69" s="54" t="s">
        <v>99</v>
      </c>
      <c r="AF69" s="54" t="s">
        <v>99</v>
      </c>
      <c r="AG69" s="55">
        <v>46084</v>
      </c>
      <c r="AH69" s="54" t="s">
        <v>99</v>
      </c>
      <c r="AI69" s="98" t="s">
        <v>99</v>
      </c>
      <c r="AJ69" s="57">
        <v>46115</v>
      </c>
      <c r="AK69" s="57">
        <v>46172</v>
      </c>
    </row>
    <row r="70" spans="1:37" ht="17.25" thickBot="1" x14ac:dyDescent="0.35">
      <c r="A70" s="103" t="s">
        <v>180</v>
      </c>
      <c r="B70" s="47"/>
      <c r="C70" s="47" t="s">
        <v>248</v>
      </c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8"/>
      <c r="O70" s="47"/>
      <c r="P70" s="47" t="s">
        <v>249</v>
      </c>
      <c r="Q70" s="47"/>
      <c r="R70" s="47"/>
      <c r="S70" s="47"/>
      <c r="T70" s="47"/>
      <c r="U70" s="47"/>
      <c r="V70" s="49"/>
      <c r="W70" s="50"/>
      <c r="X70" s="51"/>
      <c r="Y70" s="59" t="s">
        <v>102</v>
      </c>
      <c r="Z70" s="60"/>
      <c r="AA70" s="61">
        <v>45700</v>
      </c>
      <c r="AB70" s="61">
        <v>46024</v>
      </c>
      <c r="AC70" s="61">
        <v>46062</v>
      </c>
      <c r="AD70" s="61">
        <v>46070</v>
      </c>
      <c r="AE70" s="61" t="s">
        <v>99</v>
      </c>
      <c r="AF70" s="61" t="s">
        <v>99</v>
      </c>
      <c r="AG70" s="62"/>
      <c r="AH70" s="61" t="s">
        <v>99</v>
      </c>
      <c r="AI70" s="63" t="s">
        <v>99</v>
      </c>
      <c r="AJ70" s="64"/>
      <c r="AK70" s="57"/>
    </row>
    <row r="71" spans="1:37" x14ac:dyDescent="0.3">
      <c r="A71" s="104" t="s">
        <v>250</v>
      </c>
      <c r="B71" s="47"/>
      <c r="C71" s="47"/>
      <c r="D71" s="47" t="s">
        <v>99</v>
      </c>
      <c r="E71" s="47"/>
      <c r="F71" s="47"/>
      <c r="G71" s="47"/>
      <c r="H71" s="47"/>
      <c r="I71" s="47"/>
      <c r="J71" s="47"/>
      <c r="K71" s="47"/>
      <c r="L71" s="47"/>
      <c r="M71" s="47"/>
      <c r="N71" s="48"/>
      <c r="O71" s="47"/>
      <c r="P71" s="47"/>
      <c r="Q71" s="47" t="s">
        <v>217</v>
      </c>
      <c r="R71" s="47"/>
      <c r="S71" s="47"/>
      <c r="T71" s="47"/>
      <c r="U71" s="47"/>
      <c r="V71" s="49"/>
      <c r="W71" s="50"/>
      <c r="X71" s="51"/>
      <c r="Y71" s="66" t="s">
        <v>104</v>
      </c>
      <c r="Z71" s="67" t="s">
        <v>105</v>
      </c>
      <c r="AA71" s="68" t="s">
        <v>218</v>
      </c>
      <c r="AB71" s="69"/>
      <c r="AC71" s="68" t="s">
        <v>219</v>
      </c>
      <c r="AD71" s="69"/>
      <c r="AE71" s="68" t="s">
        <v>220</v>
      </c>
      <c r="AF71" s="69"/>
      <c r="AG71" s="70"/>
      <c r="AH71" s="69"/>
      <c r="AI71" s="71" t="s">
        <v>109</v>
      </c>
      <c r="AJ71" s="72"/>
      <c r="AK71" s="73" t="s">
        <v>221</v>
      </c>
    </row>
    <row r="72" spans="1:37" x14ac:dyDescent="0.3">
      <c r="A72" s="65"/>
      <c r="B72" s="47"/>
      <c r="C72" s="47"/>
      <c r="D72" s="47"/>
      <c r="E72" s="47" t="s">
        <v>251</v>
      </c>
      <c r="F72" s="47"/>
      <c r="G72" s="47"/>
      <c r="H72" s="47"/>
      <c r="I72" s="47"/>
      <c r="J72" s="47"/>
      <c r="K72" s="47"/>
      <c r="L72" s="47"/>
      <c r="M72" s="47"/>
      <c r="N72" s="48"/>
      <c r="O72" s="47"/>
      <c r="P72" s="47"/>
      <c r="Q72" s="47"/>
      <c r="R72" s="47" t="s">
        <v>252</v>
      </c>
      <c r="S72" s="47"/>
      <c r="T72" s="47"/>
      <c r="U72" s="47"/>
      <c r="V72" s="49"/>
      <c r="W72" s="50"/>
      <c r="X72" s="51"/>
      <c r="Y72" s="66" t="s">
        <v>113</v>
      </c>
      <c r="Z72" s="67" t="s">
        <v>114</v>
      </c>
      <c r="AA72" s="74" t="s">
        <v>224</v>
      </c>
      <c r="AB72" s="75"/>
      <c r="AC72" s="74" t="s">
        <v>225</v>
      </c>
      <c r="AD72" s="75"/>
      <c r="AE72" s="74" t="s">
        <v>226</v>
      </c>
      <c r="AF72" s="75"/>
      <c r="AG72" s="76"/>
      <c r="AH72" s="75"/>
      <c r="AI72" s="71" t="s">
        <v>119</v>
      </c>
      <c r="AJ72" s="77"/>
      <c r="AK72" s="73"/>
    </row>
    <row r="73" spans="1:37" x14ac:dyDescent="0.3">
      <c r="A73" s="65"/>
      <c r="B73" s="47"/>
      <c r="C73" s="47"/>
      <c r="D73" s="47"/>
      <c r="E73" s="47"/>
      <c r="F73" s="47" t="s">
        <v>253</v>
      </c>
      <c r="G73" s="47"/>
      <c r="H73" s="47"/>
      <c r="I73" s="47"/>
      <c r="J73" s="47"/>
      <c r="K73" s="47"/>
      <c r="L73" s="47"/>
      <c r="M73" s="47"/>
      <c r="N73" s="48"/>
      <c r="O73" s="47"/>
      <c r="P73" s="47"/>
      <c r="Q73" s="47"/>
      <c r="R73" s="47"/>
      <c r="S73" s="47"/>
      <c r="T73" s="47"/>
      <c r="U73" s="47"/>
      <c r="V73" s="49"/>
      <c r="W73" s="50"/>
      <c r="X73" s="51"/>
      <c r="Y73" s="78"/>
      <c r="Z73" s="67" t="s">
        <v>65</v>
      </c>
      <c r="AA73" s="79" t="s">
        <v>195</v>
      </c>
      <c r="AB73" s="75"/>
      <c r="AC73" s="79" t="s">
        <v>228</v>
      </c>
      <c r="AD73" s="75"/>
      <c r="AE73" s="79" t="s">
        <v>229</v>
      </c>
      <c r="AF73" s="75"/>
      <c r="AG73" s="76" t="s">
        <v>118</v>
      </c>
      <c r="AH73" s="75"/>
      <c r="AI73" s="71" t="s">
        <v>125</v>
      </c>
      <c r="AJ73" s="71"/>
      <c r="AK73" s="80"/>
    </row>
    <row r="74" spans="1:37" x14ac:dyDescent="0.3">
      <c r="A74" s="65"/>
      <c r="B74" s="47"/>
      <c r="C74" s="47"/>
      <c r="D74" s="47"/>
      <c r="E74" s="47"/>
      <c r="F74" s="47"/>
      <c r="G74" s="47" t="s">
        <v>254</v>
      </c>
      <c r="H74" s="47"/>
      <c r="I74" s="47"/>
      <c r="J74" s="47"/>
      <c r="K74" s="47"/>
      <c r="L74" s="47"/>
      <c r="M74" s="47"/>
      <c r="N74" s="48"/>
      <c r="O74" s="47"/>
      <c r="P74" s="47"/>
      <c r="Q74" s="47"/>
      <c r="R74" s="47"/>
      <c r="S74" s="47"/>
      <c r="T74" s="47" t="s">
        <v>255</v>
      </c>
      <c r="U74" s="47"/>
      <c r="V74" s="49"/>
      <c r="W74" s="50"/>
      <c r="X74" s="51"/>
      <c r="Y74" s="78"/>
      <c r="Z74" s="67" t="s">
        <v>126</v>
      </c>
      <c r="AA74" s="79" t="s">
        <v>232</v>
      </c>
      <c r="AB74" s="75"/>
      <c r="AC74" s="79" t="s">
        <v>233</v>
      </c>
      <c r="AD74" s="75"/>
      <c r="AE74" s="79" t="s">
        <v>234</v>
      </c>
      <c r="AF74" s="75"/>
      <c r="AG74" s="76" t="s">
        <v>256</v>
      </c>
      <c r="AH74" s="75"/>
      <c r="AI74" s="71" t="s">
        <v>130</v>
      </c>
      <c r="AJ74" s="71"/>
      <c r="AK74" s="80"/>
    </row>
    <row r="75" spans="1:37" x14ac:dyDescent="0.3">
      <c r="A75" s="65"/>
      <c r="B75" s="47"/>
      <c r="C75" s="47"/>
      <c r="D75" s="47"/>
      <c r="E75" s="47"/>
      <c r="F75" s="47"/>
      <c r="G75" s="47"/>
      <c r="H75" s="81" t="s">
        <v>257</v>
      </c>
      <c r="I75" s="47"/>
      <c r="J75" s="47"/>
      <c r="K75" s="47"/>
      <c r="L75" s="47"/>
      <c r="M75" s="47"/>
      <c r="N75" s="48"/>
      <c r="O75" s="47"/>
      <c r="P75" s="47"/>
      <c r="Q75" s="47"/>
      <c r="R75" s="47"/>
      <c r="S75" s="47"/>
      <c r="T75" s="48"/>
      <c r="U75" s="82">
        <v>3355746</v>
      </c>
      <c r="V75" s="83" t="s">
        <v>132</v>
      </c>
      <c r="W75" s="84">
        <f>U75/phase52</f>
        <v>5.7116880271344782E-3</v>
      </c>
      <c r="X75" s="51" t="s">
        <v>133</v>
      </c>
      <c r="Y75" s="78"/>
      <c r="Z75" s="67" t="s">
        <v>134</v>
      </c>
      <c r="AA75" s="74" t="s">
        <v>237</v>
      </c>
      <c r="AB75" s="75"/>
      <c r="AC75" s="74" t="s">
        <v>238</v>
      </c>
      <c r="AD75" s="75"/>
      <c r="AE75" s="74" t="s">
        <v>239</v>
      </c>
      <c r="AF75" s="75"/>
      <c r="AG75" s="76"/>
      <c r="AH75" s="75"/>
      <c r="AI75" s="71" t="s">
        <v>138</v>
      </c>
      <c r="AJ75" s="71"/>
      <c r="AK75" s="80">
        <v>45873</v>
      </c>
    </row>
    <row r="76" spans="1:37" ht="17.25" thickBot="1" x14ac:dyDescent="0.35">
      <c r="A76" s="85"/>
      <c r="B76" s="86"/>
      <c r="C76" s="86" t="s">
        <v>258</v>
      </c>
      <c r="D76" s="86"/>
      <c r="E76" s="86"/>
      <c r="F76" s="86"/>
      <c r="G76" s="86"/>
      <c r="H76" s="86"/>
      <c r="I76" s="86" t="s">
        <v>241</v>
      </c>
      <c r="J76" s="86"/>
      <c r="K76" s="86"/>
      <c r="L76" s="86"/>
      <c r="M76" s="86"/>
      <c r="N76" s="87"/>
      <c r="O76" s="86"/>
      <c r="P76" s="86"/>
      <c r="Q76" s="86"/>
      <c r="R76" s="86"/>
      <c r="S76" s="86"/>
      <c r="T76" s="86"/>
      <c r="U76" s="88">
        <v>339637</v>
      </c>
      <c r="V76" s="89" t="s">
        <v>132</v>
      </c>
      <c r="W76" s="90">
        <f>IF(U75&gt;0,(+U76/U75),"")</f>
        <v>0.10121058030017767</v>
      </c>
      <c r="X76" s="91" t="s">
        <v>133</v>
      </c>
      <c r="Y76" s="92"/>
      <c r="Z76" s="93" t="s">
        <v>141</v>
      </c>
      <c r="AA76" s="1" t="s">
        <v>242</v>
      </c>
      <c r="AB76" s="94"/>
      <c r="AC76" s="1" t="s">
        <v>243</v>
      </c>
      <c r="AD76" s="94"/>
      <c r="AE76" s="1" t="s">
        <v>244</v>
      </c>
      <c r="AF76" s="94"/>
      <c r="AG76" s="95"/>
      <c r="AH76" s="94"/>
      <c r="AI76" s="96" t="s">
        <v>145</v>
      </c>
      <c r="AJ76" s="96"/>
      <c r="AK76" s="97">
        <v>26111</v>
      </c>
    </row>
    <row r="77" spans="1:37" ht="16.5" customHeight="1" x14ac:dyDescent="0.3">
      <c r="A77" s="45" t="s">
        <v>259</v>
      </c>
      <c r="B77" s="111" t="s">
        <v>260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 t="s">
        <v>261</v>
      </c>
      <c r="P77" s="112"/>
      <c r="Q77" s="112"/>
      <c r="R77" s="112"/>
      <c r="S77" s="112"/>
      <c r="T77" s="112"/>
      <c r="U77" s="112"/>
      <c r="V77" s="113"/>
      <c r="W77" s="114"/>
      <c r="X77" s="115"/>
      <c r="Y77" s="116" t="s">
        <v>98</v>
      </c>
      <c r="Z77" s="53"/>
      <c r="AA77" s="117">
        <v>45864</v>
      </c>
      <c r="AB77" s="118">
        <v>45926</v>
      </c>
      <c r="AC77" s="118">
        <v>45959</v>
      </c>
      <c r="AD77" s="118">
        <v>45965</v>
      </c>
      <c r="AE77" s="54" t="s">
        <v>99</v>
      </c>
      <c r="AF77" s="54" t="s">
        <v>99</v>
      </c>
      <c r="AG77" s="118">
        <v>45979</v>
      </c>
      <c r="AH77" s="54">
        <v>46003</v>
      </c>
      <c r="AI77" s="98" t="s">
        <v>99</v>
      </c>
      <c r="AJ77" s="119">
        <v>46010</v>
      </c>
      <c r="AK77" s="119">
        <v>46078</v>
      </c>
    </row>
    <row r="78" spans="1:37" ht="17.25" thickBot="1" x14ac:dyDescent="0.35">
      <c r="A78" s="103" t="s">
        <v>180</v>
      </c>
      <c r="B78" s="47"/>
      <c r="C78" s="47" t="s">
        <v>248</v>
      </c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8"/>
      <c r="O78" s="47"/>
      <c r="P78" s="47" t="s">
        <v>101</v>
      </c>
      <c r="Q78" s="47"/>
      <c r="R78" s="47"/>
      <c r="S78" s="47"/>
      <c r="T78" s="47"/>
      <c r="U78" s="47"/>
      <c r="V78" s="49"/>
      <c r="W78" s="50"/>
      <c r="X78" s="51"/>
      <c r="Y78" s="59" t="s">
        <v>102</v>
      </c>
      <c r="Z78" s="60"/>
      <c r="AA78" s="61">
        <v>45700</v>
      </c>
      <c r="AB78" s="120">
        <v>45926</v>
      </c>
      <c r="AC78" s="120">
        <v>45959</v>
      </c>
      <c r="AD78" s="120">
        <v>45965</v>
      </c>
      <c r="AE78" s="120" t="s">
        <v>99</v>
      </c>
      <c r="AF78" s="120" t="s">
        <v>99</v>
      </c>
      <c r="AG78" s="120">
        <v>45979</v>
      </c>
      <c r="AH78" s="121">
        <v>46003</v>
      </c>
      <c r="AI78" s="63" t="s">
        <v>99</v>
      </c>
      <c r="AJ78" s="63" t="s">
        <v>99</v>
      </c>
      <c r="AK78" s="63"/>
    </row>
    <row r="79" spans="1:37" x14ac:dyDescent="0.3">
      <c r="A79" s="104" t="s">
        <v>262</v>
      </c>
      <c r="B79" s="47"/>
      <c r="C79" s="47"/>
      <c r="D79" s="47" t="s">
        <v>99</v>
      </c>
      <c r="E79" s="47"/>
      <c r="F79" s="47"/>
      <c r="G79" s="47"/>
      <c r="H79" s="47"/>
      <c r="I79" s="47"/>
      <c r="J79" s="47"/>
      <c r="K79" s="47"/>
      <c r="L79" s="47"/>
      <c r="M79" s="47"/>
      <c r="N79" s="48"/>
      <c r="O79" s="47"/>
      <c r="P79" s="47"/>
      <c r="Q79" s="47" t="s">
        <v>263</v>
      </c>
      <c r="R79" s="47"/>
      <c r="S79" s="47"/>
      <c r="T79" s="47"/>
      <c r="U79" s="47"/>
      <c r="V79" s="49"/>
      <c r="W79" s="50"/>
      <c r="X79" s="51"/>
      <c r="Y79" s="66" t="s">
        <v>104</v>
      </c>
      <c r="Z79" s="67" t="s">
        <v>105</v>
      </c>
      <c r="AA79" s="68" t="s">
        <v>264</v>
      </c>
      <c r="AB79" s="69"/>
      <c r="AC79" s="99" t="s">
        <v>265</v>
      </c>
      <c r="AD79" s="105"/>
      <c r="AE79" s="68" t="s">
        <v>266</v>
      </c>
      <c r="AF79" s="69"/>
      <c r="AG79" s="70"/>
      <c r="AH79" s="69"/>
      <c r="AI79" s="71" t="s">
        <v>109</v>
      </c>
      <c r="AJ79" s="72"/>
      <c r="AK79" s="73" t="s">
        <v>267</v>
      </c>
    </row>
    <row r="80" spans="1:37" x14ac:dyDescent="0.3">
      <c r="A80" s="65"/>
      <c r="B80" s="47"/>
      <c r="C80" s="47"/>
      <c r="D80" s="47"/>
      <c r="E80" s="47" t="s">
        <v>268</v>
      </c>
      <c r="F80" s="47"/>
      <c r="G80" s="47"/>
      <c r="H80" s="47"/>
      <c r="I80" s="47"/>
      <c r="J80" s="47"/>
      <c r="K80" s="47"/>
      <c r="L80" s="47"/>
      <c r="M80" s="47"/>
      <c r="N80" s="48"/>
      <c r="O80" s="47"/>
      <c r="P80" s="47"/>
      <c r="Q80" s="47"/>
      <c r="R80" s="47" t="s">
        <v>252</v>
      </c>
      <c r="S80" s="47"/>
      <c r="T80" s="47"/>
      <c r="U80" s="47"/>
      <c r="V80" s="49"/>
      <c r="W80" s="50"/>
      <c r="X80" s="51"/>
      <c r="Y80" s="66" t="s">
        <v>113</v>
      </c>
      <c r="Z80" s="67" t="s">
        <v>114</v>
      </c>
      <c r="AA80" s="74" t="s">
        <v>269</v>
      </c>
      <c r="AB80" s="75"/>
      <c r="AC80" s="100" t="s">
        <v>270</v>
      </c>
      <c r="AD80" s="106"/>
      <c r="AE80" s="74" t="s">
        <v>271</v>
      </c>
      <c r="AF80" s="75"/>
      <c r="AG80" s="76"/>
      <c r="AH80" s="75"/>
      <c r="AI80" s="71" t="s">
        <v>119</v>
      </c>
      <c r="AJ80" s="77"/>
      <c r="AK80" s="73">
        <v>26121</v>
      </c>
    </row>
    <row r="81" spans="1:37" x14ac:dyDescent="0.3">
      <c r="A81" s="65"/>
      <c r="B81" s="47"/>
      <c r="C81" s="47"/>
      <c r="D81" s="47"/>
      <c r="E81" s="47"/>
      <c r="F81" s="47" t="s">
        <v>272</v>
      </c>
      <c r="G81" s="47"/>
      <c r="H81" s="47"/>
      <c r="I81" s="47"/>
      <c r="J81" s="47"/>
      <c r="K81" s="47"/>
      <c r="L81" s="47"/>
      <c r="M81" s="47"/>
      <c r="N81" s="48"/>
      <c r="O81" s="47"/>
      <c r="P81" s="47"/>
      <c r="Q81" s="47"/>
      <c r="R81" s="47"/>
      <c r="S81" s="47"/>
      <c r="T81" s="47"/>
      <c r="U81" s="47"/>
      <c r="V81" s="49"/>
      <c r="W81" s="50"/>
      <c r="X81" s="51"/>
      <c r="Y81" s="78"/>
      <c r="Z81" s="67" t="s">
        <v>65</v>
      </c>
      <c r="AA81" s="79" t="s">
        <v>273</v>
      </c>
      <c r="AB81" s="75"/>
      <c r="AC81" s="101" t="s">
        <v>274</v>
      </c>
      <c r="AD81" s="106"/>
      <c r="AE81" s="79" t="s">
        <v>275</v>
      </c>
      <c r="AF81" s="75"/>
      <c r="AG81" s="76" t="s">
        <v>118</v>
      </c>
      <c r="AH81" s="75"/>
      <c r="AI81" s="71" t="s">
        <v>125</v>
      </c>
      <c r="AJ81" s="71"/>
      <c r="AK81" s="102">
        <v>470895</v>
      </c>
    </row>
    <row r="82" spans="1:37" x14ac:dyDescent="0.3">
      <c r="A82" s="65"/>
      <c r="B82" s="47"/>
      <c r="C82" s="47"/>
      <c r="D82" s="47"/>
      <c r="E82" s="47"/>
      <c r="F82" s="47"/>
      <c r="G82" s="47" t="s">
        <v>65</v>
      </c>
      <c r="H82" s="47"/>
      <c r="I82" s="47"/>
      <c r="J82" s="47"/>
      <c r="K82" s="47"/>
      <c r="L82" s="47"/>
      <c r="M82" s="47"/>
      <c r="N82" s="48"/>
      <c r="O82" s="47"/>
      <c r="P82" s="47"/>
      <c r="Q82" s="47"/>
      <c r="R82" s="47"/>
      <c r="S82" s="47"/>
      <c r="T82" s="47" t="s">
        <v>276</v>
      </c>
      <c r="U82" s="47"/>
      <c r="V82" s="49"/>
      <c r="W82" s="50"/>
      <c r="X82" s="51"/>
      <c r="Y82" s="78"/>
      <c r="Z82" s="67" t="s">
        <v>126</v>
      </c>
      <c r="AA82" s="79" t="s">
        <v>277</v>
      </c>
      <c r="AB82" s="75"/>
      <c r="AC82" s="101" t="s">
        <v>278</v>
      </c>
      <c r="AD82" s="106"/>
      <c r="AE82" s="79" t="s">
        <v>279</v>
      </c>
      <c r="AF82" s="75"/>
      <c r="AG82" s="76" t="s">
        <v>280</v>
      </c>
      <c r="AH82" s="75"/>
      <c r="AI82" s="71" t="s">
        <v>130</v>
      </c>
      <c r="AJ82" s="71"/>
      <c r="AK82" s="80">
        <v>46071</v>
      </c>
    </row>
    <row r="83" spans="1:37" x14ac:dyDescent="0.3">
      <c r="A83" s="65"/>
      <c r="B83" s="47"/>
      <c r="C83" s="47"/>
      <c r="D83" s="47"/>
      <c r="E83" s="47"/>
      <c r="F83" s="47"/>
      <c r="G83" s="47"/>
      <c r="H83" s="81" t="s">
        <v>281</v>
      </c>
      <c r="I83" s="47"/>
      <c r="J83" s="47"/>
      <c r="K83" s="47"/>
      <c r="L83" s="47"/>
      <c r="M83" s="47"/>
      <c r="N83" s="48"/>
      <c r="O83" s="47"/>
      <c r="P83" s="47"/>
      <c r="Q83" s="47"/>
      <c r="R83" s="47"/>
      <c r="S83" s="47"/>
      <c r="T83" s="48"/>
      <c r="U83" s="82">
        <v>2931673</v>
      </c>
      <c r="V83" s="83" t="s">
        <v>132</v>
      </c>
      <c r="W83" s="84">
        <f>U83/phase52</f>
        <v>4.9898894533654857E-3</v>
      </c>
      <c r="X83" s="51" t="s">
        <v>133</v>
      </c>
      <c r="Y83" s="78"/>
      <c r="Z83" s="67" t="s">
        <v>134</v>
      </c>
      <c r="AA83" s="74" t="s">
        <v>282</v>
      </c>
      <c r="AB83" s="75"/>
      <c r="AC83" s="100" t="s">
        <v>283</v>
      </c>
      <c r="AD83" s="106"/>
      <c r="AE83" s="74" t="s">
        <v>284</v>
      </c>
      <c r="AF83" s="75"/>
      <c r="AG83" s="76"/>
      <c r="AH83" s="75"/>
      <c r="AI83" s="71" t="s">
        <v>138</v>
      </c>
      <c r="AJ83" s="71"/>
      <c r="AK83" s="80">
        <v>45890</v>
      </c>
    </row>
    <row r="84" spans="1:37" ht="17.25" thickBot="1" x14ac:dyDescent="0.35">
      <c r="A84" s="85"/>
      <c r="B84" s="86"/>
      <c r="C84" s="86" t="s">
        <v>285</v>
      </c>
      <c r="D84" s="86"/>
      <c r="E84" s="86"/>
      <c r="F84" s="86"/>
      <c r="G84" s="86"/>
      <c r="H84" s="86"/>
      <c r="I84" s="86" t="s">
        <v>286</v>
      </c>
      <c r="J84" s="86"/>
      <c r="K84" s="86"/>
      <c r="L84" s="86"/>
      <c r="M84" s="86"/>
      <c r="N84" s="87"/>
      <c r="O84" s="86"/>
      <c r="P84" s="86"/>
      <c r="Q84" s="86"/>
      <c r="R84" s="86"/>
      <c r="S84" s="86"/>
      <c r="T84" s="86"/>
      <c r="U84" s="88">
        <v>470895</v>
      </c>
      <c r="V84" s="89" t="s">
        <v>132</v>
      </c>
      <c r="W84" s="90">
        <f>IF(U83&gt;0,(+U84/U83),"")</f>
        <v>0.16062330280355278</v>
      </c>
      <c r="X84" s="91" t="s">
        <v>133</v>
      </c>
      <c r="Y84" s="92"/>
      <c r="Z84" s="93" t="s">
        <v>141</v>
      </c>
      <c r="AA84" s="1" t="s">
        <v>287</v>
      </c>
      <c r="AB84" s="94"/>
      <c r="AC84" s="122" t="s">
        <v>288</v>
      </c>
      <c r="AD84" s="108"/>
      <c r="AE84" s="1" t="s">
        <v>289</v>
      </c>
      <c r="AF84" s="94"/>
      <c r="AG84" s="95"/>
      <c r="AH84" s="94"/>
      <c r="AI84" s="96" t="s">
        <v>145</v>
      </c>
      <c r="AJ84" s="96"/>
      <c r="AK84" s="97" t="s">
        <v>290</v>
      </c>
    </row>
    <row r="85" spans="1:37" x14ac:dyDescent="0.3">
      <c r="A85" s="45" t="s">
        <v>291</v>
      </c>
      <c r="B85" s="46" t="s">
        <v>292</v>
      </c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8"/>
      <c r="O85" s="47" t="s">
        <v>261</v>
      </c>
      <c r="P85" s="47"/>
      <c r="Q85" s="47"/>
      <c r="R85" s="47"/>
      <c r="S85" s="47"/>
      <c r="T85" s="47"/>
      <c r="U85" s="47"/>
      <c r="V85" s="49"/>
      <c r="W85" s="50"/>
      <c r="X85" s="51"/>
      <c r="Y85" s="52" t="s">
        <v>98</v>
      </c>
      <c r="Z85" s="53"/>
      <c r="AA85" s="117">
        <v>45864</v>
      </c>
      <c r="AB85" s="118">
        <v>45926</v>
      </c>
      <c r="AC85" s="118">
        <v>45959</v>
      </c>
      <c r="AD85" s="118">
        <v>45965</v>
      </c>
      <c r="AE85" s="54" t="s">
        <v>99</v>
      </c>
      <c r="AF85" s="54" t="s">
        <v>99</v>
      </c>
      <c r="AG85" s="118">
        <v>45979</v>
      </c>
      <c r="AH85" s="54">
        <v>46003</v>
      </c>
      <c r="AI85" s="98" t="s">
        <v>99</v>
      </c>
      <c r="AJ85" s="119">
        <v>46010</v>
      </c>
      <c r="AK85" s="119">
        <v>46078</v>
      </c>
    </row>
    <row r="86" spans="1:37" ht="17.25" thickBot="1" x14ac:dyDescent="0.35">
      <c r="A86" s="103" t="s">
        <v>180</v>
      </c>
      <c r="B86" s="47"/>
      <c r="C86" s="47" t="s">
        <v>214</v>
      </c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8"/>
      <c r="O86" s="47"/>
      <c r="P86" s="47" t="s">
        <v>101</v>
      </c>
      <c r="Q86" s="47"/>
      <c r="R86" s="47"/>
      <c r="S86" s="47"/>
      <c r="T86" s="47"/>
      <c r="U86" s="47"/>
      <c r="V86" s="49"/>
      <c r="W86" s="50"/>
      <c r="X86" s="51"/>
      <c r="Y86" s="59" t="s">
        <v>102</v>
      </c>
      <c r="Z86" s="60"/>
      <c r="AA86" s="61">
        <v>45700</v>
      </c>
      <c r="AB86" s="120">
        <v>45926</v>
      </c>
      <c r="AC86" s="120">
        <v>45959</v>
      </c>
      <c r="AD86" s="120">
        <v>45965</v>
      </c>
      <c r="AE86" s="120" t="s">
        <v>99</v>
      </c>
      <c r="AF86" s="120" t="s">
        <v>99</v>
      </c>
      <c r="AG86" s="120">
        <v>45979</v>
      </c>
      <c r="AH86" s="121">
        <v>46003</v>
      </c>
      <c r="AI86" s="63" t="s">
        <v>99</v>
      </c>
      <c r="AJ86" s="63" t="s">
        <v>99</v>
      </c>
      <c r="AK86" s="63"/>
    </row>
    <row r="87" spans="1:37" x14ac:dyDescent="0.3">
      <c r="A87" s="104" t="s">
        <v>293</v>
      </c>
      <c r="B87" s="47"/>
      <c r="C87" s="47"/>
      <c r="D87" s="47" t="s">
        <v>99</v>
      </c>
      <c r="E87" s="47"/>
      <c r="F87" s="47"/>
      <c r="G87" s="47"/>
      <c r="H87" s="47"/>
      <c r="I87" s="47"/>
      <c r="J87" s="47"/>
      <c r="K87" s="47"/>
      <c r="L87" s="47"/>
      <c r="M87" s="47"/>
      <c r="N87" s="48"/>
      <c r="O87" s="47"/>
      <c r="P87" s="47"/>
      <c r="Q87" s="47" t="s">
        <v>263</v>
      </c>
      <c r="R87" s="47"/>
      <c r="S87" s="47"/>
      <c r="T87" s="47"/>
      <c r="U87" s="47"/>
      <c r="V87" s="49"/>
      <c r="W87" s="50"/>
      <c r="X87" s="51"/>
      <c r="Y87" s="66" t="s">
        <v>104</v>
      </c>
      <c r="Z87" s="67" t="s">
        <v>105</v>
      </c>
      <c r="AA87" s="68" t="s">
        <v>264</v>
      </c>
      <c r="AB87" s="69"/>
      <c r="AC87" s="99" t="s">
        <v>265</v>
      </c>
      <c r="AD87" s="105"/>
      <c r="AE87" s="68" t="s">
        <v>266</v>
      </c>
      <c r="AF87" s="69"/>
      <c r="AG87" s="70"/>
      <c r="AH87" s="69"/>
      <c r="AI87" s="71" t="s">
        <v>109</v>
      </c>
      <c r="AJ87" s="72"/>
      <c r="AK87" s="73" t="s">
        <v>294</v>
      </c>
    </row>
    <row r="88" spans="1:37" x14ac:dyDescent="0.3">
      <c r="A88" s="65"/>
      <c r="B88" s="47"/>
      <c r="C88" s="47"/>
      <c r="D88" s="47"/>
      <c r="E88" s="47" t="s">
        <v>295</v>
      </c>
      <c r="F88" s="47"/>
      <c r="G88" s="47"/>
      <c r="H88" s="47"/>
      <c r="I88" s="47"/>
      <c r="J88" s="47"/>
      <c r="K88" s="47"/>
      <c r="L88" s="47"/>
      <c r="M88" s="47"/>
      <c r="N88" s="48"/>
      <c r="O88" s="47"/>
      <c r="P88" s="47"/>
      <c r="Q88" s="47"/>
      <c r="R88" s="47" t="s">
        <v>296</v>
      </c>
      <c r="S88" s="47"/>
      <c r="T88" s="47"/>
      <c r="U88" s="47"/>
      <c r="V88" s="49"/>
      <c r="W88" s="50"/>
      <c r="X88" s="51"/>
      <c r="Y88" s="66" t="s">
        <v>113</v>
      </c>
      <c r="Z88" s="67" t="s">
        <v>114</v>
      </c>
      <c r="AA88" s="74" t="s">
        <v>269</v>
      </c>
      <c r="AB88" s="75"/>
      <c r="AC88" s="100" t="s">
        <v>270</v>
      </c>
      <c r="AD88" s="106"/>
      <c r="AE88" s="74" t="s">
        <v>271</v>
      </c>
      <c r="AF88" s="75"/>
      <c r="AG88" s="76"/>
      <c r="AH88" s="75"/>
      <c r="AI88" s="71" t="s">
        <v>119</v>
      </c>
      <c r="AJ88" s="77"/>
      <c r="AK88" s="73">
        <v>26121</v>
      </c>
    </row>
    <row r="89" spans="1:37" x14ac:dyDescent="0.3">
      <c r="A89" s="65"/>
      <c r="B89" s="47"/>
      <c r="C89" s="47"/>
      <c r="D89" s="47"/>
      <c r="E89" s="47"/>
      <c r="F89" s="47" t="s">
        <v>297</v>
      </c>
      <c r="G89" s="47"/>
      <c r="H89" s="47"/>
      <c r="I89" s="47"/>
      <c r="J89" s="47"/>
      <c r="K89" s="47"/>
      <c r="L89" s="47"/>
      <c r="M89" s="47"/>
      <c r="N89" s="48"/>
      <c r="O89" s="47"/>
      <c r="P89" s="47"/>
      <c r="Q89" s="47"/>
      <c r="R89" s="47"/>
      <c r="S89" s="47"/>
      <c r="T89" s="47"/>
      <c r="U89" s="47"/>
      <c r="V89" s="49"/>
      <c r="W89" s="50"/>
      <c r="X89" s="51"/>
      <c r="Y89" s="78"/>
      <c r="Z89" s="67" t="s">
        <v>65</v>
      </c>
      <c r="AA89" s="79" t="s">
        <v>273</v>
      </c>
      <c r="AB89" s="75"/>
      <c r="AC89" s="101" t="s">
        <v>274</v>
      </c>
      <c r="AD89" s="106"/>
      <c r="AE89" s="79" t="s">
        <v>275</v>
      </c>
      <c r="AF89" s="75"/>
      <c r="AG89" s="76" t="s">
        <v>118</v>
      </c>
      <c r="AH89" s="75"/>
      <c r="AI89" s="71" t="s">
        <v>125</v>
      </c>
      <c r="AJ89" s="71"/>
      <c r="AK89" s="102">
        <v>1530101</v>
      </c>
    </row>
    <row r="90" spans="1:37" x14ac:dyDescent="0.3">
      <c r="A90" s="65"/>
      <c r="B90" s="47"/>
      <c r="C90" s="47"/>
      <c r="D90" s="47"/>
      <c r="E90" s="47"/>
      <c r="F90" s="47"/>
      <c r="G90" s="47" t="s">
        <v>65</v>
      </c>
      <c r="H90" s="47"/>
      <c r="I90" s="47"/>
      <c r="J90" s="47"/>
      <c r="K90" s="47"/>
      <c r="L90" s="47"/>
      <c r="M90" s="47"/>
      <c r="N90" s="48"/>
      <c r="O90" s="47"/>
      <c r="P90" s="47"/>
      <c r="Q90" s="47"/>
      <c r="R90" s="47"/>
      <c r="S90" s="47"/>
      <c r="T90" s="47" t="s">
        <v>276</v>
      </c>
      <c r="U90" s="47"/>
      <c r="V90" s="49"/>
      <c r="W90" s="50"/>
      <c r="X90" s="51"/>
      <c r="Y90" s="78"/>
      <c r="Z90" s="67" t="s">
        <v>126</v>
      </c>
      <c r="AA90" s="79" t="s">
        <v>277</v>
      </c>
      <c r="AB90" s="75"/>
      <c r="AC90" s="101" t="s">
        <v>278</v>
      </c>
      <c r="AD90" s="106"/>
      <c r="AE90" s="79" t="s">
        <v>279</v>
      </c>
      <c r="AF90" s="75"/>
      <c r="AG90" s="76" t="s">
        <v>280</v>
      </c>
      <c r="AH90" s="75"/>
      <c r="AI90" s="71" t="s">
        <v>130</v>
      </c>
      <c r="AJ90" s="71"/>
      <c r="AK90" s="80">
        <v>46071</v>
      </c>
    </row>
    <row r="91" spans="1:37" x14ac:dyDescent="0.3">
      <c r="A91" s="65"/>
      <c r="B91" s="47"/>
      <c r="C91" s="47"/>
      <c r="D91" s="47"/>
      <c r="E91" s="47"/>
      <c r="F91" s="47"/>
      <c r="G91" s="47"/>
      <c r="H91" s="81" t="s">
        <v>298</v>
      </c>
      <c r="I91" s="47"/>
      <c r="J91" s="47"/>
      <c r="K91" s="47"/>
      <c r="L91" s="47"/>
      <c r="M91" s="47"/>
      <c r="N91" s="48"/>
      <c r="O91" s="47"/>
      <c r="P91" s="47"/>
      <c r="Q91" s="47"/>
      <c r="R91" s="47"/>
      <c r="S91" s="47"/>
      <c r="T91" s="48"/>
      <c r="U91" s="82">
        <v>11796890</v>
      </c>
      <c r="V91" s="83" t="s">
        <v>132</v>
      </c>
      <c r="W91" s="84">
        <f>U91/phase52</f>
        <v>2.0079039167571817E-2</v>
      </c>
      <c r="X91" s="51" t="s">
        <v>133</v>
      </c>
      <c r="Y91" s="78"/>
      <c r="Z91" s="67" t="s">
        <v>134</v>
      </c>
      <c r="AA91" s="74" t="s">
        <v>282</v>
      </c>
      <c r="AB91" s="75"/>
      <c r="AC91" s="100" t="s">
        <v>283</v>
      </c>
      <c r="AD91" s="106"/>
      <c r="AE91" s="74" t="s">
        <v>284</v>
      </c>
      <c r="AF91" s="75"/>
      <c r="AG91" s="76"/>
      <c r="AH91" s="75"/>
      <c r="AI91" s="71" t="s">
        <v>138</v>
      </c>
      <c r="AJ91" s="71"/>
      <c r="AK91" s="80">
        <v>45890</v>
      </c>
    </row>
    <row r="92" spans="1:37" ht="17.25" thickBot="1" x14ac:dyDescent="0.35">
      <c r="A92" s="85"/>
      <c r="B92" s="86"/>
      <c r="C92" s="86" t="s">
        <v>285</v>
      </c>
      <c r="D92" s="86"/>
      <c r="E92" s="86"/>
      <c r="F92" s="86"/>
      <c r="G92" s="86"/>
      <c r="H92" s="86"/>
      <c r="I92" s="86" t="s">
        <v>286</v>
      </c>
      <c r="J92" s="86"/>
      <c r="K92" s="86"/>
      <c r="L92" s="86"/>
      <c r="M92" s="86"/>
      <c r="N92" s="87"/>
      <c r="O92" s="86"/>
      <c r="P92" s="86"/>
      <c r="Q92" s="86"/>
      <c r="R92" s="86"/>
      <c r="S92" s="86"/>
      <c r="T92" s="86"/>
      <c r="U92" s="88">
        <v>1530101</v>
      </c>
      <c r="V92" s="89" t="s">
        <v>132</v>
      </c>
      <c r="W92" s="90">
        <f>IF(U91&gt;0,(+U92/U91),"")</f>
        <v>0.1297037609064762</v>
      </c>
      <c r="X92" s="91" t="s">
        <v>133</v>
      </c>
      <c r="Y92" s="92"/>
      <c r="Z92" s="93" t="s">
        <v>141</v>
      </c>
      <c r="AA92" s="1" t="s">
        <v>287</v>
      </c>
      <c r="AB92" s="94"/>
      <c r="AC92" s="122" t="s">
        <v>288</v>
      </c>
      <c r="AD92" s="108"/>
      <c r="AE92" s="1" t="s">
        <v>289</v>
      </c>
      <c r="AF92" s="94"/>
      <c r="AG92" s="95"/>
      <c r="AH92" s="94"/>
      <c r="AI92" s="96" t="s">
        <v>145</v>
      </c>
      <c r="AJ92" s="96"/>
      <c r="AK92" s="97" t="s">
        <v>299</v>
      </c>
    </row>
    <row r="93" spans="1:37" x14ac:dyDescent="0.3">
      <c r="A93" s="45" t="s">
        <v>300</v>
      </c>
      <c r="B93" s="46" t="s">
        <v>301</v>
      </c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8"/>
      <c r="O93" s="47" t="s">
        <v>302</v>
      </c>
      <c r="P93" s="47"/>
      <c r="Q93" s="47"/>
      <c r="R93" s="47"/>
      <c r="S93" s="47"/>
      <c r="T93" s="47"/>
      <c r="U93" s="47"/>
      <c r="V93" s="49"/>
      <c r="W93" s="50"/>
      <c r="X93" s="51"/>
      <c r="Y93" s="52" t="s">
        <v>98</v>
      </c>
      <c r="Z93" s="53"/>
      <c r="AA93" s="117">
        <v>45900</v>
      </c>
      <c r="AB93" s="54">
        <v>45961</v>
      </c>
      <c r="AC93" s="54">
        <v>46001</v>
      </c>
      <c r="AD93" s="54">
        <v>46007</v>
      </c>
      <c r="AE93" s="54" t="s">
        <v>99</v>
      </c>
      <c r="AF93" s="54" t="s">
        <v>99</v>
      </c>
      <c r="AG93" s="55">
        <v>46028</v>
      </c>
      <c r="AH93" s="54">
        <v>46052</v>
      </c>
      <c r="AI93" s="98" t="s">
        <v>99</v>
      </c>
      <c r="AJ93" s="57">
        <v>46056</v>
      </c>
      <c r="AK93" s="57">
        <v>46106</v>
      </c>
    </row>
    <row r="94" spans="1:37" ht="17.25" thickBot="1" x14ac:dyDescent="0.35">
      <c r="A94" s="103" t="s">
        <v>180</v>
      </c>
      <c r="B94" s="47"/>
      <c r="C94" s="47" t="s">
        <v>303</v>
      </c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8"/>
      <c r="O94" s="47"/>
      <c r="P94" s="47" t="s">
        <v>304</v>
      </c>
      <c r="Q94" s="47"/>
      <c r="R94" s="47"/>
      <c r="S94" s="47"/>
      <c r="T94" s="47"/>
      <c r="U94" s="47"/>
      <c r="V94" s="49"/>
      <c r="W94" s="50"/>
      <c r="X94" s="51"/>
      <c r="Y94" s="59" t="s">
        <v>102</v>
      </c>
      <c r="Z94" s="60"/>
      <c r="AA94" s="61">
        <v>45700</v>
      </c>
      <c r="AB94" s="61">
        <v>45961</v>
      </c>
      <c r="AC94" s="61">
        <v>46001</v>
      </c>
      <c r="AD94" s="61">
        <v>46007</v>
      </c>
      <c r="AE94" s="61" t="s">
        <v>99</v>
      </c>
      <c r="AF94" s="61" t="s">
        <v>99</v>
      </c>
      <c r="AG94" s="62">
        <v>46028</v>
      </c>
      <c r="AH94" s="61">
        <v>46052</v>
      </c>
      <c r="AI94" s="63" t="s">
        <v>99</v>
      </c>
      <c r="AJ94" s="63">
        <v>46056</v>
      </c>
      <c r="AK94" s="57"/>
    </row>
    <row r="95" spans="1:37" x14ac:dyDescent="0.3">
      <c r="A95" s="104" t="s">
        <v>305</v>
      </c>
      <c r="B95" s="47"/>
      <c r="C95" s="47"/>
      <c r="D95" s="47" t="s">
        <v>99</v>
      </c>
      <c r="E95" s="47"/>
      <c r="F95" s="47"/>
      <c r="G95" s="47"/>
      <c r="H95" s="47"/>
      <c r="I95" s="47"/>
      <c r="J95" s="47"/>
      <c r="K95" s="47"/>
      <c r="L95" s="47"/>
      <c r="M95" s="47"/>
      <c r="N95" s="48"/>
      <c r="O95" s="47"/>
      <c r="P95" s="47"/>
      <c r="Q95" s="47" t="s">
        <v>306</v>
      </c>
      <c r="R95" s="47"/>
      <c r="S95" s="47"/>
      <c r="T95" s="47"/>
      <c r="U95" s="47"/>
      <c r="V95" s="49"/>
      <c r="W95" s="50"/>
      <c r="X95" s="51"/>
      <c r="Y95" s="66" t="s">
        <v>104</v>
      </c>
      <c r="Z95" s="67" t="s">
        <v>105</v>
      </c>
      <c r="AA95" s="68" t="s">
        <v>218</v>
      </c>
      <c r="AB95" s="69"/>
      <c r="AC95" s="68" t="s">
        <v>264</v>
      </c>
      <c r="AD95" s="69"/>
      <c r="AE95" s="99" t="s">
        <v>307</v>
      </c>
      <c r="AF95" s="105"/>
      <c r="AG95" s="70"/>
      <c r="AH95" s="69"/>
      <c r="AI95" s="71" t="s">
        <v>109</v>
      </c>
      <c r="AJ95" s="72"/>
      <c r="AK95" s="73" t="s">
        <v>308</v>
      </c>
    </row>
    <row r="96" spans="1:37" x14ac:dyDescent="0.3">
      <c r="A96" s="65"/>
      <c r="B96" s="47"/>
      <c r="C96" s="47"/>
      <c r="D96" s="47"/>
      <c r="E96" s="47" t="s">
        <v>309</v>
      </c>
      <c r="F96" s="47"/>
      <c r="G96" s="47"/>
      <c r="H96" s="47"/>
      <c r="I96" s="47"/>
      <c r="J96" s="47"/>
      <c r="K96" s="47"/>
      <c r="L96" s="47"/>
      <c r="M96" s="47"/>
      <c r="N96" s="48"/>
      <c r="O96" s="47"/>
      <c r="P96" s="47"/>
      <c r="Q96" s="47"/>
      <c r="R96" s="47" t="s">
        <v>296</v>
      </c>
      <c r="S96" s="47"/>
      <c r="T96" s="47"/>
      <c r="U96" s="47"/>
      <c r="V96" s="49"/>
      <c r="W96" s="50"/>
      <c r="X96" s="51"/>
      <c r="Y96" s="66" t="s">
        <v>113</v>
      </c>
      <c r="Z96" s="67" t="s">
        <v>114</v>
      </c>
      <c r="AA96" s="74" t="s">
        <v>310</v>
      </c>
      <c r="AB96" s="75"/>
      <c r="AC96" s="74" t="s">
        <v>269</v>
      </c>
      <c r="AD96" s="75"/>
      <c r="AE96" s="100" t="s">
        <v>311</v>
      </c>
      <c r="AF96" s="106"/>
      <c r="AG96" s="76"/>
      <c r="AH96" s="75"/>
      <c r="AI96" s="71" t="s">
        <v>119</v>
      </c>
      <c r="AJ96" s="77"/>
      <c r="AK96" s="73"/>
    </row>
    <row r="97" spans="1:37" x14ac:dyDescent="0.3">
      <c r="A97" s="65"/>
      <c r="B97" s="47"/>
      <c r="C97" s="47"/>
      <c r="D97" s="47"/>
      <c r="E97" s="47"/>
      <c r="F97" s="47" t="s">
        <v>312</v>
      </c>
      <c r="G97" s="47"/>
      <c r="H97" s="47"/>
      <c r="I97" s="47"/>
      <c r="J97" s="47"/>
      <c r="K97" s="47"/>
      <c r="L97" s="47"/>
      <c r="M97" s="47"/>
      <c r="N97" s="48"/>
      <c r="O97" s="47"/>
      <c r="P97" s="47"/>
      <c r="Q97" s="47"/>
      <c r="R97" s="47"/>
      <c r="S97" s="47"/>
      <c r="T97" s="47"/>
      <c r="U97" s="47"/>
      <c r="V97" s="49"/>
      <c r="W97" s="50"/>
      <c r="X97" s="51"/>
      <c r="Y97" s="78"/>
      <c r="Z97" s="67" t="s">
        <v>65</v>
      </c>
      <c r="AA97" s="79" t="s">
        <v>313</v>
      </c>
      <c r="AB97" s="75"/>
      <c r="AC97" s="79" t="s">
        <v>273</v>
      </c>
      <c r="AD97" s="75"/>
      <c r="AE97" s="101" t="s">
        <v>314</v>
      </c>
      <c r="AF97" s="106"/>
      <c r="AG97" s="76" t="s">
        <v>118</v>
      </c>
      <c r="AH97" s="75"/>
      <c r="AI97" s="71" t="s">
        <v>125</v>
      </c>
      <c r="AJ97" s="71"/>
      <c r="AK97" s="80"/>
    </row>
    <row r="98" spans="1:37" x14ac:dyDescent="0.3">
      <c r="A98" s="65"/>
      <c r="B98" s="47"/>
      <c r="C98" s="47"/>
      <c r="D98" s="47"/>
      <c r="E98" s="47"/>
      <c r="F98" s="47"/>
      <c r="G98" s="47" t="s">
        <v>65</v>
      </c>
      <c r="H98" s="47"/>
      <c r="I98" s="47"/>
      <c r="J98" s="47"/>
      <c r="K98" s="47"/>
      <c r="L98" s="47"/>
      <c r="M98" s="47"/>
      <c r="N98" s="48"/>
      <c r="O98" s="47"/>
      <c r="P98" s="47"/>
      <c r="Q98" s="47"/>
      <c r="R98" s="47"/>
      <c r="S98" s="47"/>
      <c r="T98" s="47" t="s">
        <v>315</v>
      </c>
      <c r="U98" s="47"/>
      <c r="V98" s="49"/>
      <c r="W98" s="50"/>
      <c r="X98" s="51"/>
      <c r="Y98" s="78"/>
      <c r="Z98" s="67" t="s">
        <v>126</v>
      </c>
      <c r="AA98" s="123" t="s">
        <v>232</v>
      </c>
      <c r="AB98" s="75"/>
      <c r="AC98" s="79" t="s">
        <v>277</v>
      </c>
      <c r="AD98" s="75"/>
      <c r="AE98" s="101" t="s">
        <v>233</v>
      </c>
      <c r="AF98" s="106"/>
      <c r="AG98" s="76" t="s">
        <v>316</v>
      </c>
      <c r="AH98" s="75"/>
      <c r="AI98" s="71" t="s">
        <v>130</v>
      </c>
      <c r="AJ98" s="71"/>
      <c r="AK98" s="80"/>
    </row>
    <row r="99" spans="1:37" x14ac:dyDescent="0.3">
      <c r="A99" s="65"/>
      <c r="B99" s="47"/>
      <c r="C99" s="47"/>
      <c r="D99" s="47"/>
      <c r="E99" s="47"/>
      <c r="F99" s="47"/>
      <c r="G99" s="47"/>
      <c r="H99" s="81" t="s">
        <v>317</v>
      </c>
      <c r="I99" s="47"/>
      <c r="J99" s="47"/>
      <c r="K99" s="47"/>
      <c r="L99" s="47"/>
      <c r="M99" s="47"/>
      <c r="N99" s="48"/>
      <c r="O99" s="47"/>
      <c r="P99" s="47"/>
      <c r="Q99" s="47"/>
      <c r="R99" s="47"/>
      <c r="S99" s="47"/>
      <c r="T99" s="48"/>
      <c r="U99" s="82">
        <v>38010436</v>
      </c>
      <c r="V99" s="83" t="s">
        <v>132</v>
      </c>
      <c r="W99" s="84">
        <f>U99/phase52</f>
        <v>6.4696121877925603E-2</v>
      </c>
      <c r="X99" s="51" t="s">
        <v>133</v>
      </c>
      <c r="Y99" s="78"/>
      <c r="Z99" s="67" t="s">
        <v>134</v>
      </c>
      <c r="AA99" s="74" t="s">
        <v>237</v>
      </c>
      <c r="AB99" s="75"/>
      <c r="AC99" s="74" t="s">
        <v>282</v>
      </c>
      <c r="AD99" s="75"/>
      <c r="AE99" s="100" t="s">
        <v>238</v>
      </c>
      <c r="AF99" s="106"/>
      <c r="AG99" s="76"/>
      <c r="AH99" s="75"/>
      <c r="AI99" s="71" t="s">
        <v>138</v>
      </c>
      <c r="AJ99" s="71"/>
      <c r="AK99" s="80">
        <v>45896</v>
      </c>
    </row>
    <row r="100" spans="1:37" ht="17.25" thickBot="1" x14ac:dyDescent="0.35">
      <c r="A100" s="85"/>
      <c r="B100" s="86"/>
      <c r="C100" s="86" t="s">
        <v>318</v>
      </c>
      <c r="D100" s="86"/>
      <c r="E100" s="86"/>
      <c r="F100" s="86"/>
      <c r="G100" s="86"/>
      <c r="H100" s="86"/>
      <c r="I100" s="86" t="s">
        <v>286</v>
      </c>
      <c r="J100" s="86"/>
      <c r="K100" s="86"/>
      <c r="L100" s="86"/>
      <c r="M100" s="86"/>
      <c r="N100" s="87"/>
      <c r="O100" s="86"/>
      <c r="P100" s="86"/>
      <c r="Q100" s="86"/>
      <c r="R100" s="86"/>
      <c r="S100" s="86"/>
      <c r="T100" s="86"/>
      <c r="U100" s="88">
        <v>3959440</v>
      </c>
      <c r="V100" s="89" t="s">
        <v>132</v>
      </c>
      <c r="W100" s="90">
        <f>IF(U99&gt;0,(+U100/U99),"")</f>
        <v>0.10416718187605109</v>
      </c>
      <c r="X100" s="91" t="s">
        <v>133</v>
      </c>
      <c r="Y100" s="92"/>
      <c r="Z100" s="93" t="s">
        <v>141</v>
      </c>
      <c r="AA100" s="2" t="s">
        <v>242</v>
      </c>
      <c r="AB100" s="94"/>
      <c r="AC100" s="1" t="s">
        <v>287</v>
      </c>
      <c r="AD100" s="94"/>
      <c r="AE100" s="3" t="s">
        <v>243</v>
      </c>
      <c r="AF100" s="108"/>
      <c r="AG100" s="95"/>
      <c r="AH100" s="94"/>
      <c r="AI100" s="96" t="s">
        <v>145</v>
      </c>
      <c r="AJ100" s="96"/>
      <c r="AK100" s="97">
        <v>26128</v>
      </c>
    </row>
    <row r="101" spans="1:37" ht="16.5" customHeight="1" x14ac:dyDescent="0.3">
      <c r="A101" s="45" t="s">
        <v>319</v>
      </c>
      <c r="B101" s="111" t="s">
        <v>320</v>
      </c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 t="s">
        <v>321</v>
      </c>
      <c r="P101" s="112"/>
      <c r="Q101" s="112"/>
      <c r="R101" s="112"/>
      <c r="S101" s="112"/>
      <c r="T101" s="112"/>
      <c r="U101" s="112"/>
      <c r="V101" s="113"/>
      <c r="W101" s="114"/>
      <c r="X101" s="115"/>
      <c r="Y101" s="116" t="s">
        <v>98</v>
      </c>
      <c r="Z101" s="53"/>
      <c r="AA101" s="117">
        <v>45678</v>
      </c>
      <c r="AB101" s="118">
        <v>45737</v>
      </c>
      <c r="AC101" s="118">
        <v>45770</v>
      </c>
      <c r="AD101" s="118">
        <v>45776</v>
      </c>
      <c r="AE101" s="54" t="s">
        <v>99</v>
      </c>
      <c r="AF101" s="54" t="s">
        <v>99</v>
      </c>
      <c r="AG101" s="118">
        <v>45776</v>
      </c>
      <c r="AH101" s="54">
        <v>45824</v>
      </c>
      <c r="AI101" s="98" t="s">
        <v>99</v>
      </c>
      <c r="AJ101" s="119">
        <v>45831</v>
      </c>
      <c r="AK101" s="57">
        <v>45898</v>
      </c>
    </row>
    <row r="102" spans="1:37" ht="17.25" thickBot="1" x14ac:dyDescent="0.35">
      <c r="A102" s="103" t="s">
        <v>180</v>
      </c>
      <c r="B102" s="47"/>
      <c r="C102" s="47" t="s">
        <v>322</v>
      </c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8"/>
      <c r="O102" s="47"/>
      <c r="P102" s="47" t="s">
        <v>101</v>
      </c>
      <c r="Q102" s="47"/>
      <c r="R102" s="47"/>
      <c r="S102" s="47"/>
      <c r="T102" s="47"/>
      <c r="U102" s="47"/>
      <c r="V102" s="49"/>
      <c r="W102" s="50"/>
      <c r="X102" s="51"/>
      <c r="Y102" s="59" t="s">
        <v>102</v>
      </c>
      <c r="Z102" s="60"/>
      <c r="AA102" s="61">
        <v>45700</v>
      </c>
      <c r="AB102" s="120">
        <v>45737</v>
      </c>
      <c r="AC102" s="120">
        <v>45770</v>
      </c>
      <c r="AD102" s="120" t="s">
        <v>99</v>
      </c>
      <c r="AE102" s="120" t="s">
        <v>99</v>
      </c>
      <c r="AF102" s="120" t="s">
        <v>99</v>
      </c>
      <c r="AG102" s="120">
        <v>45776</v>
      </c>
      <c r="AH102" s="121">
        <v>45824</v>
      </c>
      <c r="AI102" s="63" t="s">
        <v>99</v>
      </c>
      <c r="AJ102" s="63">
        <v>45831</v>
      </c>
      <c r="AK102" s="63">
        <v>45876</v>
      </c>
    </row>
    <row r="103" spans="1:37" x14ac:dyDescent="0.3">
      <c r="A103" s="104" t="s">
        <v>323</v>
      </c>
      <c r="B103" s="47"/>
      <c r="C103" s="47"/>
      <c r="D103" s="47" t="s">
        <v>99</v>
      </c>
      <c r="E103" s="47"/>
      <c r="F103" s="47"/>
      <c r="G103" s="47"/>
      <c r="H103" s="47"/>
      <c r="I103" s="47"/>
      <c r="J103" s="47"/>
      <c r="K103" s="47"/>
      <c r="L103" s="47"/>
      <c r="M103" s="47"/>
      <c r="N103" s="48"/>
      <c r="O103" s="47"/>
      <c r="P103" s="47"/>
      <c r="Q103" s="47" t="s">
        <v>263</v>
      </c>
      <c r="R103" s="47"/>
      <c r="S103" s="47"/>
      <c r="T103" s="47"/>
      <c r="U103" s="47"/>
      <c r="V103" s="49"/>
      <c r="W103" s="50"/>
      <c r="X103" s="51"/>
      <c r="Y103" s="66" t="s">
        <v>104</v>
      </c>
      <c r="Z103" s="67" t="s">
        <v>105</v>
      </c>
      <c r="AA103" s="99" t="s">
        <v>185</v>
      </c>
      <c r="AB103" s="105"/>
      <c r="AC103" s="68"/>
      <c r="AD103" s="69"/>
      <c r="AE103" s="68"/>
      <c r="AF103" s="69"/>
      <c r="AG103" s="70"/>
      <c r="AH103" s="69"/>
      <c r="AI103" s="71" t="s">
        <v>109</v>
      </c>
      <c r="AJ103" s="72"/>
      <c r="AK103" s="73" t="s">
        <v>324</v>
      </c>
    </row>
    <row r="104" spans="1:37" x14ac:dyDescent="0.3">
      <c r="A104" s="65"/>
      <c r="B104" s="47"/>
      <c r="C104" s="47"/>
      <c r="D104" s="47"/>
      <c r="E104" s="47" t="s">
        <v>325</v>
      </c>
      <c r="F104" s="47"/>
      <c r="G104" s="47"/>
      <c r="H104" s="47"/>
      <c r="I104" s="47"/>
      <c r="J104" s="47"/>
      <c r="K104" s="47"/>
      <c r="L104" s="47"/>
      <c r="M104" s="47"/>
      <c r="N104" s="48"/>
      <c r="O104" s="47"/>
      <c r="P104" s="47"/>
      <c r="Q104" s="47"/>
      <c r="R104" s="47" t="s">
        <v>326</v>
      </c>
      <c r="S104" s="47"/>
      <c r="T104" s="47"/>
      <c r="U104" s="47"/>
      <c r="V104" s="49"/>
      <c r="W104" s="50"/>
      <c r="X104" s="51"/>
      <c r="Y104" s="66" t="s">
        <v>113</v>
      </c>
      <c r="Z104" s="67" t="s">
        <v>114</v>
      </c>
      <c r="AA104" s="100" t="s">
        <v>191</v>
      </c>
      <c r="AB104" s="106"/>
      <c r="AC104" s="74"/>
      <c r="AD104" s="75"/>
      <c r="AE104" s="74"/>
      <c r="AF104" s="75"/>
      <c r="AG104" s="76"/>
      <c r="AH104" s="75"/>
      <c r="AI104" s="71" t="s">
        <v>119</v>
      </c>
      <c r="AJ104" s="77"/>
      <c r="AK104" s="73">
        <v>26110</v>
      </c>
    </row>
    <row r="105" spans="1:37" x14ac:dyDescent="0.3">
      <c r="A105" s="65"/>
      <c r="B105" s="47"/>
      <c r="C105" s="47"/>
      <c r="D105" s="47"/>
      <c r="E105" s="47"/>
      <c r="F105" s="47" t="s">
        <v>327</v>
      </c>
      <c r="G105" s="47"/>
      <c r="H105" s="47"/>
      <c r="I105" s="47"/>
      <c r="J105" s="47"/>
      <c r="K105" s="47"/>
      <c r="L105" s="47"/>
      <c r="M105" s="47"/>
      <c r="N105" s="48"/>
      <c r="O105" s="47"/>
      <c r="P105" s="47"/>
      <c r="Q105" s="47"/>
      <c r="R105" s="47"/>
      <c r="S105" s="47"/>
      <c r="T105" s="47"/>
      <c r="U105" s="47"/>
      <c r="V105" s="49"/>
      <c r="W105" s="50"/>
      <c r="X105" s="51"/>
      <c r="Y105" s="78"/>
      <c r="Z105" s="67" t="s">
        <v>65</v>
      </c>
      <c r="AA105" s="101" t="s">
        <v>195</v>
      </c>
      <c r="AB105" s="106"/>
      <c r="AC105" s="79"/>
      <c r="AD105" s="75"/>
      <c r="AE105" s="79"/>
      <c r="AF105" s="75"/>
      <c r="AG105" s="76" t="s">
        <v>118</v>
      </c>
      <c r="AH105" s="75"/>
      <c r="AI105" s="71" t="s">
        <v>125</v>
      </c>
      <c r="AJ105" s="71"/>
      <c r="AK105" s="124">
        <v>645125</v>
      </c>
    </row>
    <row r="106" spans="1:37" x14ac:dyDescent="0.3">
      <c r="A106" s="65"/>
      <c r="B106" s="47"/>
      <c r="C106" s="47"/>
      <c r="D106" s="47"/>
      <c r="E106" s="47"/>
      <c r="F106" s="47"/>
      <c r="G106" s="47" t="s">
        <v>65</v>
      </c>
      <c r="H106" s="47"/>
      <c r="I106" s="47"/>
      <c r="J106" s="47"/>
      <c r="K106" s="47"/>
      <c r="L106" s="47"/>
      <c r="M106" s="47"/>
      <c r="N106" s="48"/>
      <c r="O106" s="47"/>
      <c r="P106" s="47"/>
      <c r="Q106" s="47"/>
      <c r="R106" s="47"/>
      <c r="S106" s="47"/>
      <c r="T106" s="47" t="s">
        <v>328</v>
      </c>
      <c r="U106" s="47"/>
      <c r="V106" s="49"/>
      <c r="W106" s="50"/>
      <c r="X106" s="51"/>
      <c r="Y106" s="78"/>
      <c r="Z106" s="67" t="s">
        <v>126</v>
      </c>
      <c r="AA106" s="101" t="s">
        <v>199</v>
      </c>
      <c r="AB106" s="106"/>
      <c r="AC106" s="79"/>
      <c r="AD106" s="75"/>
      <c r="AE106" s="79"/>
      <c r="AF106" s="75"/>
      <c r="AG106" s="76" t="s">
        <v>329</v>
      </c>
      <c r="AH106" s="75"/>
      <c r="AI106" s="71" t="s">
        <v>130</v>
      </c>
      <c r="AJ106" s="71"/>
      <c r="AK106" s="80">
        <v>45875</v>
      </c>
    </row>
    <row r="107" spans="1:37" x14ac:dyDescent="0.3">
      <c r="A107" s="65"/>
      <c r="B107" s="47"/>
      <c r="C107" s="47"/>
      <c r="D107" s="47"/>
      <c r="E107" s="47"/>
      <c r="F107" s="47"/>
      <c r="G107" s="47"/>
      <c r="H107" s="81" t="s">
        <v>330</v>
      </c>
      <c r="I107" s="47"/>
      <c r="J107" s="47"/>
      <c r="K107" s="47"/>
      <c r="L107" s="47"/>
      <c r="M107" s="47"/>
      <c r="N107" s="48"/>
      <c r="O107" s="47"/>
      <c r="P107" s="47"/>
      <c r="Q107" s="47"/>
      <c r="R107" s="47"/>
      <c r="S107" s="47"/>
      <c r="T107" s="48"/>
      <c r="U107" s="82">
        <v>4311094</v>
      </c>
      <c r="V107" s="83" t="s">
        <v>132</v>
      </c>
      <c r="W107" s="84">
        <f>U107/phase52</f>
        <v>7.3377496341055868E-3</v>
      </c>
      <c r="X107" s="51" t="s">
        <v>133</v>
      </c>
      <c r="Y107" s="78"/>
      <c r="Z107" s="67" t="s">
        <v>134</v>
      </c>
      <c r="AA107" s="100" t="s">
        <v>203</v>
      </c>
      <c r="AB107" s="106"/>
      <c r="AC107" s="74"/>
      <c r="AD107" s="75"/>
      <c r="AE107" s="74"/>
      <c r="AF107" s="75"/>
      <c r="AG107" s="76"/>
      <c r="AH107" s="75"/>
      <c r="AI107" s="71" t="s">
        <v>138</v>
      </c>
      <c r="AJ107" s="71"/>
      <c r="AK107" s="80">
        <v>45713</v>
      </c>
    </row>
    <row r="108" spans="1:37" ht="17.25" thickBot="1" x14ac:dyDescent="0.35">
      <c r="A108" s="85"/>
      <c r="B108" s="86"/>
      <c r="C108" s="86" t="s">
        <v>331</v>
      </c>
      <c r="D108" s="86"/>
      <c r="E108" s="86"/>
      <c r="F108" s="86"/>
      <c r="G108" s="86"/>
      <c r="H108" s="86"/>
      <c r="I108" s="86" t="s">
        <v>286</v>
      </c>
      <c r="J108" s="86"/>
      <c r="K108" s="86"/>
      <c r="L108" s="86"/>
      <c r="M108" s="86"/>
      <c r="N108" s="87"/>
      <c r="O108" s="86"/>
      <c r="P108" s="86"/>
      <c r="Q108" s="86"/>
      <c r="R108" s="86"/>
      <c r="S108" s="86"/>
      <c r="T108" s="86"/>
      <c r="U108" s="88">
        <v>645125</v>
      </c>
      <c r="V108" s="89" t="s">
        <v>132</v>
      </c>
      <c r="W108" s="90">
        <f>IF(U107&gt;0,(+U108/U107),"")</f>
        <v>0.14964299085104615</v>
      </c>
      <c r="X108" s="91" t="s">
        <v>133</v>
      </c>
      <c r="Y108" s="92"/>
      <c r="Z108" s="93" t="s">
        <v>141</v>
      </c>
      <c r="AA108" s="3" t="s">
        <v>208</v>
      </c>
      <c r="AB108" s="108"/>
      <c r="AC108" s="2"/>
      <c r="AD108" s="94"/>
      <c r="AE108" s="2"/>
      <c r="AF108" s="94"/>
      <c r="AG108" s="95"/>
      <c r="AH108" s="94"/>
      <c r="AI108" s="96" t="s">
        <v>145</v>
      </c>
      <c r="AJ108" s="96"/>
      <c r="AK108" s="97" t="s">
        <v>332</v>
      </c>
    </row>
    <row r="109" spans="1:37" x14ac:dyDescent="0.3">
      <c r="A109" s="45" t="s">
        <v>333</v>
      </c>
      <c r="B109" s="46" t="s">
        <v>334</v>
      </c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8"/>
      <c r="O109" s="47" t="s">
        <v>335</v>
      </c>
      <c r="P109" s="47"/>
      <c r="Q109" s="47"/>
      <c r="R109" s="47"/>
      <c r="S109" s="47"/>
      <c r="T109" s="47"/>
      <c r="U109" s="47"/>
      <c r="V109" s="49"/>
      <c r="W109" s="50"/>
      <c r="X109" s="51"/>
      <c r="Y109" s="52" t="s">
        <v>98</v>
      </c>
      <c r="Z109" s="53"/>
      <c r="AA109" s="54">
        <v>45857</v>
      </c>
      <c r="AB109" s="54">
        <v>45919</v>
      </c>
      <c r="AC109" s="54">
        <v>45952</v>
      </c>
      <c r="AD109" s="54">
        <v>45958</v>
      </c>
      <c r="AE109" s="54" t="s">
        <v>99</v>
      </c>
      <c r="AF109" s="54" t="s">
        <v>99</v>
      </c>
      <c r="AG109" s="55">
        <v>45979</v>
      </c>
      <c r="AH109" s="54">
        <v>46008</v>
      </c>
      <c r="AI109" s="98" t="s">
        <v>99</v>
      </c>
      <c r="AJ109" s="57">
        <v>46020</v>
      </c>
      <c r="AK109" s="57">
        <v>46091</v>
      </c>
    </row>
    <row r="110" spans="1:37" ht="17.25" thickBot="1" x14ac:dyDescent="0.35">
      <c r="A110" s="103" t="s">
        <v>180</v>
      </c>
      <c r="B110" s="47"/>
      <c r="C110" s="47" t="s">
        <v>336</v>
      </c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8"/>
      <c r="O110" s="47"/>
      <c r="P110" s="47" t="s">
        <v>101</v>
      </c>
      <c r="Q110" s="47"/>
      <c r="R110" s="47"/>
      <c r="S110" s="47"/>
      <c r="T110" s="47"/>
      <c r="U110" s="47"/>
      <c r="V110" s="49"/>
      <c r="W110" s="50"/>
      <c r="X110" s="51"/>
      <c r="Y110" s="59" t="s">
        <v>102</v>
      </c>
      <c r="Z110" s="60"/>
      <c r="AA110" s="61">
        <v>45700</v>
      </c>
      <c r="AB110" s="61">
        <v>45919</v>
      </c>
      <c r="AC110" s="61">
        <v>45952</v>
      </c>
      <c r="AD110" s="61">
        <v>45958</v>
      </c>
      <c r="AE110" s="61" t="s">
        <v>99</v>
      </c>
      <c r="AF110" s="61" t="s">
        <v>99</v>
      </c>
      <c r="AG110" s="62">
        <v>45979</v>
      </c>
      <c r="AH110" s="61">
        <v>46008</v>
      </c>
      <c r="AI110" s="63" t="s">
        <v>99</v>
      </c>
      <c r="AJ110" s="63" t="s">
        <v>99</v>
      </c>
      <c r="AK110" s="57"/>
    </row>
    <row r="111" spans="1:37" x14ac:dyDescent="0.3">
      <c r="A111" s="104" t="s">
        <v>305</v>
      </c>
      <c r="B111" s="47"/>
      <c r="C111" s="47"/>
      <c r="D111" s="47" t="s">
        <v>99</v>
      </c>
      <c r="E111" s="47"/>
      <c r="F111" s="47"/>
      <c r="G111" s="47"/>
      <c r="H111" s="47"/>
      <c r="I111" s="47"/>
      <c r="J111" s="47"/>
      <c r="K111" s="47"/>
      <c r="L111" s="47"/>
      <c r="M111" s="47"/>
      <c r="N111" s="48"/>
      <c r="O111" s="47"/>
      <c r="P111" s="47"/>
      <c r="Q111" s="47" t="s">
        <v>263</v>
      </c>
      <c r="R111" s="47"/>
      <c r="S111" s="47"/>
      <c r="T111" s="47"/>
      <c r="U111" s="47"/>
      <c r="V111" s="49"/>
      <c r="W111" s="50"/>
      <c r="X111" s="51"/>
      <c r="Y111" s="66" t="s">
        <v>104</v>
      </c>
      <c r="Z111" s="67" t="s">
        <v>105</v>
      </c>
      <c r="AA111" s="68" t="s">
        <v>337</v>
      </c>
      <c r="AB111" s="69"/>
      <c r="AC111" s="99" t="s">
        <v>185</v>
      </c>
      <c r="AD111" s="105"/>
      <c r="AE111" s="68" t="s">
        <v>338</v>
      </c>
      <c r="AF111" s="69"/>
      <c r="AG111" s="70"/>
      <c r="AH111" s="69"/>
      <c r="AI111" s="71" t="s">
        <v>109</v>
      </c>
      <c r="AJ111" s="72"/>
      <c r="AK111" s="73" t="s">
        <v>339</v>
      </c>
    </row>
    <row r="112" spans="1:37" x14ac:dyDescent="0.3">
      <c r="A112" s="65"/>
      <c r="B112" s="47"/>
      <c r="C112" s="47"/>
      <c r="D112" s="47"/>
      <c r="E112" s="47" t="s">
        <v>340</v>
      </c>
      <c r="F112" s="47"/>
      <c r="G112" s="47"/>
      <c r="H112" s="47"/>
      <c r="I112" s="47"/>
      <c r="J112" s="47"/>
      <c r="K112" s="47"/>
      <c r="L112" s="47"/>
      <c r="M112" s="47"/>
      <c r="N112" s="48"/>
      <c r="O112" s="47"/>
      <c r="P112" s="47"/>
      <c r="Q112" s="47"/>
      <c r="R112" s="47" t="s">
        <v>341</v>
      </c>
      <c r="S112" s="47"/>
      <c r="T112" s="47"/>
      <c r="U112" s="47"/>
      <c r="V112" s="49"/>
      <c r="W112" s="50"/>
      <c r="X112" s="51"/>
      <c r="Y112" s="66" t="s">
        <v>113</v>
      </c>
      <c r="Z112" s="67" t="s">
        <v>114</v>
      </c>
      <c r="AA112" s="74" t="s">
        <v>342</v>
      </c>
      <c r="AB112" s="75"/>
      <c r="AC112" s="100" t="s">
        <v>343</v>
      </c>
      <c r="AD112" s="106"/>
      <c r="AE112" s="74" t="s">
        <v>344</v>
      </c>
      <c r="AF112" s="75"/>
      <c r="AG112" s="76"/>
      <c r="AH112" s="75"/>
      <c r="AI112" s="71" t="s">
        <v>119</v>
      </c>
      <c r="AJ112" s="77"/>
      <c r="AK112" s="73"/>
    </row>
    <row r="113" spans="1:37" x14ac:dyDescent="0.3">
      <c r="A113" s="65"/>
      <c r="B113" s="47"/>
      <c r="C113" s="47"/>
      <c r="D113" s="47"/>
      <c r="E113" s="47"/>
      <c r="F113" s="47" t="s">
        <v>345</v>
      </c>
      <c r="G113" s="47"/>
      <c r="H113" s="47"/>
      <c r="I113" s="47"/>
      <c r="J113" s="47"/>
      <c r="K113" s="47"/>
      <c r="L113" s="47"/>
      <c r="M113" s="47"/>
      <c r="N113" s="48"/>
      <c r="O113" s="47"/>
      <c r="P113" s="47"/>
      <c r="Q113" s="47"/>
      <c r="R113" s="47"/>
      <c r="S113" s="47"/>
      <c r="T113" s="47"/>
      <c r="U113" s="47"/>
      <c r="V113" s="49"/>
      <c r="W113" s="50"/>
      <c r="X113" s="51"/>
      <c r="Y113" s="78"/>
      <c r="Z113" s="67" t="s">
        <v>65</v>
      </c>
      <c r="AA113" s="79" t="s">
        <v>346</v>
      </c>
      <c r="AB113" s="75"/>
      <c r="AC113" s="101" t="s">
        <v>195</v>
      </c>
      <c r="AD113" s="106"/>
      <c r="AE113" s="79" t="s">
        <v>347</v>
      </c>
      <c r="AF113" s="75"/>
      <c r="AG113" s="76" t="s">
        <v>118</v>
      </c>
      <c r="AH113" s="75"/>
      <c r="AI113" s="71" t="s">
        <v>125</v>
      </c>
      <c r="AJ113" s="71"/>
      <c r="AK113" s="80"/>
    </row>
    <row r="114" spans="1:37" x14ac:dyDescent="0.3">
      <c r="A114" s="65"/>
      <c r="B114" s="47"/>
      <c r="C114" s="47"/>
      <c r="D114" s="47"/>
      <c r="E114" s="47"/>
      <c r="F114" s="47"/>
      <c r="G114" s="47" t="s">
        <v>348</v>
      </c>
      <c r="H114" s="47"/>
      <c r="I114" s="47"/>
      <c r="J114" s="47"/>
      <c r="K114" s="47"/>
      <c r="L114" s="47"/>
      <c r="M114" s="47"/>
      <c r="N114" s="48"/>
      <c r="O114" s="47"/>
      <c r="P114" s="47"/>
      <c r="Q114" s="47"/>
      <c r="R114" s="47"/>
      <c r="S114" s="47"/>
      <c r="T114" s="47" t="s">
        <v>349</v>
      </c>
      <c r="U114" s="47"/>
      <c r="V114" s="49"/>
      <c r="W114" s="50"/>
      <c r="X114" s="51"/>
      <c r="Y114" s="78"/>
      <c r="Z114" s="67" t="s">
        <v>126</v>
      </c>
      <c r="AA114" s="79" t="s">
        <v>350</v>
      </c>
      <c r="AB114" s="75"/>
      <c r="AC114" s="101" t="s">
        <v>351</v>
      </c>
      <c r="AD114" s="106"/>
      <c r="AE114" s="79" t="s">
        <v>352</v>
      </c>
      <c r="AF114" s="75"/>
      <c r="AG114" s="76" t="s">
        <v>316</v>
      </c>
      <c r="AH114" s="75"/>
      <c r="AI114" s="71" t="s">
        <v>130</v>
      </c>
      <c r="AJ114" s="71"/>
      <c r="AK114" s="80"/>
    </row>
    <row r="115" spans="1:37" x14ac:dyDescent="0.3">
      <c r="A115" s="65"/>
      <c r="B115" s="47"/>
      <c r="C115" s="47"/>
      <c r="D115" s="47"/>
      <c r="E115" s="47"/>
      <c r="F115" s="47"/>
      <c r="G115" s="47"/>
      <c r="H115" s="81" t="s">
        <v>353</v>
      </c>
      <c r="I115" s="47"/>
      <c r="J115" s="47"/>
      <c r="K115" s="47"/>
      <c r="L115" s="47"/>
      <c r="M115" s="47"/>
      <c r="N115" s="48"/>
      <c r="O115" s="47"/>
      <c r="P115" s="47"/>
      <c r="Q115" s="47"/>
      <c r="R115" s="47"/>
      <c r="S115" s="47"/>
      <c r="T115" s="48"/>
      <c r="U115" s="82">
        <v>128533728</v>
      </c>
      <c r="V115" s="83" t="s">
        <v>132</v>
      </c>
      <c r="W115" s="84">
        <f>U115/phase52</f>
        <v>0.21877238482905428</v>
      </c>
      <c r="X115" s="51" t="s">
        <v>133</v>
      </c>
      <c r="Y115" s="78"/>
      <c r="Z115" s="67" t="s">
        <v>134</v>
      </c>
      <c r="AA115" s="74" t="s">
        <v>354</v>
      </c>
      <c r="AB115" s="75"/>
      <c r="AC115" s="100" t="s">
        <v>355</v>
      </c>
      <c r="AD115" s="106"/>
      <c r="AE115" s="74" t="s">
        <v>356</v>
      </c>
      <c r="AF115" s="75"/>
      <c r="AG115" s="76"/>
      <c r="AH115" s="75"/>
      <c r="AI115" s="71" t="s">
        <v>138</v>
      </c>
      <c r="AJ115" s="71"/>
      <c r="AK115" s="80">
        <v>45874</v>
      </c>
    </row>
    <row r="116" spans="1:37" ht="17.25" thickBot="1" x14ac:dyDescent="0.35">
      <c r="A116" s="85"/>
      <c r="B116" s="86"/>
      <c r="C116" s="86" t="s">
        <v>357</v>
      </c>
      <c r="D116" s="86"/>
      <c r="E116" s="86"/>
      <c r="F116" s="86"/>
      <c r="G116" s="86"/>
      <c r="H116" s="86"/>
      <c r="I116" s="86" t="s">
        <v>358</v>
      </c>
      <c r="J116" s="86"/>
      <c r="K116" s="86"/>
      <c r="L116" s="86"/>
      <c r="M116" s="86"/>
      <c r="N116" s="87"/>
      <c r="O116" s="86"/>
      <c r="P116" s="86"/>
      <c r="Q116" s="86"/>
      <c r="R116" s="86"/>
      <c r="S116" s="86"/>
      <c r="T116" s="86"/>
      <c r="U116" s="88">
        <v>10175977</v>
      </c>
      <c r="V116" s="89" t="s">
        <v>132</v>
      </c>
      <c r="W116" s="90">
        <f>IF(U115&gt;0,(+U116/U115),"")</f>
        <v>7.9169702445726936E-2</v>
      </c>
      <c r="X116" s="91" t="s">
        <v>133</v>
      </c>
      <c r="Y116" s="92"/>
      <c r="Z116" s="93" t="s">
        <v>141</v>
      </c>
      <c r="AA116" s="1" t="s">
        <v>359</v>
      </c>
      <c r="AB116" s="94"/>
      <c r="AC116" s="3" t="s">
        <v>208</v>
      </c>
      <c r="AD116" s="108"/>
      <c r="AE116" s="1" t="s">
        <v>360</v>
      </c>
      <c r="AF116" s="94"/>
      <c r="AG116" s="95"/>
      <c r="AH116" s="94"/>
      <c r="AI116" s="96" t="s">
        <v>145</v>
      </c>
      <c r="AJ116" s="96"/>
      <c r="AK116" s="97">
        <v>26122</v>
      </c>
    </row>
    <row r="117" spans="1:37" ht="17.25" thickBot="1" x14ac:dyDescent="0.35">
      <c r="A117" s="45" t="s">
        <v>361</v>
      </c>
      <c r="B117" s="46" t="s">
        <v>362</v>
      </c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8"/>
      <c r="O117" s="47" t="s">
        <v>363</v>
      </c>
      <c r="P117" s="47"/>
      <c r="Q117" s="47"/>
      <c r="R117" s="47"/>
      <c r="S117" s="47"/>
      <c r="T117" s="47"/>
      <c r="U117" s="47"/>
      <c r="V117" s="49"/>
      <c r="W117" s="50"/>
      <c r="X117" s="51"/>
      <c r="Y117" s="52" t="s">
        <v>98</v>
      </c>
      <c r="Z117" s="53"/>
      <c r="AA117" s="54"/>
      <c r="AB117" s="54">
        <v>45993</v>
      </c>
      <c r="AC117" s="54">
        <v>45662</v>
      </c>
      <c r="AD117" s="54">
        <v>45670</v>
      </c>
      <c r="AE117" s="98" t="s">
        <v>99</v>
      </c>
      <c r="AF117" s="98" t="s">
        <v>99</v>
      </c>
      <c r="AG117" s="55">
        <v>46035</v>
      </c>
      <c r="AH117" s="56">
        <v>46084</v>
      </c>
      <c r="AI117" s="98" t="s">
        <v>99</v>
      </c>
      <c r="AJ117" s="57">
        <v>46091</v>
      </c>
      <c r="AK117" s="57">
        <v>46142</v>
      </c>
    </row>
    <row r="118" spans="1:37" ht="17.25" thickBot="1" x14ac:dyDescent="0.35">
      <c r="A118" s="103"/>
      <c r="B118" s="47"/>
      <c r="C118" s="47" t="s">
        <v>364</v>
      </c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8"/>
      <c r="O118" s="47"/>
      <c r="P118" s="47" t="s">
        <v>365</v>
      </c>
      <c r="Q118" s="47"/>
      <c r="R118" s="47"/>
      <c r="S118" s="47"/>
      <c r="T118" s="47"/>
      <c r="U118" s="47"/>
      <c r="V118" s="49"/>
      <c r="W118" s="50"/>
      <c r="X118" s="51"/>
      <c r="Y118" s="59" t="s">
        <v>102</v>
      </c>
      <c r="Z118" s="60"/>
      <c r="AA118" s="61"/>
      <c r="AB118" s="61">
        <v>45993</v>
      </c>
      <c r="AC118" s="61" t="s">
        <v>99</v>
      </c>
      <c r="AD118" s="61" t="s">
        <v>99</v>
      </c>
      <c r="AE118" s="54" t="s">
        <v>99</v>
      </c>
      <c r="AF118" s="54" t="s">
        <v>99</v>
      </c>
      <c r="AG118" s="62">
        <v>46035</v>
      </c>
      <c r="AH118" s="61"/>
      <c r="AI118" s="125" t="s">
        <v>99</v>
      </c>
      <c r="AJ118" s="64"/>
      <c r="AK118" s="57"/>
    </row>
    <row r="119" spans="1:37" x14ac:dyDescent="0.3">
      <c r="A119" s="104"/>
      <c r="B119" s="47"/>
      <c r="C119" s="47"/>
      <c r="D119" s="47" t="s">
        <v>99</v>
      </c>
      <c r="E119" s="47"/>
      <c r="F119" s="47"/>
      <c r="G119" s="47"/>
      <c r="H119" s="47"/>
      <c r="I119" s="47"/>
      <c r="J119" s="47"/>
      <c r="K119" s="47"/>
      <c r="L119" s="47"/>
      <c r="M119" s="47"/>
      <c r="N119" s="48"/>
      <c r="O119" s="47"/>
      <c r="P119" s="47"/>
      <c r="Q119" s="47" t="s">
        <v>366</v>
      </c>
      <c r="R119" s="47"/>
      <c r="S119" s="47"/>
      <c r="T119" s="47"/>
      <c r="U119" s="47"/>
      <c r="V119" s="49"/>
      <c r="W119" s="50"/>
      <c r="X119" s="51"/>
      <c r="Y119" s="66" t="s">
        <v>104</v>
      </c>
      <c r="Z119" s="67" t="s">
        <v>105</v>
      </c>
      <c r="AA119" s="99" t="s">
        <v>106</v>
      </c>
      <c r="AB119" s="105"/>
      <c r="AC119" s="68"/>
      <c r="AD119" s="69"/>
      <c r="AE119" s="68"/>
      <c r="AF119" s="69"/>
      <c r="AG119" s="70"/>
      <c r="AH119" s="69"/>
      <c r="AI119" s="71" t="s">
        <v>109</v>
      </c>
      <c r="AJ119" s="72"/>
      <c r="AK119" s="73" t="s">
        <v>367</v>
      </c>
    </row>
    <row r="120" spans="1:37" x14ac:dyDescent="0.3">
      <c r="A120" s="126"/>
      <c r="B120" s="47"/>
      <c r="C120" s="47"/>
      <c r="D120" s="47"/>
      <c r="E120" s="47" t="s">
        <v>368</v>
      </c>
      <c r="F120" s="47"/>
      <c r="G120" s="47"/>
      <c r="H120" s="47"/>
      <c r="I120" s="47"/>
      <c r="J120" s="47"/>
      <c r="K120" s="47"/>
      <c r="L120" s="47"/>
      <c r="M120" s="47"/>
      <c r="N120" s="48"/>
      <c r="O120" s="47"/>
      <c r="P120" s="47"/>
      <c r="Q120" s="47"/>
      <c r="R120" s="47" t="s">
        <v>369</v>
      </c>
      <c r="S120" s="47"/>
      <c r="T120" s="47"/>
      <c r="U120" s="47"/>
      <c r="V120" s="49"/>
      <c r="W120" s="50"/>
      <c r="X120" s="51"/>
      <c r="Y120" s="66" t="s">
        <v>113</v>
      </c>
      <c r="Z120" s="67" t="s">
        <v>114</v>
      </c>
      <c r="AA120" s="100" t="s">
        <v>370</v>
      </c>
      <c r="AB120" s="106"/>
      <c r="AC120" s="74"/>
      <c r="AD120" s="75"/>
      <c r="AE120" s="74"/>
      <c r="AF120" s="75"/>
      <c r="AG120" s="76"/>
      <c r="AH120" s="75"/>
      <c r="AI120" s="71" t="s">
        <v>119</v>
      </c>
      <c r="AJ120" s="77"/>
      <c r="AK120" s="73"/>
    </row>
    <row r="121" spans="1:37" x14ac:dyDescent="0.3">
      <c r="A121" s="126"/>
      <c r="B121" s="47"/>
      <c r="C121" s="47"/>
      <c r="D121" s="47"/>
      <c r="E121" s="47"/>
      <c r="F121" s="47" t="s">
        <v>371</v>
      </c>
      <c r="G121" s="47"/>
      <c r="H121" s="47"/>
      <c r="I121" s="47"/>
      <c r="J121" s="47"/>
      <c r="K121" s="47"/>
      <c r="L121" s="47"/>
      <c r="M121" s="47"/>
      <c r="N121" s="48"/>
      <c r="O121" s="47"/>
      <c r="P121" s="47"/>
      <c r="Q121" s="47"/>
      <c r="R121" s="47"/>
      <c r="S121" s="47"/>
      <c r="T121" s="47"/>
      <c r="U121" s="47"/>
      <c r="V121" s="49"/>
      <c r="W121" s="50"/>
      <c r="X121" s="51"/>
      <c r="Y121" s="78"/>
      <c r="Z121" s="67" t="s">
        <v>65</v>
      </c>
      <c r="AA121" s="101" t="s">
        <v>372</v>
      </c>
      <c r="AB121" s="106"/>
      <c r="AC121" s="79"/>
      <c r="AD121" s="75"/>
      <c r="AE121" s="79"/>
      <c r="AF121" s="75"/>
      <c r="AG121" s="76" t="s">
        <v>118</v>
      </c>
      <c r="AH121" s="75"/>
      <c r="AI121" s="71" t="s">
        <v>125</v>
      </c>
      <c r="AJ121" s="71"/>
      <c r="AK121" s="80"/>
    </row>
    <row r="122" spans="1:37" x14ac:dyDescent="0.3">
      <c r="A122" s="126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8"/>
      <c r="O122" s="47"/>
      <c r="P122" s="47"/>
      <c r="Q122" s="47"/>
      <c r="R122" s="47"/>
      <c r="S122" s="47"/>
      <c r="T122" s="47" t="s">
        <v>373</v>
      </c>
      <c r="U122" s="47"/>
      <c r="V122" s="49"/>
      <c r="W122" s="50"/>
      <c r="X122" s="51"/>
      <c r="Y122" s="78"/>
      <c r="Z122" s="67" t="s">
        <v>126</v>
      </c>
      <c r="AA122" s="101" t="s">
        <v>127</v>
      </c>
      <c r="AB122" s="106"/>
      <c r="AC122" s="79"/>
      <c r="AD122" s="75"/>
      <c r="AE122" s="79"/>
      <c r="AF122" s="75"/>
      <c r="AG122" s="76" t="s">
        <v>374</v>
      </c>
      <c r="AH122" s="75"/>
      <c r="AI122" s="71" t="s">
        <v>130</v>
      </c>
      <c r="AJ122" s="71"/>
      <c r="AK122" s="80"/>
    </row>
    <row r="123" spans="1:37" x14ac:dyDescent="0.3">
      <c r="A123" s="126"/>
      <c r="B123" s="47"/>
      <c r="C123" s="47"/>
      <c r="D123" s="47"/>
      <c r="E123" s="47"/>
      <c r="F123" s="47"/>
      <c r="G123" s="47"/>
      <c r="H123" s="81" t="s">
        <v>375</v>
      </c>
      <c r="I123" s="47"/>
      <c r="J123" s="47"/>
      <c r="K123" s="47"/>
      <c r="L123" s="47"/>
      <c r="M123" s="47"/>
      <c r="N123" s="48"/>
      <c r="O123" s="47"/>
      <c r="P123" s="47"/>
      <c r="Q123" s="47"/>
      <c r="R123" s="47"/>
      <c r="S123" s="47"/>
      <c r="T123" s="48"/>
      <c r="U123" s="82">
        <v>206303414</v>
      </c>
      <c r="V123" s="83" t="s">
        <v>132</v>
      </c>
      <c r="W123" s="84">
        <f>U123/phase52</f>
        <v>0.35114121858471037</v>
      </c>
      <c r="X123" s="51" t="s">
        <v>133</v>
      </c>
      <c r="Y123" s="78"/>
      <c r="Z123" s="67" t="s">
        <v>134</v>
      </c>
      <c r="AA123" s="100" t="s">
        <v>135</v>
      </c>
      <c r="AB123" s="106"/>
      <c r="AC123" s="74"/>
      <c r="AD123" s="75"/>
      <c r="AE123" s="74"/>
      <c r="AF123" s="75"/>
      <c r="AG123" s="76"/>
      <c r="AH123" s="75"/>
      <c r="AI123" s="71" t="s">
        <v>138</v>
      </c>
      <c r="AJ123" s="71"/>
      <c r="AK123" s="80">
        <v>45982</v>
      </c>
    </row>
    <row r="124" spans="1:37" ht="17.25" thickBot="1" x14ac:dyDescent="0.35">
      <c r="A124" s="127"/>
      <c r="B124" s="86"/>
      <c r="C124" s="86" t="s">
        <v>376</v>
      </c>
      <c r="D124" s="86"/>
      <c r="E124" s="86"/>
      <c r="F124" s="86"/>
      <c r="G124" s="86"/>
      <c r="H124" s="86"/>
      <c r="I124" s="86" t="s">
        <v>377</v>
      </c>
      <c r="J124" s="86"/>
      <c r="K124" s="86"/>
      <c r="L124" s="86"/>
      <c r="M124" s="86"/>
      <c r="N124" s="87"/>
      <c r="O124" s="86"/>
      <c r="P124" s="86"/>
      <c r="Q124" s="86"/>
      <c r="R124" s="86"/>
      <c r="S124" s="86"/>
      <c r="T124" s="86"/>
      <c r="U124" s="88">
        <v>6862779</v>
      </c>
      <c r="V124" s="89" t="s">
        <v>132</v>
      </c>
      <c r="W124" s="90">
        <f>IF(U123&gt;0,(+U124/U123),"")</f>
        <v>3.3265465010675975E-2</v>
      </c>
      <c r="X124" s="91" t="s">
        <v>133</v>
      </c>
      <c r="Y124" s="92"/>
      <c r="Z124" s="93" t="s">
        <v>141</v>
      </c>
      <c r="AA124" s="3" t="s">
        <v>378</v>
      </c>
      <c r="AB124" s="108"/>
      <c r="AC124" s="2"/>
      <c r="AD124" s="94"/>
      <c r="AE124" s="2"/>
      <c r="AF124" s="94"/>
      <c r="AG124" s="95"/>
      <c r="AH124" s="94"/>
      <c r="AI124" s="96" t="s">
        <v>145</v>
      </c>
      <c r="AJ124" s="96"/>
      <c r="AK124" s="97">
        <v>26147</v>
      </c>
    </row>
    <row r="125" spans="1:37" ht="16.5" customHeight="1" x14ac:dyDescent="0.3">
      <c r="A125" s="45" t="s">
        <v>379</v>
      </c>
      <c r="B125" s="111" t="s">
        <v>380</v>
      </c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 t="s">
        <v>381</v>
      </c>
      <c r="P125" s="112"/>
      <c r="Q125" s="112"/>
      <c r="R125" s="112"/>
      <c r="S125" s="112"/>
      <c r="T125" s="112"/>
      <c r="U125" s="112"/>
      <c r="V125" s="113"/>
      <c r="W125" s="114"/>
      <c r="X125" s="115"/>
      <c r="Y125" s="116" t="s">
        <v>98</v>
      </c>
      <c r="Z125" s="53"/>
      <c r="AA125" s="117" t="s">
        <v>65</v>
      </c>
      <c r="AB125" s="118" t="s">
        <v>65</v>
      </c>
      <c r="AC125" s="118" t="s">
        <v>65</v>
      </c>
      <c r="AD125" s="118" t="s">
        <v>65</v>
      </c>
      <c r="AE125" s="54"/>
      <c r="AF125" s="54"/>
      <c r="AG125" s="118" t="s">
        <v>65</v>
      </c>
      <c r="AH125" s="54"/>
      <c r="AI125" s="98"/>
      <c r="AJ125" s="119"/>
      <c r="AK125" s="119">
        <v>45961</v>
      </c>
    </row>
    <row r="126" spans="1:37" ht="17.25" thickBot="1" x14ac:dyDescent="0.35">
      <c r="A126" s="197"/>
      <c r="B126" s="47"/>
      <c r="C126" s="47" t="s">
        <v>382</v>
      </c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8"/>
      <c r="O126" s="47"/>
      <c r="P126" s="47" t="s">
        <v>101</v>
      </c>
      <c r="Q126" s="47"/>
      <c r="R126" s="47"/>
      <c r="S126" s="47"/>
      <c r="T126" s="47"/>
      <c r="U126" s="47"/>
      <c r="V126" s="49"/>
      <c r="W126" s="50"/>
      <c r="X126" s="51"/>
      <c r="Y126" s="59" t="s">
        <v>102</v>
      </c>
      <c r="Z126" s="60"/>
      <c r="AA126" s="129" t="s">
        <v>65</v>
      </c>
      <c r="AB126" s="120" t="s">
        <v>65</v>
      </c>
      <c r="AC126" s="120" t="s">
        <v>65</v>
      </c>
      <c r="AD126" s="120" t="s">
        <v>65</v>
      </c>
      <c r="AE126" s="120" t="s">
        <v>65</v>
      </c>
      <c r="AF126" s="120" t="s">
        <v>65</v>
      </c>
      <c r="AG126" s="120" t="s">
        <v>65</v>
      </c>
      <c r="AH126" s="121" t="s">
        <v>65</v>
      </c>
      <c r="AI126" s="63"/>
      <c r="AJ126" s="64"/>
      <c r="AK126" s="63">
        <v>45931</v>
      </c>
    </row>
    <row r="127" spans="1:37" x14ac:dyDescent="0.3">
      <c r="A127" s="104"/>
      <c r="B127" s="47"/>
      <c r="C127" s="47"/>
      <c r="D127" s="47" t="s">
        <v>99</v>
      </c>
      <c r="E127" s="47"/>
      <c r="F127" s="47"/>
      <c r="G127" s="47"/>
      <c r="H127" s="47"/>
      <c r="I127" s="47"/>
      <c r="J127" s="47"/>
      <c r="K127" s="47"/>
      <c r="L127" s="47"/>
      <c r="M127" s="47"/>
      <c r="N127" s="48"/>
      <c r="O127" s="47"/>
      <c r="P127" s="47"/>
      <c r="Q127" s="47" t="s">
        <v>103</v>
      </c>
      <c r="R127" s="47"/>
      <c r="S127" s="47"/>
      <c r="T127" s="47"/>
      <c r="U127" s="47"/>
      <c r="V127" s="49"/>
      <c r="W127" s="50"/>
      <c r="X127" s="51"/>
      <c r="Y127" s="66" t="s">
        <v>104</v>
      </c>
      <c r="Z127" s="67" t="s">
        <v>105</v>
      </c>
      <c r="AA127" s="130" t="s">
        <v>383</v>
      </c>
      <c r="AB127" s="131"/>
      <c r="AC127" s="131"/>
      <c r="AD127" s="131"/>
      <c r="AE127" s="131"/>
      <c r="AF127" s="131"/>
      <c r="AG127" s="131"/>
      <c r="AH127" s="132" t="s">
        <v>384</v>
      </c>
      <c r="AI127" s="71" t="s">
        <v>109</v>
      </c>
      <c r="AJ127" s="72"/>
      <c r="AK127" s="73" t="s">
        <v>385</v>
      </c>
    </row>
    <row r="128" spans="1:37" x14ac:dyDescent="0.3">
      <c r="A128" s="196"/>
      <c r="B128" s="47"/>
      <c r="C128" s="47"/>
      <c r="D128" s="47"/>
      <c r="E128" s="47" t="s">
        <v>386</v>
      </c>
      <c r="F128" s="47"/>
      <c r="G128" s="47"/>
      <c r="H128" s="47"/>
      <c r="I128" s="47"/>
      <c r="J128" s="47"/>
      <c r="K128" s="47"/>
      <c r="L128" s="47"/>
      <c r="M128" s="47"/>
      <c r="N128" s="48"/>
      <c r="O128" s="47"/>
      <c r="P128" s="47"/>
      <c r="Q128" s="47"/>
      <c r="R128" s="47" t="s">
        <v>387</v>
      </c>
      <c r="S128" s="47"/>
      <c r="T128" s="47"/>
      <c r="U128" s="47"/>
      <c r="V128" s="49"/>
      <c r="W128" s="50"/>
      <c r="X128" s="51"/>
      <c r="Y128" s="66" t="s">
        <v>113</v>
      </c>
      <c r="Z128" s="67" t="s">
        <v>114</v>
      </c>
      <c r="AA128" s="133"/>
      <c r="AB128" s="134"/>
      <c r="AC128" s="134"/>
      <c r="AD128" s="134"/>
      <c r="AE128" s="134"/>
      <c r="AF128" s="134"/>
      <c r="AG128" s="134"/>
      <c r="AH128" s="135"/>
      <c r="AI128" s="71" t="s">
        <v>119</v>
      </c>
      <c r="AJ128" s="77"/>
      <c r="AK128" s="73"/>
    </row>
    <row r="129" spans="1:37" x14ac:dyDescent="0.3">
      <c r="A129" s="65"/>
      <c r="B129" s="47"/>
      <c r="C129" s="47"/>
      <c r="D129" s="47"/>
      <c r="E129" s="47"/>
      <c r="F129" s="47" t="s">
        <v>388</v>
      </c>
      <c r="G129" s="47"/>
      <c r="H129" s="47"/>
      <c r="I129" s="47"/>
      <c r="J129" s="47"/>
      <c r="K129" s="47"/>
      <c r="L129" s="47"/>
      <c r="M129" s="47"/>
      <c r="N129" s="48"/>
      <c r="O129" s="47"/>
      <c r="P129" s="47"/>
      <c r="Q129" s="47"/>
      <c r="R129" s="47"/>
      <c r="S129" s="47"/>
      <c r="T129" s="47"/>
      <c r="U129" s="47"/>
      <c r="V129" s="49"/>
      <c r="W129" s="50"/>
      <c r="X129" s="51"/>
      <c r="Y129" s="78"/>
      <c r="Z129" s="67" t="s">
        <v>65</v>
      </c>
      <c r="AA129" s="133"/>
      <c r="AB129" s="134"/>
      <c r="AC129" s="134"/>
      <c r="AD129" s="134"/>
      <c r="AE129" s="134"/>
      <c r="AF129" s="134"/>
      <c r="AG129" s="134"/>
      <c r="AH129" s="135"/>
      <c r="AI129" s="71" t="s">
        <v>125</v>
      </c>
      <c r="AJ129" s="71"/>
      <c r="AK129" s="102">
        <v>50698</v>
      </c>
    </row>
    <row r="130" spans="1:37" x14ac:dyDescent="0.3">
      <c r="A130" s="65"/>
      <c r="B130" s="47"/>
      <c r="C130" s="47"/>
      <c r="D130" s="47"/>
      <c r="E130" s="47"/>
      <c r="F130" s="47"/>
      <c r="G130" s="47" t="s">
        <v>65</v>
      </c>
      <c r="H130" s="47"/>
      <c r="I130" s="47"/>
      <c r="J130" s="47"/>
      <c r="K130" s="47"/>
      <c r="L130" s="47"/>
      <c r="M130" s="47"/>
      <c r="N130" s="48"/>
      <c r="O130" s="47"/>
      <c r="P130" s="47"/>
      <c r="Q130" s="47"/>
      <c r="R130" s="47"/>
      <c r="S130" s="47"/>
      <c r="T130" s="47" t="s">
        <v>389</v>
      </c>
      <c r="U130" s="47"/>
      <c r="V130" s="49"/>
      <c r="W130" s="50"/>
      <c r="X130" s="51"/>
      <c r="Y130" s="78"/>
      <c r="Z130" s="67" t="s">
        <v>126</v>
      </c>
      <c r="AA130" s="133"/>
      <c r="AB130" s="134"/>
      <c r="AC130" s="134"/>
      <c r="AD130" s="134"/>
      <c r="AE130" s="134"/>
      <c r="AF130" s="134"/>
      <c r="AG130" s="134"/>
      <c r="AH130" s="135"/>
      <c r="AI130" s="71" t="s">
        <v>130</v>
      </c>
      <c r="AJ130" s="71"/>
      <c r="AK130" s="80">
        <v>45931</v>
      </c>
    </row>
    <row r="131" spans="1:37" x14ac:dyDescent="0.3">
      <c r="A131" s="196"/>
      <c r="B131" s="47"/>
      <c r="C131" s="47"/>
      <c r="D131" s="47"/>
      <c r="E131" s="47"/>
      <c r="F131" s="47"/>
      <c r="G131" s="47"/>
      <c r="H131" s="81" t="s">
        <v>390</v>
      </c>
      <c r="I131" s="47"/>
      <c r="J131" s="47"/>
      <c r="K131" s="47"/>
      <c r="L131" s="47"/>
      <c r="M131" s="47"/>
      <c r="N131" s="48"/>
      <c r="O131" s="47"/>
      <c r="P131" s="47"/>
      <c r="Q131" s="47"/>
      <c r="R131" s="47"/>
      <c r="S131" s="47"/>
      <c r="T131" s="48"/>
      <c r="U131" s="82">
        <v>132001</v>
      </c>
      <c r="V131" s="83" t="s">
        <v>132</v>
      </c>
      <c r="W131" s="84">
        <f>U131/phase52</f>
        <v>2.2467389703206925E-4</v>
      </c>
      <c r="X131" s="51" t="s">
        <v>133</v>
      </c>
      <c r="Y131" s="78"/>
      <c r="Z131" s="67" t="s">
        <v>134</v>
      </c>
      <c r="AA131" s="133"/>
      <c r="AB131" s="134"/>
      <c r="AC131" s="134"/>
      <c r="AD131" s="134"/>
      <c r="AE131" s="134"/>
      <c r="AF131" s="134"/>
      <c r="AG131" s="134"/>
      <c r="AH131" s="135"/>
      <c r="AI131" s="71" t="s">
        <v>391</v>
      </c>
      <c r="AJ131" s="71"/>
      <c r="AK131" s="80"/>
    </row>
    <row r="132" spans="1:37" ht="17.25" thickBot="1" x14ac:dyDescent="0.35">
      <c r="A132" s="198"/>
      <c r="B132" s="86"/>
      <c r="C132" s="86" t="s">
        <v>392</v>
      </c>
      <c r="D132" s="86"/>
      <c r="E132" s="86"/>
      <c r="F132" s="86"/>
      <c r="G132" s="86"/>
      <c r="H132" s="86"/>
      <c r="I132" s="86" t="s">
        <v>358</v>
      </c>
      <c r="J132" s="86"/>
      <c r="K132" s="86"/>
      <c r="L132" s="86"/>
      <c r="M132" s="86"/>
      <c r="N132" s="87"/>
      <c r="O132" s="86"/>
      <c r="P132" s="86"/>
      <c r="Q132" s="86"/>
      <c r="R132" s="86"/>
      <c r="S132" s="86"/>
      <c r="T132" s="86"/>
      <c r="U132" s="88">
        <v>50698</v>
      </c>
      <c r="V132" s="89" t="s">
        <v>132</v>
      </c>
      <c r="W132" s="90">
        <f>IF(U131&gt;0,(+U132/U131),"")</f>
        <v>0.3840728479329702</v>
      </c>
      <c r="X132" s="91" t="s">
        <v>133</v>
      </c>
      <c r="Y132" s="92"/>
      <c r="Z132" s="93" t="s">
        <v>141</v>
      </c>
      <c r="AA132" s="137"/>
      <c r="AB132" s="138"/>
      <c r="AC132" s="138"/>
      <c r="AD132" s="138"/>
      <c r="AE132" s="138"/>
      <c r="AF132" s="138"/>
      <c r="AG132" s="138"/>
      <c r="AH132" s="139"/>
      <c r="AI132" s="96" t="s">
        <v>145</v>
      </c>
      <c r="AJ132" s="96"/>
      <c r="AK132" s="97" t="s">
        <v>393</v>
      </c>
    </row>
    <row r="133" spans="1:37" ht="16.5" customHeight="1" x14ac:dyDescent="0.3">
      <c r="A133" s="45" t="s">
        <v>379</v>
      </c>
      <c r="B133" s="111" t="s">
        <v>394</v>
      </c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 t="s">
        <v>381</v>
      </c>
      <c r="P133" s="112"/>
      <c r="Q133" s="112"/>
      <c r="R133" s="112"/>
      <c r="S133" s="112"/>
      <c r="T133" s="112"/>
      <c r="U133" s="112"/>
      <c r="V133" s="113"/>
      <c r="W133" s="114"/>
      <c r="X133" s="115"/>
      <c r="Y133" s="116" t="s">
        <v>98</v>
      </c>
      <c r="Z133" s="53"/>
      <c r="AA133" s="117"/>
      <c r="AB133" s="118" t="s">
        <v>65</v>
      </c>
      <c r="AC133" s="118" t="s">
        <v>65</v>
      </c>
      <c r="AD133" s="118" t="s">
        <v>65</v>
      </c>
      <c r="AE133" s="118" t="s">
        <v>65</v>
      </c>
      <c r="AF133" s="118" t="s">
        <v>65</v>
      </c>
      <c r="AG133" s="118" t="s">
        <v>65</v>
      </c>
      <c r="AH133" s="140" t="s">
        <v>65</v>
      </c>
      <c r="AI133" s="119"/>
      <c r="AJ133" s="119"/>
      <c r="AK133" s="119">
        <v>46081</v>
      </c>
    </row>
    <row r="134" spans="1:37" ht="17.25" thickBot="1" x14ac:dyDescent="0.35">
      <c r="A134" s="197"/>
      <c r="B134" s="47"/>
      <c r="C134" s="47" t="s">
        <v>382</v>
      </c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8"/>
      <c r="O134" s="47"/>
      <c r="P134" s="47" t="s">
        <v>101</v>
      </c>
      <c r="Q134" s="47"/>
      <c r="R134" s="47"/>
      <c r="S134" s="47"/>
      <c r="T134" s="47"/>
      <c r="U134" s="47"/>
      <c r="V134" s="49"/>
      <c r="W134" s="50"/>
      <c r="X134" s="51"/>
      <c r="Y134" s="59" t="s">
        <v>102</v>
      </c>
      <c r="Z134" s="60"/>
      <c r="AA134" s="129" t="s">
        <v>65</v>
      </c>
      <c r="AB134" s="120" t="s">
        <v>65</v>
      </c>
      <c r="AC134" s="120" t="s">
        <v>65</v>
      </c>
      <c r="AD134" s="120" t="s">
        <v>65</v>
      </c>
      <c r="AE134" s="120" t="s">
        <v>65</v>
      </c>
      <c r="AF134" s="120" t="s">
        <v>65</v>
      </c>
      <c r="AG134" s="120" t="s">
        <v>65</v>
      </c>
      <c r="AH134" s="121" t="s">
        <v>65</v>
      </c>
      <c r="AI134" s="63"/>
      <c r="AJ134" s="64"/>
      <c r="AK134" s="63">
        <v>46058</v>
      </c>
    </row>
    <row r="135" spans="1:37" x14ac:dyDescent="0.3">
      <c r="A135" s="104"/>
      <c r="B135" s="47"/>
      <c r="C135" s="47"/>
      <c r="D135" s="47" t="s">
        <v>99</v>
      </c>
      <c r="E135" s="47"/>
      <c r="F135" s="47"/>
      <c r="G135" s="47"/>
      <c r="H135" s="47"/>
      <c r="I135" s="47"/>
      <c r="J135" s="47"/>
      <c r="K135" s="47"/>
      <c r="L135" s="47"/>
      <c r="M135" s="47"/>
      <c r="N135" s="48"/>
      <c r="O135" s="47"/>
      <c r="P135" s="47"/>
      <c r="Q135" s="47" t="s">
        <v>103</v>
      </c>
      <c r="R135" s="47"/>
      <c r="S135" s="47"/>
      <c r="T135" s="47"/>
      <c r="U135" s="47"/>
      <c r="V135" s="49"/>
      <c r="W135" s="50"/>
      <c r="X135" s="51"/>
      <c r="Y135" s="66" t="s">
        <v>104</v>
      </c>
      <c r="Z135" s="67" t="s">
        <v>105</v>
      </c>
      <c r="AA135" s="130" t="s">
        <v>395</v>
      </c>
      <c r="AB135" s="131"/>
      <c r="AC135" s="131"/>
      <c r="AD135" s="131"/>
      <c r="AE135" s="131"/>
      <c r="AF135" s="131"/>
      <c r="AG135" s="131"/>
      <c r="AH135" s="132" t="s">
        <v>384</v>
      </c>
      <c r="AI135" s="71" t="s">
        <v>109</v>
      </c>
      <c r="AJ135" s="72"/>
      <c r="AK135" s="73" t="s">
        <v>396</v>
      </c>
    </row>
    <row r="136" spans="1:37" x14ac:dyDescent="0.3">
      <c r="A136" s="196"/>
      <c r="B136" s="47"/>
      <c r="C136" s="47"/>
      <c r="D136" s="47"/>
      <c r="E136" s="47" t="s">
        <v>397</v>
      </c>
      <c r="F136" s="47"/>
      <c r="G136" s="47"/>
      <c r="H136" s="47"/>
      <c r="I136" s="47"/>
      <c r="J136" s="47"/>
      <c r="K136" s="47"/>
      <c r="L136" s="47"/>
      <c r="M136" s="47"/>
      <c r="N136" s="48"/>
      <c r="O136" s="47"/>
      <c r="P136" s="47"/>
      <c r="Q136" s="47"/>
      <c r="R136" s="47" t="s">
        <v>387</v>
      </c>
      <c r="S136" s="47"/>
      <c r="T136" s="47"/>
      <c r="U136" s="47"/>
      <c r="V136" s="49"/>
      <c r="W136" s="50"/>
      <c r="X136" s="51"/>
      <c r="Y136" s="66" t="s">
        <v>113</v>
      </c>
      <c r="Z136" s="67" t="s">
        <v>114</v>
      </c>
      <c r="AA136" s="133"/>
      <c r="AB136" s="134"/>
      <c r="AC136" s="134"/>
      <c r="AD136" s="134"/>
      <c r="AE136" s="134"/>
      <c r="AF136" s="134"/>
      <c r="AG136" s="134"/>
      <c r="AH136" s="141">
        <v>46081</v>
      </c>
      <c r="AI136" s="71" t="s">
        <v>119</v>
      </c>
      <c r="AJ136" s="77"/>
      <c r="AK136" s="73"/>
    </row>
    <row r="137" spans="1:37" x14ac:dyDescent="0.3">
      <c r="A137" s="196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8"/>
      <c r="O137" s="47"/>
      <c r="P137" s="47"/>
      <c r="Q137" s="47"/>
      <c r="R137" s="47"/>
      <c r="S137" s="47"/>
      <c r="T137" s="47"/>
      <c r="U137" s="47"/>
      <c r="V137" s="49"/>
      <c r="W137" s="50"/>
      <c r="X137" s="51"/>
      <c r="Y137" s="78"/>
      <c r="Z137" s="67" t="s">
        <v>65</v>
      </c>
      <c r="AA137" s="133"/>
      <c r="AB137" s="134"/>
      <c r="AC137" s="134"/>
      <c r="AD137" s="134"/>
      <c r="AE137" s="134"/>
      <c r="AF137" s="134"/>
      <c r="AG137" s="134"/>
      <c r="AH137" s="135"/>
      <c r="AI137" s="71" t="s">
        <v>125</v>
      </c>
      <c r="AJ137" s="71"/>
      <c r="AK137" s="102">
        <v>181387</v>
      </c>
    </row>
    <row r="138" spans="1:37" x14ac:dyDescent="0.3">
      <c r="A138" s="196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8"/>
      <c r="O138" s="47"/>
      <c r="P138" s="47"/>
      <c r="Q138" s="47"/>
      <c r="R138" s="47"/>
      <c r="S138" s="47"/>
      <c r="T138" s="47" t="s">
        <v>398</v>
      </c>
      <c r="U138" s="47"/>
      <c r="V138" s="49"/>
      <c r="W138" s="50"/>
      <c r="X138" s="51"/>
      <c r="Y138" s="78"/>
      <c r="Z138" s="67" t="s">
        <v>126</v>
      </c>
      <c r="AA138" s="133"/>
      <c r="AB138" s="134"/>
      <c r="AC138" s="134"/>
      <c r="AD138" s="134"/>
      <c r="AE138" s="134"/>
      <c r="AF138" s="134"/>
      <c r="AG138" s="134"/>
      <c r="AH138" s="135"/>
      <c r="AI138" s="71" t="s">
        <v>130</v>
      </c>
      <c r="AJ138" s="71"/>
      <c r="AK138" s="80">
        <v>46058</v>
      </c>
    </row>
    <row r="139" spans="1:37" x14ac:dyDescent="0.3">
      <c r="A139" s="196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8"/>
      <c r="O139" s="47"/>
      <c r="P139" s="47"/>
      <c r="Q139" s="47"/>
      <c r="R139" s="47"/>
      <c r="S139" s="47"/>
      <c r="T139" s="48"/>
      <c r="U139" s="82">
        <v>1894602</v>
      </c>
      <c r="V139" s="83" t="s">
        <v>132</v>
      </c>
      <c r="W139" s="84">
        <f>U139/phase52</f>
        <v>3.2247302267767097E-3</v>
      </c>
      <c r="X139" s="51" t="s">
        <v>133</v>
      </c>
      <c r="Y139" s="78"/>
      <c r="Z139" s="67" t="s">
        <v>134</v>
      </c>
      <c r="AA139" s="133"/>
      <c r="AB139" s="134"/>
      <c r="AC139" s="134"/>
      <c r="AD139" s="134"/>
      <c r="AE139" s="134"/>
      <c r="AF139" s="134"/>
      <c r="AG139" s="134"/>
      <c r="AH139" s="135"/>
      <c r="AI139" s="71" t="s">
        <v>391</v>
      </c>
      <c r="AJ139" s="71"/>
      <c r="AK139" s="80"/>
    </row>
    <row r="140" spans="1:37" ht="17.25" thickBot="1" x14ac:dyDescent="0.35">
      <c r="A140" s="198"/>
      <c r="B140" s="86"/>
      <c r="C140" s="86" t="s">
        <v>392</v>
      </c>
      <c r="D140" s="86"/>
      <c r="E140" s="86"/>
      <c r="F140" s="86"/>
      <c r="G140" s="86"/>
      <c r="H140" s="86"/>
      <c r="I140" s="86" t="s">
        <v>286</v>
      </c>
      <c r="J140" s="86"/>
      <c r="K140" s="86"/>
      <c r="L140" s="86"/>
      <c r="M140" s="86"/>
      <c r="N140" s="87"/>
      <c r="O140" s="86"/>
      <c r="P140" s="86"/>
      <c r="Q140" s="86"/>
      <c r="R140" s="86"/>
      <c r="S140" s="86"/>
      <c r="T140" s="86"/>
      <c r="U140" s="88">
        <v>181387</v>
      </c>
      <c r="V140" s="89" t="s">
        <v>132</v>
      </c>
      <c r="W140" s="90">
        <f>IF(U139&gt;0,(+U140/U139),"")</f>
        <v>9.573884119197594E-2</v>
      </c>
      <c r="X140" s="91" t="s">
        <v>133</v>
      </c>
      <c r="Y140" s="92"/>
      <c r="Z140" s="93" t="s">
        <v>141</v>
      </c>
      <c r="AA140" s="137"/>
      <c r="AB140" s="138"/>
      <c r="AC140" s="138"/>
      <c r="AD140" s="138"/>
      <c r="AE140" s="138"/>
      <c r="AF140" s="138"/>
      <c r="AG140" s="138"/>
      <c r="AH140" s="139"/>
      <c r="AI140" s="96" t="s">
        <v>145</v>
      </c>
      <c r="AJ140" s="96"/>
      <c r="AK140" s="97" t="s">
        <v>399</v>
      </c>
    </row>
    <row r="141" spans="1:37" ht="16.5" customHeight="1" x14ac:dyDescent="0.3">
      <c r="A141" s="45" t="s">
        <v>379</v>
      </c>
      <c r="B141" s="46" t="s">
        <v>400</v>
      </c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8"/>
      <c r="O141" s="47" t="s">
        <v>401</v>
      </c>
      <c r="P141" s="47"/>
      <c r="Q141" s="47"/>
      <c r="R141" s="47"/>
      <c r="S141" s="47"/>
      <c r="T141" s="47"/>
      <c r="U141" s="47"/>
      <c r="V141" s="49"/>
      <c r="W141" s="50"/>
      <c r="X141" s="51"/>
      <c r="Y141" s="52" t="s">
        <v>98</v>
      </c>
      <c r="Z141" s="53"/>
      <c r="AA141" s="54"/>
      <c r="AB141" s="54"/>
      <c r="AC141" s="54"/>
      <c r="AD141" s="54"/>
      <c r="AE141" s="54"/>
      <c r="AF141" s="54"/>
      <c r="AG141" s="55"/>
      <c r="AH141" s="56"/>
      <c r="AI141" s="57"/>
      <c r="AJ141" s="57"/>
      <c r="AK141" s="57">
        <v>46081</v>
      </c>
    </row>
    <row r="142" spans="1:37" ht="17.25" thickBot="1" x14ac:dyDescent="0.35">
      <c r="A142" s="197"/>
      <c r="B142" s="47"/>
      <c r="C142" s="47" t="s">
        <v>214</v>
      </c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8"/>
      <c r="O142" s="47"/>
      <c r="P142" s="47" t="s">
        <v>101</v>
      </c>
      <c r="Q142" s="47"/>
      <c r="R142" s="47"/>
      <c r="S142" s="47"/>
      <c r="T142" s="47"/>
      <c r="U142" s="47"/>
      <c r="V142" s="49"/>
      <c r="W142" s="50"/>
      <c r="X142" s="51"/>
      <c r="Y142" s="59" t="s">
        <v>102</v>
      </c>
      <c r="Z142" s="60"/>
      <c r="AA142" s="61"/>
      <c r="AB142" s="61"/>
      <c r="AC142" s="61"/>
      <c r="AD142" s="61"/>
      <c r="AE142" s="61"/>
      <c r="AF142" s="61"/>
      <c r="AG142" s="62"/>
      <c r="AH142" s="61"/>
      <c r="AI142" s="63"/>
      <c r="AJ142" s="64"/>
      <c r="AK142" s="57">
        <v>46058</v>
      </c>
    </row>
    <row r="143" spans="1:37" x14ac:dyDescent="0.3">
      <c r="A143" s="104" t="s">
        <v>402</v>
      </c>
      <c r="B143" s="47"/>
      <c r="C143" s="47"/>
      <c r="D143" s="47" t="s">
        <v>99</v>
      </c>
      <c r="E143" s="47"/>
      <c r="F143" s="47"/>
      <c r="G143" s="47"/>
      <c r="H143" s="47"/>
      <c r="I143" s="47"/>
      <c r="J143" s="47"/>
      <c r="K143" s="47"/>
      <c r="L143" s="47"/>
      <c r="M143" s="47"/>
      <c r="N143" s="48"/>
      <c r="O143" s="47"/>
      <c r="P143" s="47"/>
      <c r="Q143" s="47" t="s">
        <v>103</v>
      </c>
      <c r="R143" s="47"/>
      <c r="S143" s="47"/>
      <c r="T143" s="47"/>
      <c r="U143" s="47"/>
      <c r="V143" s="49"/>
      <c r="W143" s="50"/>
      <c r="X143" s="51"/>
      <c r="Y143" s="66" t="s">
        <v>104</v>
      </c>
      <c r="Z143" s="67" t="s">
        <v>105</v>
      </c>
      <c r="AA143" s="130" t="s">
        <v>383</v>
      </c>
      <c r="AB143" s="131"/>
      <c r="AC143" s="131"/>
      <c r="AD143" s="131"/>
      <c r="AE143" s="131"/>
      <c r="AF143" s="131"/>
      <c r="AG143" s="131"/>
      <c r="AH143" s="132" t="s">
        <v>384</v>
      </c>
      <c r="AI143" s="71" t="s">
        <v>109</v>
      </c>
      <c r="AJ143" s="72"/>
      <c r="AK143" s="73" t="s">
        <v>403</v>
      </c>
    </row>
    <row r="144" spans="1:37" x14ac:dyDescent="0.3">
      <c r="A144" s="196"/>
      <c r="B144" s="47"/>
      <c r="C144" s="47"/>
      <c r="D144" s="47"/>
      <c r="E144" s="47" t="s">
        <v>404</v>
      </c>
      <c r="F144" s="47"/>
      <c r="G144" s="47"/>
      <c r="H144" s="47"/>
      <c r="I144" s="47"/>
      <c r="J144" s="47"/>
      <c r="K144" s="47"/>
      <c r="L144" s="47"/>
      <c r="M144" s="47"/>
      <c r="N144" s="48"/>
      <c r="O144" s="47"/>
      <c r="P144" s="47"/>
      <c r="Q144" s="47"/>
      <c r="R144" s="47" t="s">
        <v>296</v>
      </c>
      <c r="S144" s="47"/>
      <c r="T144" s="47"/>
      <c r="U144" s="47"/>
      <c r="V144" s="49"/>
      <c r="W144" s="50"/>
      <c r="X144" s="51"/>
      <c r="Y144" s="66" t="s">
        <v>113</v>
      </c>
      <c r="Z144" s="67" t="s">
        <v>114</v>
      </c>
      <c r="AA144" s="133"/>
      <c r="AB144" s="134"/>
      <c r="AC144" s="134"/>
      <c r="AD144" s="134"/>
      <c r="AE144" s="134"/>
      <c r="AF144" s="134"/>
      <c r="AG144" s="134"/>
      <c r="AH144" s="141">
        <v>46079</v>
      </c>
      <c r="AI144" s="71" t="s">
        <v>119</v>
      </c>
      <c r="AJ144" s="77"/>
      <c r="AK144" s="73"/>
    </row>
    <row r="145" spans="1:37" x14ac:dyDescent="0.3">
      <c r="A145" s="196"/>
      <c r="B145" s="47"/>
      <c r="C145" s="47"/>
      <c r="D145" s="47"/>
      <c r="E145" s="47"/>
      <c r="F145" s="47" t="s">
        <v>405</v>
      </c>
      <c r="G145" s="47"/>
      <c r="H145" s="47"/>
      <c r="I145" s="47"/>
      <c r="J145" s="47"/>
      <c r="K145" s="47"/>
      <c r="L145" s="47"/>
      <c r="M145" s="47"/>
      <c r="N145" s="48"/>
      <c r="O145" s="47"/>
      <c r="P145" s="47"/>
      <c r="Q145" s="47"/>
      <c r="R145" s="47"/>
      <c r="S145" s="47"/>
      <c r="T145" s="47"/>
      <c r="U145" s="47"/>
      <c r="V145" s="49"/>
      <c r="W145" s="50"/>
      <c r="X145" s="51"/>
      <c r="Y145" s="78"/>
      <c r="Z145" s="67" t="s">
        <v>65</v>
      </c>
      <c r="AA145" s="133"/>
      <c r="AB145" s="134"/>
      <c r="AC145" s="134"/>
      <c r="AD145" s="134"/>
      <c r="AE145" s="134"/>
      <c r="AF145" s="134"/>
      <c r="AG145" s="134"/>
      <c r="AH145" s="135"/>
      <c r="AI145" s="71" t="s">
        <v>125</v>
      </c>
      <c r="AJ145" s="71"/>
      <c r="AK145" s="102">
        <v>275148</v>
      </c>
    </row>
    <row r="146" spans="1:37" x14ac:dyDescent="0.3">
      <c r="A146" s="196"/>
      <c r="B146" s="47"/>
      <c r="C146" s="47"/>
      <c r="D146" s="47"/>
      <c r="E146" s="47"/>
      <c r="F146" s="47"/>
      <c r="G146" s="47" t="s">
        <v>406</v>
      </c>
      <c r="H146" s="47"/>
      <c r="I146" s="47"/>
      <c r="J146" s="47"/>
      <c r="K146" s="47"/>
      <c r="L146" s="47"/>
      <c r="M146" s="47"/>
      <c r="N146" s="48"/>
      <c r="O146" s="47"/>
      <c r="P146" s="47"/>
      <c r="Q146" s="47"/>
      <c r="R146" s="47"/>
      <c r="S146" s="47"/>
      <c r="T146" s="47" t="s">
        <v>407</v>
      </c>
      <c r="U146" s="47"/>
      <c r="V146" s="49"/>
      <c r="W146" s="50"/>
      <c r="X146" s="51"/>
      <c r="Y146" s="78"/>
      <c r="Z146" s="67" t="s">
        <v>126</v>
      </c>
      <c r="AA146" s="133"/>
      <c r="AB146" s="134"/>
      <c r="AC146" s="134"/>
      <c r="AD146" s="134"/>
      <c r="AE146" s="134"/>
      <c r="AF146" s="134"/>
      <c r="AG146" s="134"/>
      <c r="AH146" s="135"/>
      <c r="AI146" s="71" t="s">
        <v>130</v>
      </c>
      <c r="AJ146" s="71"/>
      <c r="AK146" s="80">
        <v>46058</v>
      </c>
    </row>
    <row r="147" spans="1:37" x14ac:dyDescent="0.3">
      <c r="A147" s="196"/>
      <c r="B147" s="47"/>
      <c r="C147" s="47"/>
      <c r="D147" s="47"/>
      <c r="E147" s="47"/>
      <c r="F147" s="47"/>
      <c r="G147" s="47"/>
      <c r="H147" s="81" t="s">
        <v>408</v>
      </c>
      <c r="I147" s="47"/>
      <c r="J147" s="47"/>
      <c r="K147" s="47"/>
      <c r="L147" s="47"/>
      <c r="M147" s="47"/>
      <c r="N147" s="48"/>
      <c r="O147" s="47"/>
      <c r="P147" s="47"/>
      <c r="Q147" s="47"/>
      <c r="R147" s="47"/>
      <c r="S147" s="47"/>
      <c r="T147" s="48"/>
      <c r="U147" s="82">
        <v>15660615</v>
      </c>
      <c r="V147" s="83" t="s">
        <v>132</v>
      </c>
      <c r="W147" s="84">
        <f>U147/phase52</f>
        <v>2.6655338989620376E-2</v>
      </c>
      <c r="X147" s="51" t="s">
        <v>133</v>
      </c>
      <c r="Y147" s="78"/>
      <c r="Z147" s="67" t="s">
        <v>134</v>
      </c>
      <c r="AA147" s="133"/>
      <c r="AB147" s="134"/>
      <c r="AC147" s="134"/>
      <c r="AD147" s="134"/>
      <c r="AE147" s="134"/>
      <c r="AF147" s="134"/>
      <c r="AG147" s="134"/>
      <c r="AH147" s="135"/>
      <c r="AI147" s="71" t="s">
        <v>391</v>
      </c>
      <c r="AJ147" s="71"/>
      <c r="AK147" s="80"/>
    </row>
    <row r="148" spans="1:37" ht="17.25" thickBot="1" x14ac:dyDescent="0.35">
      <c r="A148" s="198"/>
      <c r="B148" s="86"/>
      <c r="C148" s="86" t="s">
        <v>409</v>
      </c>
      <c r="D148" s="86"/>
      <c r="E148" s="86"/>
      <c r="F148" s="86"/>
      <c r="G148" s="86"/>
      <c r="H148" s="86"/>
      <c r="I148" s="86" t="s">
        <v>358</v>
      </c>
      <c r="J148" s="86"/>
      <c r="K148" s="86"/>
      <c r="L148" s="86"/>
      <c r="M148" s="86"/>
      <c r="N148" s="87"/>
      <c r="O148" s="86"/>
      <c r="P148" s="86"/>
      <c r="Q148" s="86"/>
      <c r="R148" s="86"/>
      <c r="S148" s="86"/>
      <c r="T148" s="86"/>
      <c r="U148" s="88">
        <v>764762</v>
      </c>
      <c r="V148" s="89" t="s">
        <v>132</v>
      </c>
      <c r="W148" s="90">
        <f>IF(U147&gt;0,(+U148/U147),"")</f>
        <v>4.883345896696905E-2</v>
      </c>
      <c r="X148" s="91" t="s">
        <v>133</v>
      </c>
      <c r="Y148" s="92"/>
      <c r="Z148" s="93" t="s">
        <v>141</v>
      </c>
      <c r="AA148" s="137"/>
      <c r="AB148" s="138"/>
      <c r="AC148" s="138"/>
      <c r="AD148" s="138"/>
      <c r="AE148" s="138"/>
      <c r="AF148" s="138"/>
      <c r="AG148" s="138"/>
      <c r="AH148" s="139"/>
      <c r="AI148" s="96" t="s">
        <v>145</v>
      </c>
      <c r="AJ148" s="96"/>
      <c r="AK148" s="97" t="s">
        <v>393</v>
      </c>
    </row>
    <row r="149" spans="1:37" x14ac:dyDescent="0.3">
      <c r="A149" s="45" t="s">
        <v>379</v>
      </c>
      <c r="B149" s="111" t="s">
        <v>410</v>
      </c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 t="s">
        <v>411</v>
      </c>
      <c r="P149" s="112"/>
      <c r="Q149" s="112"/>
      <c r="R149" s="112"/>
      <c r="S149" s="112"/>
      <c r="T149" s="112"/>
      <c r="U149" s="112"/>
      <c r="V149" s="113"/>
      <c r="W149" s="114"/>
      <c r="X149" s="115"/>
      <c r="Y149" s="116" t="s">
        <v>98</v>
      </c>
      <c r="Z149" s="53"/>
      <c r="AA149" s="117" t="s">
        <v>65</v>
      </c>
      <c r="AB149" s="118" t="s">
        <v>65</v>
      </c>
      <c r="AC149" s="118" t="s">
        <v>65</v>
      </c>
      <c r="AD149" s="118" t="s">
        <v>65</v>
      </c>
      <c r="AE149" s="118" t="s">
        <v>65</v>
      </c>
      <c r="AF149" s="118" t="s">
        <v>65</v>
      </c>
      <c r="AG149" s="118" t="s">
        <v>65</v>
      </c>
      <c r="AH149" s="140" t="s">
        <v>65</v>
      </c>
      <c r="AI149" s="119"/>
      <c r="AJ149" s="119"/>
      <c r="AK149" s="119">
        <v>45869</v>
      </c>
    </row>
    <row r="150" spans="1:37" ht="17.25" thickBot="1" x14ac:dyDescent="0.35">
      <c r="A150" s="197"/>
      <c r="B150" s="47"/>
      <c r="C150" s="47" t="s">
        <v>412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8"/>
      <c r="O150" s="47"/>
      <c r="P150" s="47" t="s">
        <v>215</v>
      </c>
      <c r="Q150" s="47"/>
      <c r="R150" s="47"/>
      <c r="S150" s="47"/>
      <c r="T150" s="47"/>
      <c r="U150" s="47"/>
      <c r="V150" s="49"/>
      <c r="W150" s="50"/>
      <c r="X150" s="51"/>
      <c r="Y150" s="59" t="s">
        <v>102</v>
      </c>
      <c r="Z150" s="60"/>
      <c r="AA150" s="129" t="s">
        <v>65</v>
      </c>
      <c r="AB150" s="120" t="s">
        <v>65</v>
      </c>
      <c r="AC150" s="120" t="s">
        <v>65</v>
      </c>
      <c r="AD150" s="120" t="s">
        <v>65</v>
      </c>
      <c r="AE150" s="120" t="s">
        <v>65</v>
      </c>
      <c r="AF150" s="120" t="s">
        <v>65</v>
      </c>
      <c r="AG150" s="120" t="s">
        <v>65</v>
      </c>
      <c r="AH150" s="121" t="s">
        <v>65</v>
      </c>
      <c r="AI150" s="63"/>
      <c r="AJ150" s="64"/>
      <c r="AK150" s="63">
        <v>45859</v>
      </c>
    </row>
    <row r="151" spans="1:37" x14ac:dyDescent="0.3">
      <c r="A151" s="104"/>
      <c r="B151" s="47"/>
      <c r="C151" s="47"/>
      <c r="D151" s="47" t="s">
        <v>413</v>
      </c>
      <c r="E151" s="47"/>
      <c r="F151" s="47"/>
      <c r="G151" s="47"/>
      <c r="H151" s="47"/>
      <c r="I151" s="47"/>
      <c r="J151" s="47"/>
      <c r="K151" s="47"/>
      <c r="L151" s="47"/>
      <c r="M151" s="47"/>
      <c r="N151" s="48"/>
      <c r="O151" s="47"/>
      <c r="P151" s="47"/>
      <c r="Q151" s="47" t="s">
        <v>217</v>
      </c>
      <c r="R151" s="47"/>
      <c r="S151" s="47"/>
      <c r="T151" s="47"/>
      <c r="U151" s="47"/>
      <c r="V151" s="49"/>
      <c r="W151" s="50"/>
      <c r="X151" s="51"/>
      <c r="Y151" s="66" t="s">
        <v>104</v>
      </c>
      <c r="Z151" s="67" t="s">
        <v>105</v>
      </c>
      <c r="AA151" s="130" t="s">
        <v>414</v>
      </c>
      <c r="AB151" s="131"/>
      <c r="AC151" s="131"/>
      <c r="AD151" s="131"/>
      <c r="AE151" s="131"/>
      <c r="AF151" s="131"/>
      <c r="AG151" s="131"/>
      <c r="AH151" s="132"/>
      <c r="AI151" s="71" t="s">
        <v>109</v>
      </c>
      <c r="AJ151" s="72"/>
      <c r="AK151" s="73" t="s">
        <v>415</v>
      </c>
    </row>
    <row r="152" spans="1:37" x14ac:dyDescent="0.3">
      <c r="A152" s="196"/>
      <c r="B152" s="47"/>
      <c r="C152" s="47"/>
      <c r="D152" s="47"/>
      <c r="E152" s="142" t="s">
        <v>416</v>
      </c>
      <c r="F152" s="47"/>
      <c r="G152" s="47"/>
      <c r="H152" s="47"/>
      <c r="I152" s="47"/>
      <c r="J152" s="47"/>
      <c r="K152" s="47"/>
      <c r="L152" s="47"/>
      <c r="M152" s="47"/>
      <c r="N152" s="48"/>
      <c r="O152" s="47"/>
      <c r="P152" s="47"/>
      <c r="Q152" s="47"/>
      <c r="R152" s="47" t="s">
        <v>417</v>
      </c>
      <c r="S152" s="47"/>
      <c r="T152" s="47"/>
      <c r="U152" s="47"/>
      <c r="V152" s="49"/>
      <c r="W152" s="50"/>
      <c r="X152" s="51"/>
      <c r="Y152" s="66" t="s">
        <v>113</v>
      </c>
      <c r="Z152" s="67" t="s">
        <v>114</v>
      </c>
      <c r="AA152" s="133"/>
      <c r="AB152" s="134"/>
      <c r="AC152" s="134"/>
      <c r="AD152" s="134"/>
      <c r="AE152" s="134"/>
      <c r="AF152" s="134"/>
      <c r="AG152" s="134"/>
      <c r="AH152" s="135"/>
      <c r="AI152" s="71" t="s">
        <v>119</v>
      </c>
      <c r="AJ152" s="77"/>
      <c r="AK152" s="73"/>
    </row>
    <row r="153" spans="1:37" x14ac:dyDescent="0.3">
      <c r="A153" s="196"/>
      <c r="B153" s="47"/>
      <c r="C153" s="47"/>
      <c r="D153" s="47"/>
      <c r="E153" s="47"/>
      <c r="F153" s="47" t="s">
        <v>418</v>
      </c>
      <c r="G153" s="47"/>
      <c r="H153" s="47"/>
      <c r="I153" s="47"/>
      <c r="J153" s="47"/>
      <c r="K153" s="47"/>
      <c r="L153" s="47"/>
      <c r="M153" s="47"/>
      <c r="N153" s="48"/>
      <c r="O153" s="47"/>
      <c r="P153" s="47"/>
      <c r="Q153" s="47"/>
      <c r="R153" s="47"/>
      <c r="S153" s="47"/>
      <c r="T153" s="47"/>
      <c r="U153" s="47"/>
      <c r="V153" s="49"/>
      <c r="W153" s="50"/>
      <c r="X153" s="51"/>
      <c r="Y153" s="78"/>
      <c r="Z153" s="67" t="s">
        <v>65</v>
      </c>
      <c r="AA153" s="133"/>
      <c r="AB153" s="134"/>
      <c r="AC153" s="134"/>
      <c r="AD153" s="134"/>
      <c r="AE153" s="134"/>
      <c r="AF153" s="134"/>
      <c r="AG153" s="134"/>
      <c r="AH153" s="135"/>
      <c r="AI153" s="71" t="s">
        <v>125</v>
      </c>
      <c r="AJ153" s="71"/>
      <c r="AK153" s="102">
        <v>94174</v>
      </c>
    </row>
    <row r="154" spans="1:37" x14ac:dyDescent="0.3">
      <c r="A154" s="196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8"/>
      <c r="O154" s="47"/>
      <c r="P154" s="47"/>
      <c r="Q154" s="47"/>
      <c r="R154" s="47"/>
      <c r="S154" s="47"/>
      <c r="T154" s="47" t="s">
        <v>419</v>
      </c>
      <c r="U154" s="47"/>
      <c r="V154" s="49"/>
      <c r="W154" s="50"/>
      <c r="X154" s="51"/>
      <c r="Y154" s="78"/>
      <c r="Z154" s="67" t="s">
        <v>126</v>
      </c>
      <c r="AA154" s="133"/>
      <c r="AB154" s="134"/>
      <c r="AC154" s="134"/>
      <c r="AD154" s="134"/>
      <c r="AE154" s="134"/>
      <c r="AF154" s="134"/>
      <c r="AG154" s="134"/>
      <c r="AH154" s="135"/>
      <c r="AI154" s="71" t="s">
        <v>130</v>
      </c>
      <c r="AJ154" s="71"/>
      <c r="AK154" s="80">
        <v>45859</v>
      </c>
    </row>
    <row r="155" spans="1:37" x14ac:dyDescent="0.3">
      <c r="A155" s="196"/>
      <c r="B155" s="47"/>
      <c r="C155" s="47"/>
      <c r="D155" s="47"/>
      <c r="E155" s="47"/>
      <c r="F155" s="47"/>
      <c r="G155" s="47"/>
      <c r="H155" s="81" t="s">
        <v>420</v>
      </c>
      <c r="I155" s="47"/>
      <c r="J155" s="47"/>
      <c r="K155" s="47"/>
      <c r="L155" s="47"/>
      <c r="M155" s="47"/>
      <c r="N155" s="48"/>
      <c r="O155" s="47"/>
      <c r="P155" s="47"/>
      <c r="Q155" s="47"/>
      <c r="R155" s="47"/>
      <c r="S155" s="47"/>
      <c r="T155" s="48"/>
      <c r="U155" s="82">
        <v>441486</v>
      </c>
      <c r="V155" s="83" t="s">
        <v>132</v>
      </c>
      <c r="W155" s="84">
        <f>U155/phase52</f>
        <v>7.5143658082211585E-4</v>
      </c>
      <c r="X155" s="51" t="s">
        <v>133</v>
      </c>
      <c r="Y155" s="78"/>
      <c r="Z155" s="67" t="s">
        <v>134</v>
      </c>
      <c r="AA155" s="133"/>
      <c r="AB155" s="134"/>
      <c r="AC155" s="134"/>
      <c r="AD155" s="134"/>
      <c r="AE155" s="134"/>
      <c r="AF155" s="134"/>
      <c r="AG155" s="134"/>
      <c r="AH155" s="135"/>
      <c r="AI155" s="71" t="s">
        <v>391</v>
      </c>
      <c r="AJ155" s="71"/>
      <c r="AK155" s="80"/>
    </row>
    <row r="156" spans="1:37" ht="17.25" thickBot="1" x14ac:dyDescent="0.35">
      <c r="A156" s="198"/>
      <c r="B156" s="86"/>
      <c r="C156" s="86" t="s">
        <v>421</v>
      </c>
      <c r="D156" s="86"/>
      <c r="E156" s="86"/>
      <c r="F156" s="86"/>
      <c r="G156" s="86"/>
      <c r="H156" s="86"/>
      <c r="I156" s="86" t="s">
        <v>422</v>
      </c>
      <c r="J156" s="86"/>
      <c r="K156" s="86"/>
      <c r="L156" s="86"/>
      <c r="M156" s="86"/>
      <c r="N156" s="87"/>
      <c r="O156" s="86"/>
      <c r="P156" s="86"/>
      <c r="Q156" s="86"/>
      <c r="R156" s="86"/>
      <c r="S156" s="86"/>
      <c r="T156" s="86"/>
      <c r="U156" s="88">
        <v>94683</v>
      </c>
      <c r="V156" s="89" t="s">
        <v>132</v>
      </c>
      <c r="W156" s="90">
        <f>IF(U155&gt;0,(+U156/U155),"")</f>
        <v>0.21446433182479172</v>
      </c>
      <c r="X156" s="91" t="s">
        <v>133</v>
      </c>
      <c r="Y156" s="92"/>
      <c r="Z156" s="93" t="s">
        <v>141</v>
      </c>
      <c r="AA156" s="137"/>
      <c r="AB156" s="138"/>
      <c r="AC156" s="138"/>
      <c r="AD156" s="138"/>
      <c r="AE156" s="138"/>
      <c r="AF156" s="138"/>
      <c r="AG156" s="138"/>
      <c r="AH156" s="139"/>
      <c r="AI156" s="96" t="s">
        <v>145</v>
      </c>
      <c r="AJ156" s="96"/>
      <c r="AK156" s="97" t="s">
        <v>423</v>
      </c>
    </row>
    <row r="157" spans="1:37" ht="16.5" customHeight="1" x14ac:dyDescent="0.3">
      <c r="A157" s="45" t="s">
        <v>379</v>
      </c>
      <c r="B157" s="46" t="s">
        <v>424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8"/>
      <c r="O157" s="47" t="s">
        <v>425</v>
      </c>
      <c r="P157" s="47"/>
      <c r="Q157" s="47"/>
      <c r="R157" s="47"/>
      <c r="S157" s="47"/>
      <c r="T157" s="47"/>
      <c r="U157" s="47"/>
      <c r="V157" s="49"/>
      <c r="W157" s="50"/>
      <c r="X157" s="51"/>
      <c r="Y157" s="52" t="s">
        <v>98</v>
      </c>
      <c r="Z157" s="53"/>
      <c r="AA157" s="54"/>
      <c r="AB157" s="54"/>
      <c r="AC157" s="54"/>
      <c r="AD157" s="54"/>
      <c r="AE157" s="54"/>
      <c r="AF157" s="54"/>
      <c r="AG157" s="55"/>
      <c r="AH157" s="56"/>
      <c r="AI157" s="57"/>
      <c r="AJ157" s="57"/>
      <c r="AK157" s="57">
        <v>46053</v>
      </c>
    </row>
    <row r="158" spans="1:37" ht="17.25" thickBot="1" x14ac:dyDescent="0.35">
      <c r="A158" s="197"/>
      <c r="B158" s="47"/>
      <c r="C158" s="47" t="s">
        <v>214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8"/>
      <c r="O158" s="47"/>
      <c r="P158" s="47" t="s">
        <v>101</v>
      </c>
      <c r="Q158" s="47"/>
      <c r="R158" s="47"/>
      <c r="S158" s="47"/>
      <c r="T158" s="47"/>
      <c r="U158" s="47"/>
      <c r="V158" s="49"/>
      <c r="W158" s="50"/>
      <c r="X158" s="51"/>
      <c r="Y158" s="59" t="s">
        <v>102</v>
      </c>
      <c r="Z158" s="60"/>
      <c r="AA158" s="61"/>
      <c r="AB158" s="61"/>
      <c r="AC158" s="61"/>
      <c r="AD158" s="61"/>
      <c r="AE158" s="61"/>
      <c r="AF158" s="61"/>
      <c r="AG158" s="62"/>
      <c r="AH158" s="61"/>
      <c r="AI158" s="63"/>
      <c r="AJ158" s="64"/>
      <c r="AK158" s="57">
        <v>46050</v>
      </c>
    </row>
    <row r="159" spans="1:37" x14ac:dyDescent="0.3">
      <c r="A159" s="104"/>
      <c r="B159" s="47"/>
      <c r="C159" s="47"/>
      <c r="D159" s="47" t="s">
        <v>99</v>
      </c>
      <c r="E159" s="47"/>
      <c r="F159" s="47"/>
      <c r="G159" s="47"/>
      <c r="H159" s="47"/>
      <c r="I159" s="47"/>
      <c r="J159" s="47"/>
      <c r="K159" s="47"/>
      <c r="L159" s="47"/>
      <c r="M159" s="47"/>
      <c r="N159" s="48"/>
      <c r="O159" s="47"/>
      <c r="P159" s="47"/>
      <c r="Q159" s="47" t="s">
        <v>103</v>
      </c>
      <c r="R159" s="47"/>
      <c r="S159" s="47"/>
      <c r="T159" s="47"/>
      <c r="U159" s="47"/>
      <c r="V159" s="49"/>
      <c r="W159" s="50"/>
      <c r="X159" s="51"/>
      <c r="Y159" s="66" t="s">
        <v>104</v>
      </c>
      <c r="Z159" s="67" t="s">
        <v>105</v>
      </c>
      <c r="AA159" s="130" t="s">
        <v>383</v>
      </c>
      <c r="AB159" s="131"/>
      <c r="AC159" s="131"/>
      <c r="AD159" s="131"/>
      <c r="AE159" s="131"/>
      <c r="AF159" s="131"/>
      <c r="AG159" s="131"/>
      <c r="AH159" s="132" t="s">
        <v>384</v>
      </c>
      <c r="AI159" s="71" t="s">
        <v>109</v>
      </c>
      <c r="AJ159" s="72"/>
      <c r="AK159" s="73" t="s">
        <v>426</v>
      </c>
    </row>
    <row r="160" spans="1:37" x14ac:dyDescent="0.3">
      <c r="A160" s="196"/>
      <c r="B160" s="47"/>
      <c r="C160" s="47"/>
      <c r="D160" s="47"/>
      <c r="E160" s="47" t="s">
        <v>427</v>
      </c>
      <c r="F160" s="47"/>
      <c r="G160" s="47"/>
      <c r="H160" s="47"/>
      <c r="I160" s="47"/>
      <c r="J160" s="47"/>
      <c r="K160" s="47"/>
      <c r="L160" s="47"/>
      <c r="M160" s="47"/>
      <c r="N160" s="48"/>
      <c r="O160" s="47"/>
      <c r="P160" s="47"/>
      <c r="Q160" s="47"/>
      <c r="R160" s="47" t="s">
        <v>296</v>
      </c>
      <c r="S160" s="47"/>
      <c r="T160" s="47"/>
      <c r="U160" s="47"/>
      <c r="V160" s="49"/>
      <c r="W160" s="50"/>
      <c r="X160" s="51"/>
      <c r="Y160" s="66" t="s">
        <v>113</v>
      </c>
      <c r="Z160" s="67" t="s">
        <v>114</v>
      </c>
      <c r="AA160" s="133"/>
      <c r="AB160" s="134"/>
      <c r="AC160" s="134"/>
      <c r="AD160" s="134"/>
      <c r="AE160" s="134"/>
      <c r="AF160" s="134"/>
      <c r="AG160" s="134"/>
      <c r="AH160" s="141">
        <v>46053</v>
      </c>
      <c r="AI160" s="71" t="s">
        <v>119</v>
      </c>
      <c r="AJ160" s="77"/>
      <c r="AK160" s="73"/>
    </row>
    <row r="161" spans="1:37" x14ac:dyDescent="0.3">
      <c r="A161" s="196"/>
      <c r="B161" s="47"/>
      <c r="C161" s="47"/>
      <c r="D161" s="47"/>
      <c r="E161" s="47"/>
      <c r="F161" s="47" t="s">
        <v>428</v>
      </c>
      <c r="G161" s="47"/>
      <c r="H161" s="47"/>
      <c r="I161" s="47"/>
      <c r="J161" s="47"/>
      <c r="K161" s="47"/>
      <c r="L161" s="47"/>
      <c r="M161" s="47"/>
      <c r="N161" s="48"/>
      <c r="O161" s="47"/>
      <c r="P161" s="47"/>
      <c r="Q161" s="47"/>
      <c r="R161" s="47"/>
      <c r="S161" s="47"/>
      <c r="T161" s="47"/>
      <c r="U161" s="47"/>
      <c r="V161" s="49"/>
      <c r="W161" s="50"/>
      <c r="X161" s="51"/>
      <c r="Y161" s="78"/>
      <c r="Z161" s="67" t="s">
        <v>65</v>
      </c>
      <c r="AA161" s="133"/>
      <c r="AB161" s="134"/>
      <c r="AC161" s="134"/>
      <c r="AD161" s="134"/>
      <c r="AE161" s="134"/>
      <c r="AF161" s="134"/>
      <c r="AG161" s="134"/>
      <c r="AH161" s="135"/>
      <c r="AI161" s="71" t="s">
        <v>125</v>
      </c>
      <c r="AJ161" s="71"/>
      <c r="AK161" s="102">
        <v>411780</v>
      </c>
    </row>
    <row r="162" spans="1:37" x14ac:dyDescent="0.3">
      <c r="A162" s="196"/>
      <c r="B162" s="47"/>
      <c r="C162" s="47"/>
      <c r="D162" s="47"/>
      <c r="E162" s="47"/>
      <c r="F162" s="47"/>
      <c r="G162" s="47" t="s">
        <v>429</v>
      </c>
      <c r="H162" s="47"/>
      <c r="I162" s="47"/>
      <c r="J162" s="47"/>
      <c r="K162" s="47"/>
      <c r="L162" s="47"/>
      <c r="M162" s="47"/>
      <c r="N162" s="48"/>
      <c r="O162" s="47"/>
      <c r="P162" s="47"/>
      <c r="Q162" s="47"/>
      <c r="R162" s="47"/>
      <c r="S162" s="47"/>
      <c r="T162" s="47" t="s">
        <v>430</v>
      </c>
      <c r="U162" s="47"/>
      <c r="V162" s="49"/>
      <c r="W162" s="50"/>
      <c r="X162" s="51"/>
      <c r="Y162" s="78"/>
      <c r="Z162" s="67" t="s">
        <v>126</v>
      </c>
      <c r="AA162" s="133"/>
      <c r="AB162" s="134"/>
      <c r="AC162" s="134"/>
      <c r="AD162" s="134"/>
      <c r="AE162" s="134"/>
      <c r="AF162" s="134"/>
      <c r="AG162" s="134"/>
      <c r="AH162" s="135"/>
      <c r="AI162" s="71" t="s">
        <v>130</v>
      </c>
      <c r="AJ162" s="71"/>
      <c r="AK162" s="80">
        <v>46050</v>
      </c>
    </row>
    <row r="163" spans="1:37" x14ac:dyDescent="0.3">
      <c r="A163" s="196"/>
      <c r="B163" s="47"/>
      <c r="C163" s="47"/>
      <c r="D163" s="47"/>
      <c r="E163" s="47"/>
      <c r="F163" s="47"/>
      <c r="G163" s="47"/>
      <c r="H163" s="81" t="s">
        <v>431</v>
      </c>
      <c r="I163" s="47"/>
      <c r="J163" s="47"/>
      <c r="K163" s="47"/>
      <c r="L163" s="47"/>
      <c r="M163" s="47"/>
      <c r="N163" s="48"/>
      <c r="O163" s="47"/>
      <c r="P163" s="47"/>
      <c r="Q163" s="47"/>
      <c r="R163" s="47"/>
      <c r="S163" s="47"/>
      <c r="T163" s="48"/>
      <c r="U163" s="82">
        <v>12497737</v>
      </c>
      <c r="V163" s="83" t="s">
        <v>132</v>
      </c>
      <c r="W163" s="84">
        <f>U163/phase52</f>
        <v>2.1271924272330375E-2</v>
      </c>
      <c r="X163" s="51" t="s">
        <v>133</v>
      </c>
      <c r="Y163" s="78"/>
      <c r="Z163" s="67" t="s">
        <v>134</v>
      </c>
      <c r="AA163" s="133"/>
      <c r="AB163" s="134"/>
      <c r="AC163" s="134"/>
      <c r="AD163" s="134"/>
      <c r="AE163" s="134"/>
      <c r="AF163" s="134"/>
      <c r="AG163" s="134"/>
      <c r="AH163" s="135"/>
      <c r="AI163" s="71" t="s">
        <v>391</v>
      </c>
      <c r="AJ163" s="71"/>
      <c r="AK163" s="80"/>
    </row>
    <row r="164" spans="1:37" ht="17.25" thickBot="1" x14ac:dyDescent="0.35">
      <c r="A164" s="198"/>
      <c r="B164" s="86"/>
      <c r="C164" s="86" t="s">
        <v>432</v>
      </c>
      <c r="D164" s="86"/>
      <c r="E164" s="86"/>
      <c r="F164" s="86"/>
      <c r="G164" s="86"/>
      <c r="H164" s="86"/>
      <c r="I164" s="86" t="s">
        <v>358</v>
      </c>
      <c r="J164" s="86"/>
      <c r="K164" s="86"/>
      <c r="L164" s="86"/>
      <c r="M164" s="86"/>
      <c r="N164" s="87"/>
      <c r="O164" s="86"/>
      <c r="P164" s="86"/>
      <c r="Q164" s="86"/>
      <c r="R164" s="86"/>
      <c r="S164" s="86"/>
      <c r="T164" s="86"/>
      <c r="U164" s="88">
        <v>1575914</v>
      </c>
      <c r="V164" s="89" t="s">
        <v>132</v>
      </c>
      <c r="W164" s="90">
        <f>IF(U163&gt;0,(+U164/U163),"")</f>
        <v>0.12609594841050023</v>
      </c>
      <c r="X164" s="91" t="s">
        <v>133</v>
      </c>
      <c r="Y164" s="92"/>
      <c r="Z164" s="93" t="s">
        <v>141</v>
      </c>
      <c r="AA164" s="137"/>
      <c r="AB164" s="138"/>
      <c r="AC164" s="138"/>
      <c r="AD164" s="138"/>
      <c r="AE164" s="138"/>
      <c r="AF164" s="138"/>
      <c r="AG164" s="138"/>
      <c r="AH164" s="139"/>
      <c r="AI164" s="96" t="s">
        <v>145</v>
      </c>
      <c r="AJ164" s="96"/>
      <c r="AK164" s="97" t="s">
        <v>393</v>
      </c>
    </row>
    <row r="165" spans="1:37" ht="16.5" customHeight="1" x14ac:dyDescent="0.3">
      <c r="A165" s="45" t="s">
        <v>379</v>
      </c>
      <c r="B165" s="111" t="s">
        <v>433</v>
      </c>
      <c r="C165" s="112"/>
      <c r="D165" s="112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 t="s">
        <v>434</v>
      </c>
      <c r="P165" s="112"/>
      <c r="Q165" s="112"/>
      <c r="R165" s="112"/>
      <c r="S165" s="112"/>
      <c r="T165" s="112"/>
      <c r="U165" s="112"/>
      <c r="V165" s="113"/>
      <c r="W165" s="114"/>
      <c r="X165" s="115"/>
      <c r="Y165" s="116" t="s">
        <v>98</v>
      </c>
      <c r="Z165" s="53"/>
      <c r="AA165" s="117" t="s">
        <v>65</v>
      </c>
      <c r="AB165" s="118" t="s">
        <v>65</v>
      </c>
      <c r="AC165" s="118" t="s">
        <v>65</v>
      </c>
      <c r="AD165" s="118" t="s">
        <v>65</v>
      </c>
      <c r="AE165" s="118" t="s">
        <v>65</v>
      </c>
      <c r="AF165" s="118" t="s">
        <v>65</v>
      </c>
      <c r="AG165" s="118" t="s">
        <v>65</v>
      </c>
      <c r="AH165" s="140" t="s">
        <v>65</v>
      </c>
      <c r="AI165" s="119"/>
      <c r="AJ165" s="119"/>
      <c r="AK165" s="119">
        <v>46106</v>
      </c>
    </row>
    <row r="166" spans="1:37" ht="17.25" thickBot="1" x14ac:dyDescent="0.35">
      <c r="A166" s="197"/>
      <c r="B166" s="47"/>
      <c r="C166" s="47" t="s">
        <v>435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8"/>
      <c r="O166" s="47"/>
      <c r="P166" s="47" t="s">
        <v>148</v>
      </c>
      <c r="Q166" s="47"/>
      <c r="R166" s="47"/>
      <c r="S166" s="47"/>
      <c r="T166" s="47"/>
      <c r="U166" s="47"/>
      <c r="V166" s="49"/>
      <c r="W166" s="50"/>
      <c r="X166" s="51"/>
      <c r="Y166" s="59" t="s">
        <v>102</v>
      </c>
      <c r="Z166" s="60"/>
      <c r="AA166" s="129" t="s">
        <v>65</v>
      </c>
      <c r="AB166" s="120" t="s">
        <v>65</v>
      </c>
      <c r="AC166" s="120" t="s">
        <v>65</v>
      </c>
      <c r="AD166" s="120" t="s">
        <v>65</v>
      </c>
      <c r="AE166" s="120" t="s">
        <v>65</v>
      </c>
      <c r="AF166" s="120" t="s">
        <v>65</v>
      </c>
      <c r="AG166" s="120" t="s">
        <v>65</v>
      </c>
      <c r="AH166" s="121" t="s">
        <v>65</v>
      </c>
      <c r="AI166" s="63"/>
      <c r="AJ166" s="64"/>
      <c r="AK166" s="63"/>
    </row>
    <row r="167" spans="1:37" x14ac:dyDescent="0.3">
      <c r="A167" s="104"/>
      <c r="B167" s="47"/>
      <c r="C167" s="47"/>
      <c r="D167" s="47" t="s">
        <v>99</v>
      </c>
      <c r="E167" s="47"/>
      <c r="F167" s="47"/>
      <c r="G167" s="47"/>
      <c r="H167" s="47"/>
      <c r="I167" s="47"/>
      <c r="J167" s="47"/>
      <c r="K167" s="47"/>
      <c r="L167" s="47"/>
      <c r="M167" s="47"/>
      <c r="N167" s="48"/>
      <c r="O167" s="47"/>
      <c r="P167" s="47"/>
      <c r="Q167" s="47" t="s">
        <v>149</v>
      </c>
      <c r="R167" s="47"/>
      <c r="S167" s="47"/>
      <c r="T167" s="47"/>
      <c r="U167" s="47"/>
      <c r="V167" s="49"/>
      <c r="W167" s="50"/>
      <c r="X167" s="51"/>
      <c r="Y167" s="66" t="s">
        <v>104</v>
      </c>
      <c r="Z167" s="67" t="s">
        <v>105</v>
      </c>
      <c r="AA167" s="130" t="s">
        <v>436</v>
      </c>
      <c r="AB167" s="131"/>
      <c r="AC167" s="131"/>
      <c r="AD167" s="131"/>
      <c r="AE167" s="131"/>
      <c r="AF167" s="131"/>
      <c r="AG167" s="131"/>
      <c r="AH167" s="132" t="s">
        <v>384</v>
      </c>
      <c r="AI167" s="71" t="s">
        <v>109</v>
      </c>
      <c r="AJ167" s="72"/>
      <c r="AK167" s="73"/>
    </row>
    <row r="168" spans="1:37" x14ac:dyDescent="0.3">
      <c r="A168" s="196"/>
      <c r="B168" s="47"/>
      <c r="C168" s="47"/>
      <c r="D168" s="47"/>
      <c r="E168" s="47" t="s">
        <v>437</v>
      </c>
      <c r="F168" s="47"/>
      <c r="G168" s="47"/>
      <c r="H168" s="47"/>
      <c r="I168" s="47"/>
      <c r="J168" s="47"/>
      <c r="K168" s="47"/>
      <c r="L168" s="47"/>
      <c r="M168" s="47"/>
      <c r="N168" s="48"/>
      <c r="O168" s="47"/>
      <c r="P168" s="47"/>
      <c r="Q168" s="47"/>
      <c r="R168" s="47" t="s">
        <v>417</v>
      </c>
      <c r="S168" s="47"/>
      <c r="T168" s="47"/>
      <c r="U168" s="47"/>
      <c r="V168" s="49"/>
      <c r="W168" s="50"/>
      <c r="X168" s="51"/>
      <c r="Y168" s="66" t="s">
        <v>113</v>
      </c>
      <c r="Z168" s="67" t="s">
        <v>114</v>
      </c>
      <c r="AA168" s="133"/>
      <c r="AB168" s="134"/>
      <c r="AC168" s="134"/>
      <c r="AD168" s="134"/>
      <c r="AE168" s="134"/>
      <c r="AF168" s="134"/>
      <c r="AG168" s="134"/>
      <c r="AH168" s="141">
        <v>46112</v>
      </c>
      <c r="AI168" s="71" t="s">
        <v>119</v>
      </c>
      <c r="AJ168" s="77"/>
      <c r="AK168" s="73"/>
    </row>
    <row r="169" spans="1:37" x14ac:dyDescent="0.3">
      <c r="A169" s="196"/>
      <c r="B169" s="47"/>
      <c r="C169" s="47"/>
      <c r="D169" s="47"/>
      <c r="E169" s="47"/>
      <c r="F169" s="47" t="s">
        <v>438</v>
      </c>
      <c r="G169" s="47"/>
      <c r="H169" s="47"/>
      <c r="I169" s="47"/>
      <c r="J169" s="47"/>
      <c r="K169" s="47"/>
      <c r="L169" s="47"/>
      <c r="M169" s="47"/>
      <c r="N169" s="48"/>
      <c r="O169" s="47"/>
      <c r="P169" s="47"/>
      <c r="Q169" s="47"/>
      <c r="R169" s="47"/>
      <c r="S169" s="47"/>
      <c r="T169" s="47"/>
      <c r="U169" s="47"/>
      <c r="V169" s="49"/>
      <c r="W169" s="50"/>
      <c r="X169" s="51"/>
      <c r="Y169" s="78"/>
      <c r="Z169" s="67" t="s">
        <v>65</v>
      </c>
      <c r="AA169" s="133"/>
      <c r="AB169" s="134"/>
      <c r="AC169" s="134"/>
      <c r="AD169" s="134"/>
      <c r="AE169" s="134"/>
      <c r="AF169" s="134"/>
      <c r="AG169" s="134"/>
      <c r="AH169" s="135"/>
      <c r="AI169" s="71" t="s">
        <v>125</v>
      </c>
      <c r="AJ169" s="71"/>
      <c r="AK169" s="80"/>
    </row>
    <row r="170" spans="1:37" x14ac:dyDescent="0.3">
      <c r="A170" s="196"/>
      <c r="B170" s="47"/>
      <c r="C170" s="47"/>
      <c r="D170" s="47"/>
      <c r="E170" s="47"/>
      <c r="F170" s="47"/>
      <c r="G170" s="47" t="s">
        <v>65</v>
      </c>
      <c r="H170" s="47"/>
      <c r="I170" s="47"/>
      <c r="J170" s="47"/>
      <c r="K170" s="47"/>
      <c r="L170" s="47"/>
      <c r="M170" s="47"/>
      <c r="N170" s="48"/>
      <c r="O170" s="47"/>
      <c r="P170" s="47"/>
      <c r="Q170" s="47"/>
      <c r="R170" s="47"/>
      <c r="S170" s="47"/>
      <c r="T170" s="47" t="s">
        <v>439</v>
      </c>
      <c r="U170" s="47"/>
      <c r="V170" s="49"/>
      <c r="W170" s="50"/>
      <c r="X170" s="51"/>
      <c r="Y170" s="78"/>
      <c r="Z170" s="67" t="s">
        <v>126</v>
      </c>
      <c r="AA170" s="133"/>
      <c r="AB170" s="134"/>
      <c r="AC170" s="134"/>
      <c r="AD170" s="134"/>
      <c r="AE170" s="134"/>
      <c r="AF170" s="134"/>
      <c r="AG170" s="134"/>
      <c r="AH170" s="135"/>
      <c r="AI170" s="71" t="s">
        <v>130</v>
      </c>
      <c r="AJ170" s="71"/>
      <c r="AK170" s="80"/>
    </row>
    <row r="171" spans="1:37" x14ac:dyDescent="0.3">
      <c r="A171" s="196"/>
      <c r="B171" s="47"/>
      <c r="C171" s="47"/>
      <c r="D171" s="47"/>
      <c r="E171" s="47"/>
      <c r="F171" s="47"/>
      <c r="G171" s="47"/>
      <c r="H171" s="81" t="s">
        <v>440</v>
      </c>
      <c r="I171" s="47"/>
      <c r="J171" s="47"/>
      <c r="K171" s="47"/>
      <c r="L171" s="47"/>
      <c r="M171" s="47"/>
      <c r="N171" s="48"/>
      <c r="O171" s="47"/>
      <c r="P171" s="47"/>
      <c r="Q171" s="47"/>
      <c r="R171" s="47"/>
      <c r="S171" s="47"/>
      <c r="T171" s="48"/>
      <c r="U171" s="82">
        <v>1571238</v>
      </c>
      <c r="V171" s="83" t="s">
        <v>132</v>
      </c>
      <c r="W171" s="84">
        <f>U171/phase52</f>
        <v>2.6743446233352354E-3</v>
      </c>
      <c r="X171" s="51" t="s">
        <v>133</v>
      </c>
      <c r="Y171" s="78"/>
      <c r="Z171" s="67" t="s">
        <v>134</v>
      </c>
      <c r="AA171" s="133"/>
      <c r="AB171" s="134"/>
      <c r="AC171" s="134"/>
      <c r="AD171" s="134"/>
      <c r="AE171" s="134"/>
      <c r="AF171" s="134"/>
      <c r="AG171" s="134"/>
      <c r="AH171" s="135"/>
      <c r="AI171" s="71" t="s">
        <v>391</v>
      </c>
      <c r="AJ171" s="71"/>
      <c r="AK171" s="80"/>
    </row>
    <row r="172" spans="1:37" ht="17.25" thickBot="1" x14ac:dyDescent="0.35">
      <c r="A172" s="198"/>
      <c r="B172" s="86"/>
      <c r="C172" s="86" t="s">
        <v>441</v>
      </c>
      <c r="D172" s="86"/>
      <c r="E172" s="86"/>
      <c r="F172" s="86"/>
      <c r="G172" s="86"/>
      <c r="H172" s="86"/>
      <c r="I172" s="86" t="s">
        <v>206</v>
      </c>
      <c r="J172" s="86"/>
      <c r="K172" s="86"/>
      <c r="L172" s="86"/>
      <c r="M172" s="86"/>
      <c r="N172" s="87"/>
      <c r="O172" s="86"/>
      <c r="P172" s="86"/>
      <c r="Q172" s="86"/>
      <c r="R172" s="86"/>
      <c r="S172" s="86"/>
      <c r="T172" s="86"/>
      <c r="U172" s="88">
        <v>166574</v>
      </c>
      <c r="V172" s="89" t="s">
        <v>132</v>
      </c>
      <c r="W172" s="90">
        <f>IF(U171&gt;0,(+U172/U171),"")</f>
        <v>0.10601449303033658</v>
      </c>
      <c r="X172" s="91" t="s">
        <v>133</v>
      </c>
      <c r="Y172" s="92"/>
      <c r="Z172" s="93" t="s">
        <v>141</v>
      </c>
      <c r="AA172" s="137"/>
      <c r="AB172" s="138"/>
      <c r="AC172" s="138"/>
      <c r="AD172" s="138"/>
      <c r="AE172" s="138"/>
      <c r="AF172" s="138"/>
      <c r="AG172" s="138"/>
      <c r="AH172" s="139"/>
      <c r="AI172" s="96" t="s">
        <v>145</v>
      </c>
      <c r="AJ172" s="96"/>
      <c r="AK172" s="97" t="s">
        <v>168</v>
      </c>
    </row>
    <row r="173" spans="1:37" ht="16.5" customHeight="1" x14ac:dyDescent="0.3">
      <c r="A173" s="45" t="s">
        <v>379</v>
      </c>
      <c r="B173" s="46" t="s">
        <v>442</v>
      </c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8"/>
      <c r="O173" s="47" t="s">
        <v>443</v>
      </c>
      <c r="P173" s="47"/>
      <c r="Q173" s="47"/>
      <c r="R173" s="47"/>
      <c r="S173" s="47"/>
      <c r="T173" s="47"/>
      <c r="U173" s="47"/>
      <c r="V173" s="49"/>
      <c r="W173" s="50"/>
      <c r="X173" s="51"/>
      <c r="Y173" s="52" t="s">
        <v>98</v>
      </c>
      <c r="Z173" s="53"/>
      <c r="AA173" s="54"/>
      <c r="AB173" s="54"/>
      <c r="AC173" s="54"/>
      <c r="AD173" s="54"/>
      <c r="AE173" s="54"/>
      <c r="AF173" s="54"/>
      <c r="AG173" s="55"/>
      <c r="AH173" s="56"/>
      <c r="AI173" s="57"/>
      <c r="AJ173" s="57"/>
      <c r="AK173" s="57">
        <v>45930</v>
      </c>
    </row>
    <row r="174" spans="1:37" ht="17.25" thickBot="1" x14ac:dyDescent="0.35">
      <c r="A174" s="197"/>
      <c r="B174" s="47"/>
      <c r="C174" s="47" t="s">
        <v>382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8"/>
      <c r="O174" s="47"/>
      <c r="P174" s="47" t="s">
        <v>148</v>
      </c>
      <c r="Q174" s="47"/>
      <c r="R174" s="47"/>
      <c r="S174" s="47"/>
      <c r="T174" s="47"/>
      <c r="U174" s="47"/>
      <c r="V174" s="49"/>
      <c r="W174" s="50"/>
      <c r="X174" s="51"/>
      <c r="Y174" s="59" t="s">
        <v>102</v>
      </c>
      <c r="Z174" s="60"/>
      <c r="AA174" s="61"/>
      <c r="AB174" s="61"/>
      <c r="AC174" s="61"/>
      <c r="AD174" s="61"/>
      <c r="AE174" s="61"/>
      <c r="AF174" s="61"/>
      <c r="AG174" s="62"/>
      <c r="AH174" s="61"/>
      <c r="AI174" s="63"/>
      <c r="AJ174" s="64"/>
      <c r="AK174" s="57">
        <v>45905</v>
      </c>
    </row>
    <row r="175" spans="1:37" x14ac:dyDescent="0.3">
      <c r="A175" s="104"/>
      <c r="B175" s="47"/>
      <c r="C175" s="47"/>
      <c r="D175" s="47" t="s">
        <v>99</v>
      </c>
      <c r="E175" s="47"/>
      <c r="F175" s="47"/>
      <c r="G175" s="47"/>
      <c r="H175" s="47"/>
      <c r="I175" s="47"/>
      <c r="J175" s="47"/>
      <c r="K175" s="47"/>
      <c r="L175" s="47"/>
      <c r="M175" s="47"/>
      <c r="N175" s="48"/>
      <c r="O175" s="47"/>
      <c r="P175" s="47"/>
      <c r="Q175" s="47" t="s">
        <v>149</v>
      </c>
      <c r="R175" s="47"/>
      <c r="S175" s="47"/>
      <c r="T175" s="47"/>
      <c r="U175" s="47"/>
      <c r="V175" s="49"/>
      <c r="W175" s="50"/>
      <c r="X175" s="51"/>
      <c r="Y175" s="66" t="s">
        <v>104</v>
      </c>
      <c r="Z175" s="67" t="s">
        <v>105</v>
      </c>
      <c r="AA175" s="130" t="s">
        <v>436</v>
      </c>
      <c r="AB175" s="131"/>
      <c r="AC175" s="131"/>
      <c r="AD175" s="131"/>
      <c r="AE175" s="131"/>
      <c r="AF175" s="131"/>
      <c r="AG175" s="131"/>
      <c r="AH175" s="132" t="s">
        <v>384</v>
      </c>
      <c r="AI175" s="71" t="s">
        <v>109</v>
      </c>
      <c r="AJ175" s="72"/>
      <c r="AK175" s="73" t="s">
        <v>444</v>
      </c>
    </row>
    <row r="176" spans="1:37" x14ac:dyDescent="0.3">
      <c r="A176" s="196"/>
      <c r="B176" s="47"/>
      <c r="C176" s="47"/>
      <c r="D176" s="47"/>
      <c r="E176" s="47" t="s">
        <v>445</v>
      </c>
      <c r="F176" s="47"/>
      <c r="G176" s="47"/>
      <c r="H176" s="47"/>
      <c r="I176" s="47"/>
      <c r="J176" s="47"/>
      <c r="K176" s="47"/>
      <c r="L176" s="47"/>
      <c r="M176" s="47"/>
      <c r="N176" s="48"/>
      <c r="O176" s="47"/>
      <c r="P176" s="47"/>
      <c r="Q176" s="47"/>
      <c r="R176" s="47" t="s">
        <v>446</v>
      </c>
      <c r="S176" s="47"/>
      <c r="T176" s="47"/>
      <c r="U176" s="47"/>
      <c r="V176" s="49"/>
      <c r="W176" s="50"/>
      <c r="X176" s="51"/>
      <c r="Y176" s="66" t="s">
        <v>113</v>
      </c>
      <c r="Z176" s="67" t="s">
        <v>114</v>
      </c>
      <c r="AA176" s="133"/>
      <c r="AB176" s="134"/>
      <c r="AC176" s="134"/>
      <c r="AD176" s="134"/>
      <c r="AE176" s="134"/>
      <c r="AF176" s="134"/>
      <c r="AG176" s="134"/>
      <c r="AH176" s="141">
        <v>45930</v>
      </c>
      <c r="AI176" s="71" t="s">
        <v>119</v>
      </c>
      <c r="AJ176" s="77"/>
      <c r="AK176" s="73"/>
    </row>
    <row r="177" spans="1:37" x14ac:dyDescent="0.3">
      <c r="A177" s="196"/>
      <c r="B177" s="47"/>
      <c r="C177" s="47"/>
      <c r="D177" s="47"/>
      <c r="E177" s="47"/>
      <c r="F177" s="47" t="s">
        <v>447</v>
      </c>
      <c r="G177" s="47"/>
      <c r="H177" s="47"/>
      <c r="I177" s="47"/>
      <c r="J177" s="47"/>
      <c r="K177" s="47"/>
      <c r="L177" s="47"/>
      <c r="M177" s="47"/>
      <c r="N177" s="48"/>
      <c r="O177" s="47"/>
      <c r="P177" s="47"/>
      <c r="Q177" s="47"/>
      <c r="R177" s="47"/>
      <c r="S177" s="47"/>
      <c r="T177" s="47"/>
      <c r="U177" s="47"/>
      <c r="V177" s="49"/>
      <c r="W177" s="50"/>
      <c r="X177" s="51"/>
      <c r="Y177" s="78"/>
      <c r="Z177" s="67" t="s">
        <v>65</v>
      </c>
      <c r="AA177" s="133"/>
      <c r="AB177" s="134"/>
      <c r="AC177" s="134"/>
      <c r="AD177" s="134"/>
      <c r="AE177" s="134"/>
      <c r="AF177" s="134"/>
      <c r="AG177" s="134"/>
      <c r="AH177" s="135"/>
      <c r="AI177" s="71" t="s">
        <v>125</v>
      </c>
      <c r="AJ177" s="71"/>
      <c r="AK177" s="124">
        <v>676340</v>
      </c>
    </row>
    <row r="178" spans="1:37" x14ac:dyDescent="0.3">
      <c r="A178" s="196"/>
      <c r="B178" s="47"/>
      <c r="C178" s="47"/>
      <c r="D178" s="47"/>
      <c r="E178" s="47"/>
      <c r="F178" s="47"/>
      <c r="G178" s="47" t="s">
        <v>448</v>
      </c>
      <c r="H178" s="47"/>
      <c r="I178" s="47"/>
      <c r="J178" s="47"/>
      <c r="K178" s="47"/>
      <c r="L178" s="47"/>
      <c r="M178" s="47"/>
      <c r="N178" s="48"/>
      <c r="O178" s="47"/>
      <c r="P178" s="47"/>
      <c r="Q178" s="47"/>
      <c r="R178" s="47"/>
      <c r="S178" s="47"/>
      <c r="T178" s="47" t="s">
        <v>449</v>
      </c>
      <c r="U178" s="47"/>
      <c r="V178" s="49"/>
      <c r="W178" s="50"/>
      <c r="X178" s="51"/>
      <c r="Y178" s="78"/>
      <c r="Z178" s="67" t="s">
        <v>126</v>
      </c>
      <c r="AA178" s="133"/>
      <c r="AB178" s="134"/>
      <c r="AC178" s="134"/>
      <c r="AD178" s="134"/>
      <c r="AE178" s="134"/>
      <c r="AF178" s="134"/>
      <c r="AG178" s="134"/>
      <c r="AH178" s="135"/>
      <c r="AI178" s="71" t="s">
        <v>130</v>
      </c>
      <c r="AJ178" s="71"/>
      <c r="AK178" s="80">
        <v>45902</v>
      </c>
    </row>
    <row r="179" spans="1:37" x14ac:dyDescent="0.3">
      <c r="A179" s="196"/>
      <c r="B179" s="47"/>
      <c r="C179" s="47"/>
      <c r="D179" s="47"/>
      <c r="E179" s="47"/>
      <c r="F179" s="47"/>
      <c r="G179" s="47"/>
      <c r="H179" s="81" t="s">
        <v>450</v>
      </c>
      <c r="I179" s="47"/>
      <c r="J179" s="47"/>
      <c r="K179" s="47"/>
      <c r="L179" s="47"/>
      <c r="M179" s="47"/>
      <c r="N179" s="48"/>
      <c r="O179" s="47"/>
      <c r="P179" s="47"/>
      <c r="Q179" s="47"/>
      <c r="R179" s="47"/>
      <c r="S179" s="47"/>
      <c r="T179" s="48"/>
      <c r="U179" s="143">
        <v>7498840</v>
      </c>
      <c r="V179" s="83" t="s">
        <v>132</v>
      </c>
      <c r="W179" s="84">
        <f>U179/phase52</f>
        <v>1.2763491231278264E-2</v>
      </c>
      <c r="X179" s="51" t="s">
        <v>133</v>
      </c>
      <c r="Y179" s="78"/>
      <c r="Z179" s="67" t="s">
        <v>134</v>
      </c>
      <c r="AA179" s="133"/>
      <c r="AB179" s="134"/>
      <c r="AC179" s="134"/>
      <c r="AD179" s="134"/>
      <c r="AE179" s="134"/>
      <c r="AF179" s="134"/>
      <c r="AG179" s="134"/>
      <c r="AH179" s="135"/>
      <c r="AI179" s="71" t="s">
        <v>391</v>
      </c>
      <c r="AJ179" s="71"/>
      <c r="AK179" s="80"/>
    </row>
    <row r="180" spans="1:37" ht="17.25" thickBot="1" x14ac:dyDescent="0.35">
      <c r="A180" s="198"/>
      <c r="B180" s="86"/>
      <c r="C180" s="86" t="s">
        <v>451</v>
      </c>
      <c r="D180" s="86"/>
      <c r="E180" s="86"/>
      <c r="F180" s="86"/>
      <c r="G180" s="86"/>
      <c r="H180" s="86"/>
      <c r="I180" s="86" t="s">
        <v>206</v>
      </c>
      <c r="J180" s="86"/>
      <c r="K180" s="86"/>
      <c r="L180" s="86"/>
      <c r="M180" s="86"/>
      <c r="N180" s="87"/>
      <c r="O180" s="86"/>
      <c r="P180" s="86"/>
      <c r="Q180" s="86"/>
      <c r="R180" s="86"/>
      <c r="S180" s="86"/>
      <c r="T180" s="86"/>
      <c r="U180" s="88">
        <v>676340</v>
      </c>
      <c r="V180" s="89" t="s">
        <v>132</v>
      </c>
      <c r="W180" s="90">
        <f>IF(U179&gt;0,(+U180/U179),"")</f>
        <v>9.0192616458012173E-2</v>
      </c>
      <c r="X180" s="91" t="s">
        <v>133</v>
      </c>
      <c r="Y180" s="92"/>
      <c r="Z180" s="93" t="s">
        <v>141</v>
      </c>
      <c r="AA180" s="137"/>
      <c r="AB180" s="138"/>
      <c r="AC180" s="138"/>
      <c r="AD180" s="138"/>
      <c r="AE180" s="138"/>
      <c r="AF180" s="138"/>
      <c r="AG180" s="138"/>
      <c r="AH180" s="139"/>
      <c r="AI180" s="96" t="s">
        <v>145</v>
      </c>
      <c r="AJ180" s="96"/>
      <c r="AK180" s="97" t="s">
        <v>168</v>
      </c>
    </row>
    <row r="181" spans="1:37" ht="16.5" customHeight="1" x14ac:dyDescent="0.3">
      <c r="A181" s="45" t="s">
        <v>379</v>
      </c>
      <c r="B181" s="111" t="s">
        <v>452</v>
      </c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 t="s">
        <v>453</v>
      </c>
      <c r="P181" s="112"/>
      <c r="Q181" s="112"/>
      <c r="R181" s="112"/>
      <c r="S181" s="112"/>
      <c r="T181" s="112"/>
      <c r="U181" s="112"/>
      <c r="V181" s="113"/>
      <c r="W181" s="114"/>
      <c r="X181" s="115"/>
      <c r="Y181" s="116" t="s">
        <v>98</v>
      </c>
      <c r="Z181" s="53"/>
      <c r="AA181" s="117" t="s">
        <v>65</v>
      </c>
      <c r="AB181" s="118" t="s">
        <v>65</v>
      </c>
      <c r="AC181" s="118" t="s">
        <v>65</v>
      </c>
      <c r="AD181" s="118" t="s">
        <v>65</v>
      </c>
      <c r="AE181" s="118" t="s">
        <v>65</v>
      </c>
      <c r="AF181" s="118" t="s">
        <v>65</v>
      </c>
      <c r="AG181" s="118" t="s">
        <v>65</v>
      </c>
      <c r="AH181" s="140" t="s">
        <v>65</v>
      </c>
      <c r="AI181" s="119"/>
      <c r="AJ181" s="119"/>
      <c r="AK181" s="119">
        <v>45961</v>
      </c>
    </row>
    <row r="182" spans="1:37" ht="17.25" thickBot="1" x14ac:dyDescent="0.35">
      <c r="A182" s="197"/>
      <c r="B182" s="47"/>
      <c r="C182" s="47" t="s">
        <v>248</v>
      </c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8"/>
      <c r="O182" s="47"/>
      <c r="P182" s="47" t="s">
        <v>101</v>
      </c>
      <c r="Q182" s="47"/>
      <c r="R182" s="47"/>
      <c r="S182" s="47"/>
      <c r="T182" s="47"/>
      <c r="U182" s="47"/>
      <c r="V182" s="49"/>
      <c r="W182" s="50"/>
      <c r="X182" s="51"/>
      <c r="Y182" s="59" t="s">
        <v>102</v>
      </c>
      <c r="Z182" s="60"/>
      <c r="AA182" s="129" t="s">
        <v>65</v>
      </c>
      <c r="AB182" s="120" t="s">
        <v>65</v>
      </c>
      <c r="AC182" s="120" t="s">
        <v>65</v>
      </c>
      <c r="AD182" s="120" t="s">
        <v>65</v>
      </c>
      <c r="AE182" s="120" t="s">
        <v>65</v>
      </c>
      <c r="AF182" s="120" t="s">
        <v>65</v>
      </c>
      <c r="AG182" s="120" t="s">
        <v>65</v>
      </c>
      <c r="AH182" s="121" t="s">
        <v>65</v>
      </c>
      <c r="AI182" s="63"/>
      <c r="AJ182" s="64"/>
      <c r="AK182" s="63">
        <v>45932</v>
      </c>
    </row>
    <row r="183" spans="1:37" x14ac:dyDescent="0.3">
      <c r="A183" s="104" t="s">
        <v>454</v>
      </c>
      <c r="B183" s="47"/>
      <c r="C183" s="47"/>
      <c r="D183" s="47" t="s">
        <v>99</v>
      </c>
      <c r="E183" s="47"/>
      <c r="F183" s="47"/>
      <c r="G183" s="47"/>
      <c r="H183" s="47"/>
      <c r="I183" s="47"/>
      <c r="J183" s="47"/>
      <c r="K183" s="47"/>
      <c r="L183" s="47"/>
      <c r="M183" s="47"/>
      <c r="N183" s="48"/>
      <c r="O183" s="47"/>
      <c r="P183" s="47"/>
      <c r="Q183" s="47" t="s">
        <v>103</v>
      </c>
      <c r="R183" s="47"/>
      <c r="S183" s="47"/>
      <c r="T183" s="47"/>
      <c r="U183" s="47"/>
      <c r="V183" s="49"/>
      <c r="W183" s="50"/>
      <c r="X183" s="51"/>
      <c r="Y183" s="66" t="s">
        <v>104</v>
      </c>
      <c r="Z183" s="67" t="s">
        <v>105</v>
      </c>
      <c r="AA183" s="130" t="s">
        <v>383</v>
      </c>
      <c r="AB183" s="131"/>
      <c r="AC183" s="131"/>
      <c r="AD183" s="131"/>
      <c r="AE183" s="131"/>
      <c r="AF183" s="131"/>
      <c r="AG183" s="131"/>
      <c r="AH183" s="132" t="s">
        <v>384</v>
      </c>
      <c r="AI183" s="71" t="s">
        <v>109</v>
      </c>
      <c r="AJ183" s="72"/>
      <c r="AK183" s="73" t="s">
        <v>455</v>
      </c>
    </row>
    <row r="184" spans="1:37" x14ac:dyDescent="0.3">
      <c r="A184" s="196"/>
      <c r="B184" s="47"/>
      <c r="C184" s="47"/>
      <c r="D184" s="47"/>
      <c r="E184" s="47" t="s">
        <v>456</v>
      </c>
      <c r="F184" s="47"/>
      <c r="G184" s="47"/>
      <c r="H184" s="47"/>
      <c r="I184" s="47"/>
      <c r="J184" s="47"/>
      <c r="K184" s="47"/>
      <c r="L184" s="47"/>
      <c r="M184" s="47"/>
      <c r="N184" s="48"/>
      <c r="O184" s="47"/>
      <c r="P184" s="47"/>
      <c r="Q184" s="47"/>
      <c r="R184" s="47" t="s">
        <v>252</v>
      </c>
      <c r="S184" s="47"/>
      <c r="T184" s="47"/>
      <c r="U184" s="47"/>
      <c r="V184" s="49"/>
      <c r="W184" s="50"/>
      <c r="X184" s="51"/>
      <c r="Y184" s="66" t="s">
        <v>113</v>
      </c>
      <c r="Z184" s="67" t="s">
        <v>114</v>
      </c>
      <c r="AA184" s="133"/>
      <c r="AB184" s="134"/>
      <c r="AC184" s="134"/>
      <c r="AD184" s="134"/>
      <c r="AE184" s="134"/>
      <c r="AF184" s="134"/>
      <c r="AG184" s="134"/>
      <c r="AH184" s="141">
        <v>45961</v>
      </c>
      <c r="AI184" s="71" t="s">
        <v>119</v>
      </c>
      <c r="AJ184" s="77"/>
      <c r="AK184" s="73"/>
    </row>
    <row r="185" spans="1:37" x14ac:dyDescent="0.3">
      <c r="A185" s="196"/>
      <c r="B185" s="47"/>
      <c r="C185" s="47"/>
      <c r="D185" s="47"/>
      <c r="E185" s="47"/>
      <c r="F185" s="47" t="s">
        <v>457</v>
      </c>
      <c r="G185" s="47"/>
      <c r="H185" s="47"/>
      <c r="I185" s="47"/>
      <c r="J185" s="47"/>
      <c r="K185" s="47"/>
      <c r="L185" s="47"/>
      <c r="M185" s="47"/>
      <c r="N185" s="48"/>
      <c r="O185" s="47"/>
      <c r="P185" s="47"/>
      <c r="Q185" s="47"/>
      <c r="R185" s="47"/>
      <c r="S185" s="47"/>
      <c r="T185" s="47"/>
      <c r="U185" s="47"/>
      <c r="V185" s="49"/>
      <c r="W185" s="50"/>
      <c r="X185" s="51"/>
      <c r="Y185" s="78"/>
      <c r="Z185" s="67" t="s">
        <v>65</v>
      </c>
      <c r="AA185" s="133"/>
      <c r="AB185" s="134"/>
      <c r="AC185" s="134"/>
      <c r="AD185" s="134"/>
      <c r="AE185" s="134"/>
      <c r="AF185" s="134"/>
      <c r="AG185" s="134"/>
      <c r="AH185" s="135"/>
      <c r="AI185" s="71" t="s">
        <v>125</v>
      </c>
      <c r="AJ185" s="71"/>
      <c r="AK185" s="102">
        <v>224608</v>
      </c>
    </row>
    <row r="186" spans="1:37" x14ac:dyDescent="0.3">
      <c r="A186" s="196"/>
      <c r="B186" s="47"/>
      <c r="C186" s="47"/>
      <c r="D186" s="47"/>
      <c r="E186" s="47"/>
      <c r="F186" s="47"/>
      <c r="G186" s="47" t="s">
        <v>458</v>
      </c>
      <c r="H186" s="47"/>
      <c r="I186" s="47"/>
      <c r="J186" s="47"/>
      <c r="K186" s="47"/>
      <c r="L186" s="47"/>
      <c r="M186" s="47"/>
      <c r="N186" s="48"/>
      <c r="O186" s="47"/>
      <c r="P186" s="47"/>
      <c r="Q186" s="47"/>
      <c r="R186" s="47"/>
      <c r="S186" s="47"/>
      <c r="T186" s="47" t="s">
        <v>459</v>
      </c>
      <c r="U186" s="47"/>
      <c r="V186" s="49"/>
      <c r="W186" s="50"/>
      <c r="X186" s="51"/>
      <c r="Y186" s="78"/>
      <c r="Z186" s="67" t="s">
        <v>126</v>
      </c>
      <c r="AA186" s="133"/>
      <c r="AB186" s="134"/>
      <c r="AC186" s="134"/>
      <c r="AD186" s="134"/>
      <c r="AE186" s="134"/>
      <c r="AF186" s="134"/>
      <c r="AG186" s="134"/>
      <c r="AH186" s="135"/>
      <c r="AI186" s="71" t="s">
        <v>130</v>
      </c>
      <c r="AJ186" s="71"/>
      <c r="AK186" s="80">
        <v>45932</v>
      </c>
    </row>
    <row r="187" spans="1:37" x14ac:dyDescent="0.3">
      <c r="A187" s="196"/>
      <c r="B187" s="47"/>
      <c r="C187" s="47"/>
      <c r="D187" s="47"/>
      <c r="E187" s="47"/>
      <c r="F187" s="47"/>
      <c r="G187" s="47"/>
      <c r="H187" s="81" t="s">
        <v>460</v>
      </c>
      <c r="I187" s="47"/>
      <c r="J187" s="47"/>
      <c r="K187" s="47"/>
      <c r="L187" s="47"/>
      <c r="M187" s="47"/>
      <c r="N187" s="48"/>
      <c r="O187" s="47"/>
      <c r="P187" s="47"/>
      <c r="Q187" s="47"/>
      <c r="R187" s="47"/>
      <c r="S187" s="47"/>
      <c r="T187" s="48"/>
      <c r="U187" s="82">
        <v>1536192</v>
      </c>
      <c r="V187" s="83" t="s">
        <v>132</v>
      </c>
      <c r="W187" s="84">
        <f>U187/phase52</f>
        <v>2.6146941555707042E-3</v>
      </c>
      <c r="X187" s="51" t="s">
        <v>133</v>
      </c>
      <c r="Y187" s="78"/>
      <c r="Z187" s="67" t="s">
        <v>134</v>
      </c>
      <c r="AA187" s="133"/>
      <c r="AB187" s="134"/>
      <c r="AC187" s="134"/>
      <c r="AD187" s="134"/>
      <c r="AE187" s="134"/>
      <c r="AF187" s="134"/>
      <c r="AG187" s="134"/>
      <c r="AH187" s="135"/>
      <c r="AI187" s="71" t="s">
        <v>391</v>
      </c>
      <c r="AJ187" s="71"/>
      <c r="AK187" s="80"/>
    </row>
    <row r="188" spans="1:37" ht="17.25" thickBot="1" x14ac:dyDescent="0.35">
      <c r="A188" s="198"/>
      <c r="B188" s="86"/>
      <c r="C188" s="86" t="s">
        <v>461</v>
      </c>
      <c r="D188" s="86"/>
      <c r="E188" s="86"/>
      <c r="F188" s="86"/>
      <c r="G188" s="86"/>
      <c r="H188" s="86"/>
      <c r="I188" s="86" t="s">
        <v>286</v>
      </c>
      <c r="J188" s="86"/>
      <c r="K188" s="86"/>
      <c r="L188" s="86"/>
      <c r="M188" s="86"/>
      <c r="N188" s="87"/>
      <c r="O188" s="86"/>
      <c r="P188" s="86"/>
      <c r="Q188" s="86"/>
      <c r="R188" s="86"/>
      <c r="S188" s="86"/>
      <c r="T188" s="86"/>
      <c r="U188" s="88">
        <v>230677</v>
      </c>
      <c r="V188" s="89" t="s">
        <v>132</v>
      </c>
      <c r="W188" s="90">
        <f>IF(U187&gt;0,(+U188/U187),"")</f>
        <v>0.15016156834562347</v>
      </c>
      <c r="X188" s="91" t="s">
        <v>133</v>
      </c>
      <c r="Y188" s="92"/>
      <c r="Z188" s="93" t="s">
        <v>141</v>
      </c>
      <c r="AA188" s="137"/>
      <c r="AB188" s="138"/>
      <c r="AC188" s="138"/>
      <c r="AD188" s="138"/>
      <c r="AE188" s="138"/>
      <c r="AF188" s="138"/>
      <c r="AG188" s="138"/>
      <c r="AH188" s="139"/>
      <c r="AI188" s="96" t="s">
        <v>145</v>
      </c>
      <c r="AJ188" s="96"/>
      <c r="AK188" s="97" t="s">
        <v>393</v>
      </c>
    </row>
    <row r="189" spans="1:37" ht="16.5" customHeight="1" x14ac:dyDescent="0.3">
      <c r="A189" s="45" t="s">
        <v>379</v>
      </c>
      <c r="B189" s="111" t="s">
        <v>462</v>
      </c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 t="s">
        <v>381</v>
      </c>
      <c r="P189" s="112"/>
      <c r="Q189" s="112"/>
      <c r="R189" s="112"/>
      <c r="S189" s="112"/>
      <c r="T189" s="112"/>
      <c r="U189" s="112"/>
      <c r="V189" s="113"/>
      <c r="W189" s="114"/>
      <c r="X189" s="115"/>
      <c r="Y189" s="116" t="s">
        <v>98</v>
      </c>
      <c r="Z189" s="53"/>
      <c r="AA189" s="117" t="s">
        <v>65</v>
      </c>
      <c r="AB189" s="118" t="s">
        <v>65</v>
      </c>
      <c r="AC189" s="118" t="s">
        <v>65</v>
      </c>
      <c r="AD189" s="118" t="s">
        <v>65</v>
      </c>
      <c r="AE189" s="118" t="s">
        <v>65</v>
      </c>
      <c r="AF189" s="118" t="s">
        <v>65</v>
      </c>
      <c r="AG189" s="118" t="s">
        <v>65</v>
      </c>
      <c r="AH189" s="140" t="s">
        <v>65</v>
      </c>
      <c r="AI189" s="119"/>
      <c r="AJ189" s="119"/>
      <c r="AK189" s="119">
        <v>46081</v>
      </c>
    </row>
    <row r="190" spans="1:37" ht="17.25" thickBot="1" x14ac:dyDescent="0.35">
      <c r="A190" s="197"/>
      <c r="B190" s="47"/>
      <c r="C190" s="47" t="s">
        <v>100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8"/>
      <c r="O190" s="47"/>
      <c r="P190" s="47" t="s">
        <v>171</v>
      </c>
      <c r="Q190" s="47"/>
      <c r="R190" s="47"/>
      <c r="S190" s="47"/>
      <c r="T190" s="47"/>
      <c r="U190" s="47"/>
      <c r="V190" s="49"/>
      <c r="W190" s="50"/>
      <c r="X190" s="51"/>
      <c r="Y190" s="59" t="s">
        <v>102</v>
      </c>
      <c r="Z190" s="60"/>
      <c r="AA190" s="129" t="s">
        <v>65</v>
      </c>
      <c r="AB190" s="120" t="s">
        <v>65</v>
      </c>
      <c r="AC190" s="120" t="s">
        <v>65</v>
      </c>
      <c r="AD190" s="120" t="s">
        <v>65</v>
      </c>
      <c r="AE190" s="120" t="s">
        <v>65</v>
      </c>
      <c r="AF190" s="120" t="s">
        <v>65</v>
      </c>
      <c r="AG190" s="120" t="s">
        <v>65</v>
      </c>
      <c r="AH190" s="121" t="s">
        <v>65</v>
      </c>
      <c r="AI190" s="63"/>
      <c r="AJ190" s="64"/>
      <c r="AK190" s="63">
        <v>46062</v>
      </c>
    </row>
    <row r="191" spans="1:37" x14ac:dyDescent="0.3">
      <c r="A191" s="104"/>
      <c r="B191" s="47"/>
      <c r="C191" s="47"/>
      <c r="D191" s="47" t="s">
        <v>99</v>
      </c>
      <c r="E191" s="47"/>
      <c r="F191" s="47"/>
      <c r="G191" s="47"/>
      <c r="H191" s="47"/>
      <c r="I191" s="47"/>
      <c r="J191" s="47"/>
      <c r="K191" s="47"/>
      <c r="L191" s="47"/>
      <c r="M191" s="47"/>
      <c r="N191" s="48"/>
      <c r="O191" s="47"/>
      <c r="P191" s="47"/>
      <c r="Q191" s="47" t="s">
        <v>172</v>
      </c>
      <c r="R191" s="47"/>
      <c r="S191" s="47"/>
      <c r="T191" s="47"/>
      <c r="U191" s="47"/>
      <c r="V191" s="49"/>
      <c r="W191" s="50"/>
      <c r="X191" s="51"/>
      <c r="Y191" s="66" t="s">
        <v>104</v>
      </c>
      <c r="Z191" s="67" t="s">
        <v>105</v>
      </c>
      <c r="AA191" s="130" t="s">
        <v>463</v>
      </c>
      <c r="AB191" s="131"/>
      <c r="AC191" s="131"/>
      <c r="AD191" s="131"/>
      <c r="AE191" s="131"/>
      <c r="AF191" s="131"/>
      <c r="AG191" s="131"/>
      <c r="AH191" s="132" t="s">
        <v>384</v>
      </c>
      <c r="AI191" s="71" t="s">
        <v>109</v>
      </c>
      <c r="AJ191" s="72"/>
      <c r="AK191" s="73" t="s">
        <v>464</v>
      </c>
    </row>
    <row r="192" spans="1:37" x14ac:dyDescent="0.3">
      <c r="A192" s="196"/>
      <c r="B192" s="47"/>
      <c r="C192" s="47"/>
      <c r="D192" s="47"/>
      <c r="E192" s="47" t="s">
        <v>465</v>
      </c>
      <c r="F192" s="47"/>
      <c r="G192" s="47"/>
      <c r="H192" s="47"/>
      <c r="I192" s="47"/>
      <c r="J192" s="47"/>
      <c r="K192" s="47"/>
      <c r="L192" s="47"/>
      <c r="M192" s="47"/>
      <c r="N192" s="48"/>
      <c r="O192" s="47"/>
      <c r="P192" s="47"/>
      <c r="Q192" s="47"/>
      <c r="R192" s="47" t="s">
        <v>387</v>
      </c>
      <c r="S192" s="47"/>
      <c r="T192" s="47"/>
      <c r="U192" s="47"/>
      <c r="V192" s="49"/>
      <c r="W192" s="50"/>
      <c r="X192" s="51"/>
      <c r="Y192" s="66" t="s">
        <v>113</v>
      </c>
      <c r="Z192" s="67" t="s">
        <v>114</v>
      </c>
      <c r="AA192" s="133"/>
      <c r="AB192" s="134"/>
      <c r="AC192" s="134"/>
      <c r="AD192" s="134"/>
      <c r="AE192" s="134"/>
      <c r="AF192" s="134"/>
      <c r="AG192" s="134"/>
      <c r="AH192" s="141"/>
      <c r="AI192" s="71" t="s">
        <v>119</v>
      </c>
      <c r="AJ192" s="77"/>
      <c r="AK192" s="73"/>
    </row>
    <row r="193" spans="1:37" x14ac:dyDescent="0.3">
      <c r="A193" s="196"/>
      <c r="B193" s="47"/>
      <c r="C193" s="47"/>
      <c r="D193" s="47"/>
      <c r="E193" s="47"/>
      <c r="F193" s="47" t="s">
        <v>466</v>
      </c>
      <c r="G193" s="47"/>
      <c r="H193" s="47"/>
      <c r="I193" s="47"/>
      <c r="J193" s="47"/>
      <c r="K193" s="47"/>
      <c r="L193" s="47"/>
      <c r="M193" s="47"/>
      <c r="N193" s="48"/>
      <c r="O193" s="47"/>
      <c r="P193" s="47"/>
      <c r="Q193" s="47"/>
      <c r="R193" s="47"/>
      <c r="S193" s="47"/>
      <c r="T193" s="47"/>
      <c r="U193" s="47"/>
      <c r="V193" s="49"/>
      <c r="W193" s="50"/>
      <c r="X193" s="51"/>
      <c r="Y193" s="78"/>
      <c r="Z193" s="67" t="s">
        <v>65</v>
      </c>
      <c r="AA193" s="133"/>
      <c r="AB193" s="134"/>
      <c r="AC193" s="134"/>
      <c r="AD193" s="134"/>
      <c r="AE193" s="134"/>
      <c r="AF193" s="134"/>
      <c r="AG193" s="134"/>
      <c r="AH193" s="135"/>
      <c r="AI193" s="71" t="s">
        <v>125</v>
      </c>
      <c r="AJ193" s="71"/>
      <c r="AK193" s="102">
        <v>92653</v>
      </c>
    </row>
    <row r="194" spans="1:37" x14ac:dyDescent="0.3">
      <c r="A194" s="196"/>
      <c r="B194" s="47"/>
      <c r="C194" s="47"/>
      <c r="D194" s="47"/>
      <c r="E194" s="47"/>
      <c r="F194" s="47"/>
      <c r="G194" s="47" t="s">
        <v>467</v>
      </c>
      <c r="H194" s="47"/>
      <c r="I194" s="47"/>
      <c r="J194" s="47"/>
      <c r="K194" s="47"/>
      <c r="L194" s="47"/>
      <c r="M194" s="47"/>
      <c r="N194" s="48"/>
      <c r="O194" s="47"/>
      <c r="P194" s="47"/>
      <c r="Q194" s="47"/>
      <c r="R194" s="47"/>
      <c r="S194" s="47"/>
      <c r="T194" s="47" t="s">
        <v>468</v>
      </c>
      <c r="U194" s="47"/>
      <c r="V194" s="49"/>
      <c r="W194" s="50"/>
      <c r="X194" s="51"/>
      <c r="Y194" s="78"/>
      <c r="Z194" s="67" t="s">
        <v>126</v>
      </c>
      <c r="AA194" s="133"/>
      <c r="AB194" s="134"/>
      <c r="AC194" s="134"/>
      <c r="AD194" s="134"/>
      <c r="AE194" s="134"/>
      <c r="AF194" s="134"/>
      <c r="AG194" s="134"/>
      <c r="AH194" s="135"/>
      <c r="AI194" s="71" t="s">
        <v>130</v>
      </c>
      <c r="AJ194" s="71"/>
      <c r="AK194" s="80">
        <v>46059</v>
      </c>
    </row>
    <row r="195" spans="1:37" x14ac:dyDescent="0.3">
      <c r="A195" s="196"/>
      <c r="B195" s="47"/>
      <c r="C195" s="47"/>
      <c r="D195" s="47"/>
      <c r="E195" s="47"/>
      <c r="F195" s="47"/>
      <c r="G195" s="47"/>
      <c r="H195" s="81" t="s">
        <v>469</v>
      </c>
      <c r="I195" s="47"/>
      <c r="J195" s="47"/>
      <c r="K195" s="47"/>
      <c r="L195" s="47"/>
      <c r="M195" s="47"/>
      <c r="N195" s="48"/>
      <c r="O195" s="47"/>
      <c r="P195" s="47"/>
      <c r="Q195" s="47"/>
      <c r="R195" s="47"/>
      <c r="S195" s="47"/>
      <c r="T195" s="48"/>
      <c r="U195" s="82">
        <v>382532</v>
      </c>
      <c r="V195" s="83" t="s">
        <v>132</v>
      </c>
      <c r="W195" s="84">
        <f>U195/phase52</f>
        <v>6.5109321277468735E-4</v>
      </c>
      <c r="X195" s="51" t="s">
        <v>133</v>
      </c>
      <c r="Y195" s="78"/>
      <c r="Z195" s="67" t="s">
        <v>134</v>
      </c>
      <c r="AA195" s="133"/>
      <c r="AB195" s="134"/>
      <c r="AC195" s="134"/>
      <c r="AD195" s="134"/>
      <c r="AE195" s="134"/>
      <c r="AF195" s="134"/>
      <c r="AG195" s="134"/>
      <c r="AH195" s="135"/>
      <c r="AI195" s="71" t="s">
        <v>391</v>
      </c>
      <c r="AJ195" s="71"/>
      <c r="AK195" s="80"/>
    </row>
    <row r="196" spans="1:37" ht="17.25" thickBot="1" x14ac:dyDescent="0.35">
      <c r="A196" s="198"/>
      <c r="B196" s="86"/>
      <c r="C196" s="86" t="s">
        <v>392</v>
      </c>
      <c r="D196" s="86"/>
      <c r="E196" s="86"/>
      <c r="F196" s="86"/>
      <c r="G196" s="86"/>
      <c r="H196" s="86"/>
      <c r="I196" s="86" t="s">
        <v>470</v>
      </c>
      <c r="J196" s="86"/>
      <c r="K196" s="86"/>
      <c r="L196" s="86"/>
      <c r="M196" s="86"/>
      <c r="N196" s="87"/>
      <c r="O196" s="86"/>
      <c r="P196" s="86"/>
      <c r="Q196" s="86"/>
      <c r="R196" s="86"/>
      <c r="S196" s="86"/>
      <c r="T196" s="86"/>
      <c r="U196" s="88">
        <v>94688</v>
      </c>
      <c r="V196" s="89" t="s">
        <v>132</v>
      </c>
      <c r="W196" s="90">
        <f>IF(U195&gt;0,(+U196/U195),"")</f>
        <v>0.24752961843715035</v>
      </c>
      <c r="X196" s="91" t="s">
        <v>133</v>
      </c>
      <c r="Y196" s="92"/>
      <c r="Z196" s="93" t="s">
        <v>141</v>
      </c>
      <c r="AA196" s="137"/>
      <c r="AB196" s="138"/>
      <c r="AC196" s="138"/>
      <c r="AD196" s="138"/>
      <c r="AE196" s="138"/>
      <c r="AF196" s="138"/>
      <c r="AG196" s="138"/>
      <c r="AH196" s="139"/>
      <c r="AI196" s="96" t="s">
        <v>145</v>
      </c>
      <c r="AJ196" s="96"/>
      <c r="AK196" s="97" t="s">
        <v>471</v>
      </c>
    </row>
    <row r="197" spans="1:37" ht="16.5" customHeight="1" x14ac:dyDescent="0.3">
      <c r="A197" s="45" t="s">
        <v>379</v>
      </c>
      <c r="B197" s="111" t="s">
        <v>472</v>
      </c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 t="s">
        <v>411</v>
      </c>
      <c r="P197" s="112"/>
      <c r="Q197" s="112"/>
      <c r="R197" s="112"/>
      <c r="S197" s="112"/>
      <c r="T197" s="112"/>
      <c r="U197" s="112"/>
      <c r="V197" s="113"/>
      <c r="W197" s="114"/>
      <c r="X197" s="115"/>
      <c r="Y197" s="116" t="s">
        <v>98</v>
      </c>
      <c r="Z197" s="53"/>
      <c r="AA197" s="117" t="s">
        <v>65</v>
      </c>
      <c r="AB197" s="118" t="s">
        <v>65</v>
      </c>
      <c r="AC197" s="118" t="s">
        <v>65</v>
      </c>
      <c r="AD197" s="118" t="s">
        <v>65</v>
      </c>
      <c r="AE197" s="118" t="s">
        <v>65</v>
      </c>
      <c r="AF197" s="118" t="s">
        <v>65</v>
      </c>
      <c r="AG197" s="118" t="s">
        <v>65</v>
      </c>
      <c r="AH197" s="140" t="s">
        <v>65</v>
      </c>
      <c r="AI197" s="119"/>
      <c r="AJ197" s="119"/>
      <c r="AK197" s="119">
        <v>45869</v>
      </c>
    </row>
    <row r="198" spans="1:37" ht="17.25" thickBot="1" x14ac:dyDescent="0.35">
      <c r="A198" s="197"/>
      <c r="B198" s="47"/>
      <c r="C198" s="47" t="s">
        <v>382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8"/>
      <c r="O198" s="47"/>
      <c r="P198" s="47" t="s">
        <v>171</v>
      </c>
      <c r="Q198" s="47"/>
      <c r="R198" s="47"/>
      <c r="S198" s="47"/>
      <c r="T198" s="47"/>
      <c r="U198" s="47"/>
      <c r="V198" s="49"/>
      <c r="W198" s="50"/>
      <c r="X198" s="51"/>
      <c r="Y198" s="59" t="s">
        <v>102</v>
      </c>
      <c r="Z198" s="60"/>
      <c r="AA198" s="129" t="s">
        <v>65</v>
      </c>
      <c r="AB198" s="120" t="s">
        <v>65</v>
      </c>
      <c r="AC198" s="120" t="s">
        <v>65</v>
      </c>
      <c r="AD198" s="120" t="s">
        <v>65</v>
      </c>
      <c r="AE198" s="120" t="s">
        <v>65</v>
      </c>
      <c r="AF198" s="120" t="s">
        <v>65</v>
      </c>
      <c r="AG198" s="120" t="s">
        <v>65</v>
      </c>
      <c r="AH198" s="121" t="s">
        <v>65</v>
      </c>
      <c r="AI198" s="63"/>
      <c r="AJ198" s="64"/>
      <c r="AK198" s="63">
        <v>45861</v>
      </c>
    </row>
    <row r="199" spans="1:37" x14ac:dyDescent="0.3">
      <c r="A199" s="104"/>
      <c r="B199" s="47"/>
      <c r="C199" s="47"/>
      <c r="D199" s="47" t="s">
        <v>99</v>
      </c>
      <c r="E199" s="47"/>
      <c r="F199" s="47"/>
      <c r="G199" s="47"/>
      <c r="H199" s="47"/>
      <c r="I199" s="47"/>
      <c r="J199" s="47"/>
      <c r="K199" s="47"/>
      <c r="L199" s="47"/>
      <c r="M199" s="47"/>
      <c r="N199" s="48"/>
      <c r="O199" s="47"/>
      <c r="P199" s="47"/>
      <c r="Q199" s="47" t="s">
        <v>172</v>
      </c>
      <c r="R199" s="47"/>
      <c r="S199" s="47"/>
      <c r="T199" s="47"/>
      <c r="U199" s="47"/>
      <c r="V199" s="49"/>
      <c r="W199" s="50"/>
      <c r="X199" s="51"/>
      <c r="Y199" s="66" t="s">
        <v>104</v>
      </c>
      <c r="Z199" s="67" t="s">
        <v>105</v>
      </c>
      <c r="AA199" s="130" t="s">
        <v>463</v>
      </c>
      <c r="AB199" s="131"/>
      <c r="AC199" s="131"/>
      <c r="AD199" s="131"/>
      <c r="AE199" s="131"/>
      <c r="AF199" s="131"/>
      <c r="AG199" s="131"/>
      <c r="AH199" s="132" t="s">
        <v>384</v>
      </c>
      <c r="AI199" s="71" t="s">
        <v>109</v>
      </c>
      <c r="AJ199" s="72"/>
      <c r="AK199" s="73" t="s">
        <v>473</v>
      </c>
    </row>
    <row r="200" spans="1:37" x14ac:dyDescent="0.3">
      <c r="A200" s="196"/>
      <c r="B200" s="47"/>
      <c r="C200" s="47"/>
      <c r="D200" s="47"/>
      <c r="E200" s="47" t="s">
        <v>474</v>
      </c>
      <c r="F200" s="47"/>
      <c r="G200" s="47"/>
      <c r="H200" s="47"/>
      <c r="I200" s="47"/>
      <c r="J200" s="47"/>
      <c r="K200" s="47"/>
      <c r="L200" s="47"/>
      <c r="M200" s="47"/>
      <c r="N200" s="48"/>
      <c r="O200" s="47"/>
      <c r="P200" s="47"/>
      <c r="Q200" s="47"/>
      <c r="R200" s="47" t="s">
        <v>446</v>
      </c>
      <c r="S200" s="47"/>
      <c r="T200" s="47"/>
      <c r="U200" s="47"/>
      <c r="V200" s="49"/>
      <c r="W200" s="50"/>
      <c r="X200" s="51"/>
      <c r="Y200" s="66" t="s">
        <v>113</v>
      </c>
      <c r="Z200" s="67" t="s">
        <v>114</v>
      </c>
      <c r="AA200" s="133"/>
      <c r="AB200" s="134"/>
      <c r="AC200" s="134"/>
      <c r="AD200" s="134"/>
      <c r="AE200" s="134"/>
      <c r="AF200" s="134"/>
      <c r="AG200" s="134"/>
      <c r="AH200" s="141">
        <v>45869</v>
      </c>
      <c r="AI200" s="71" t="s">
        <v>119</v>
      </c>
      <c r="AJ200" s="77"/>
      <c r="AK200" s="73"/>
    </row>
    <row r="201" spans="1:37" x14ac:dyDescent="0.3">
      <c r="A201" s="196"/>
      <c r="B201" s="47"/>
      <c r="C201" s="47"/>
      <c r="D201" s="47"/>
      <c r="E201" s="47"/>
      <c r="F201" s="47" t="s">
        <v>475</v>
      </c>
      <c r="G201" s="47"/>
      <c r="H201" s="47"/>
      <c r="I201" s="47"/>
      <c r="J201" s="47"/>
      <c r="K201" s="47"/>
      <c r="L201" s="47"/>
      <c r="M201" s="47"/>
      <c r="N201" s="48"/>
      <c r="O201" s="47"/>
      <c r="P201" s="47"/>
      <c r="Q201" s="47"/>
      <c r="R201" s="47"/>
      <c r="S201" s="47"/>
      <c r="T201" s="47"/>
      <c r="U201" s="47"/>
      <c r="V201" s="49"/>
      <c r="W201" s="50"/>
      <c r="X201" s="51"/>
      <c r="Y201" s="78"/>
      <c r="Z201" s="67" t="s">
        <v>65</v>
      </c>
      <c r="AA201" s="133"/>
      <c r="AB201" s="134"/>
      <c r="AC201" s="134"/>
      <c r="AD201" s="134"/>
      <c r="AE201" s="134"/>
      <c r="AF201" s="134"/>
      <c r="AG201" s="134"/>
      <c r="AH201" s="135"/>
      <c r="AI201" s="71" t="s">
        <v>125</v>
      </c>
      <c r="AJ201" s="71"/>
      <c r="AK201" s="102">
        <v>268885</v>
      </c>
    </row>
    <row r="202" spans="1:37" x14ac:dyDescent="0.3">
      <c r="A202" s="196"/>
      <c r="B202" s="47"/>
      <c r="C202" s="47"/>
      <c r="D202" s="47"/>
      <c r="E202" s="47"/>
      <c r="F202" s="47"/>
      <c r="G202" s="47" t="s">
        <v>476</v>
      </c>
      <c r="H202" s="47"/>
      <c r="I202" s="47"/>
      <c r="J202" s="47"/>
      <c r="K202" s="47"/>
      <c r="L202" s="47"/>
      <c r="M202" s="47"/>
      <c r="N202" s="48"/>
      <c r="O202" s="47"/>
      <c r="P202" s="47"/>
      <c r="Q202" s="47"/>
      <c r="R202" s="47"/>
      <c r="S202" s="47"/>
      <c r="T202" s="47" t="s">
        <v>477</v>
      </c>
      <c r="U202" s="47"/>
      <c r="V202" s="49"/>
      <c r="W202" s="50"/>
      <c r="X202" s="51"/>
      <c r="Y202" s="78"/>
      <c r="Z202" s="67" t="s">
        <v>126</v>
      </c>
      <c r="AA202" s="133"/>
      <c r="AB202" s="134"/>
      <c r="AC202" s="134"/>
      <c r="AD202" s="134"/>
      <c r="AE202" s="134"/>
      <c r="AF202" s="134"/>
      <c r="AG202" s="134"/>
      <c r="AH202" s="135"/>
      <c r="AI202" s="71" t="s">
        <v>130</v>
      </c>
      <c r="AJ202" s="71"/>
      <c r="AK202" s="80">
        <v>45861</v>
      </c>
    </row>
    <row r="203" spans="1:37" x14ac:dyDescent="0.3">
      <c r="A203" s="65"/>
      <c r="B203" s="47"/>
      <c r="C203" s="47"/>
      <c r="D203" s="47"/>
      <c r="E203" s="47"/>
      <c r="F203" s="47"/>
      <c r="G203" s="47"/>
      <c r="H203" s="81" t="s">
        <v>478</v>
      </c>
      <c r="I203" s="47"/>
      <c r="J203" s="47"/>
      <c r="K203" s="47"/>
      <c r="L203" s="47"/>
      <c r="M203" s="47"/>
      <c r="N203" s="48"/>
      <c r="O203" s="47"/>
      <c r="P203" s="47"/>
      <c r="Q203" s="47"/>
      <c r="R203" s="47"/>
      <c r="S203" s="47"/>
      <c r="T203" s="48"/>
      <c r="U203" s="82">
        <v>2063850</v>
      </c>
      <c r="V203" s="83" t="s">
        <v>132</v>
      </c>
      <c r="W203" s="84">
        <f>U203/phase52</f>
        <v>3.5128008302182266E-3</v>
      </c>
      <c r="X203" s="51" t="s">
        <v>133</v>
      </c>
      <c r="Y203" s="78"/>
      <c r="Z203" s="67" t="s">
        <v>134</v>
      </c>
      <c r="AA203" s="133"/>
      <c r="AB203" s="134"/>
      <c r="AC203" s="134"/>
      <c r="AD203" s="134"/>
      <c r="AE203" s="134"/>
      <c r="AF203" s="134"/>
      <c r="AG203" s="134"/>
      <c r="AH203" s="135"/>
      <c r="AI203" s="71" t="s">
        <v>391</v>
      </c>
      <c r="AJ203" s="71"/>
      <c r="AK203" s="80"/>
    </row>
    <row r="204" spans="1:37" ht="17.25" thickBot="1" x14ac:dyDescent="0.35">
      <c r="A204" s="85"/>
      <c r="B204" s="86"/>
      <c r="C204" s="86" t="s">
        <v>421</v>
      </c>
      <c r="D204" s="86"/>
      <c r="E204" s="86"/>
      <c r="F204" s="86"/>
      <c r="G204" s="86"/>
      <c r="H204" s="86"/>
      <c r="I204" s="86" t="s">
        <v>470</v>
      </c>
      <c r="J204" s="86"/>
      <c r="K204" s="86"/>
      <c r="L204" s="86"/>
      <c r="M204" s="86"/>
      <c r="N204" s="87"/>
      <c r="O204" s="86"/>
      <c r="P204" s="86"/>
      <c r="Q204" s="86"/>
      <c r="R204" s="86"/>
      <c r="S204" s="86"/>
      <c r="T204" s="86"/>
      <c r="U204" s="88">
        <v>270398</v>
      </c>
      <c r="V204" s="89" t="s">
        <v>132</v>
      </c>
      <c r="W204" s="90">
        <f>IF(U203&gt;0,(+U204/U203),"")</f>
        <v>0.13101630447949222</v>
      </c>
      <c r="X204" s="91" t="s">
        <v>133</v>
      </c>
      <c r="Y204" s="92"/>
      <c r="Z204" s="93" t="s">
        <v>141</v>
      </c>
      <c r="AA204" s="137"/>
      <c r="AB204" s="138"/>
      <c r="AC204" s="138"/>
      <c r="AD204" s="138"/>
      <c r="AE204" s="138"/>
      <c r="AF204" s="138"/>
      <c r="AG204" s="138"/>
      <c r="AH204" s="139"/>
      <c r="AI204" s="96" t="s">
        <v>145</v>
      </c>
      <c r="AJ204" s="96"/>
      <c r="AK204" s="97" t="s">
        <v>471</v>
      </c>
    </row>
    <row r="205" spans="1:37" ht="16.5" customHeight="1" x14ac:dyDescent="0.3">
      <c r="A205" s="45" t="s">
        <v>379</v>
      </c>
      <c r="B205" s="111" t="s">
        <v>479</v>
      </c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 t="s">
        <v>261</v>
      </c>
      <c r="P205" s="112"/>
      <c r="Q205" s="112"/>
      <c r="R205" s="112"/>
      <c r="S205" s="112"/>
      <c r="T205" s="112"/>
      <c r="U205" s="112"/>
      <c r="V205" s="113"/>
      <c r="W205" s="114"/>
      <c r="X205" s="115"/>
      <c r="Y205" s="116" t="s">
        <v>98</v>
      </c>
      <c r="Z205" s="53"/>
      <c r="AA205" s="117" t="s">
        <v>65</v>
      </c>
      <c r="AB205" s="118" t="s">
        <v>65</v>
      </c>
      <c r="AC205" s="118" t="s">
        <v>65</v>
      </c>
      <c r="AD205" s="118" t="s">
        <v>65</v>
      </c>
      <c r="AE205" s="118" t="s">
        <v>65</v>
      </c>
      <c r="AF205" s="118" t="s">
        <v>65</v>
      </c>
      <c r="AG205" s="118" t="s">
        <v>65</v>
      </c>
      <c r="AH205" s="140" t="s">
        <v>65</v>
      </c>
      <c r="AI205" s="119"/>
      <c r="AJ205" s="119"/>
      <c r="AK205" s="119">
        <v>45869</v>
      </c>
    </row>
    <row r="206" spans="1:37" ht="17.25" thickBot="1" x14ac:dyDescent="0.35">
      <c r="A206" s="58"/>
      <c r="B206" s="47"/>
      <c r="C206" s="47" t="s">
        <v>382</v>
      </c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8"/>
      <c r="O206" s="47"/>
      <c r="P206" s="47" t="s">
        <v>215</v>
      </c>
      <c r="Q206" s="47"/>
      <c r="R206" s="47"/>
      <c r="S206" s="47"/>
      <c r="T206" s="47"/>
      <c r="U206" s="47"/>
      <c r="V206" s="49"/>
      <c r="W206" s="50"/>
      <c r="X206" s="51"/>
      <c r="Y206" s="59" t="s">
        <v>102</v>
      </c>
      <c r="Z206" s="60"/>
      <c r="AA206" s="129" t="s">
        <v>65</v>
      </c>
      <c r="AB206" s="120" t="s">
        <v>65</v>
      </c>
      <c r="AC206" s="120" t="s">
        <v>65</v>
      </c>
      <c r="AD206" s="120" t="s">
        <v>65</v>
      </c>
      <c r="AE206" s="120" t="s">
        <v>65</v>
      </c>
      <c r="AF206" s="120" t="s">
        <v>65</v>
      </c>
      <c r="AG206" s="120" t="s">
        <v>65</v>
      </c>
      <c r="AH206" s="121" t="s">
        <v>65</v>
      </c>
      <c r="AI206" s="63"/>
      <c r="AJ206" s="64"/>
      <c r="AK206" s="63">
        <v>45859</v>
      </c>
    </row>
    <row r="207" spans="1:37" x14ac:dyDescent="0.3">
      <c r="A207" s="104"/>
      <c r="B207" s="47"/>
      <c r="C207" s="47"/>
      <c r="D207" s="47" t="s">
        <v>99</v>
      </c>
      <c r="E207" s="47"/>
      <c r="F207" s="47"/>
      <c r="G207" s="47"/>
      <c r="H207" s="47"/>
      <c r="I207" s="47"/>
      <c r="J207" s="47"/>
      <c r="K207" s="47"/>
      <c r="L207" s="47"/>
      <c r="M207" s="47"/>
      <c r="N207" s="48"/>
      <c r="O207" s="47"/>
      <c r="P207" s="47"/>
      <c r="Q207" s="47" t="s">
        <v>217</v>
      </c>
      <c r="R207" s="47"/>
      <c r="S207" s="47"/>
      <c r="T207" s="47"/>
      <c r="U207" s="47"/>
      <c r="V207" s="49"/>
      <c r="W207" s="50"/>
      <c r="X207" s="51"/>
      <c r="Y207" s="66" t="s">
        <v>104</v>
      </c>
      <c r="Z207" s="67" t="s">
        <v>105</v>
      </c>
      <c r="AA207" s="130" t="s">
        <v>480</v>
      </c>
      <c r="AB207" s="131"/>
      <c r="AC207" s="131"/>
      <c r="AD207" s="131"/>
      <c r="AE207" s="131"/>
      <c r="AF207" s="131"/>
      <c r="AG207" s="131"/>
      <c r="AH207" s="132" t="s">
        <v>384</v>
      </c>
      <c r="AI207" s="71" t="s">
        <v>109</v>
      </c>
      <c r="AJ207" s="72"/>
      <c r="AK207" s="73" t="s">
        <v>481</v>
      </c>
    </row>
    <row r="208" spans="1:37" x14ac:dyDescent="0.3">
      <c r="A208" s="65"/>
      <c r="B208" s="47"/>
      <c r="C208" s="47"/>
      <c r="D208" s="47"/>
      <c r="E208" s="47" t="s">
        <v>482</v>
      </c>
      <c r="F208" s="47"/>
      <c r="G208" s="47"/>
      <c r="H208" s="47"/>
      <c r="I208" s="47"/>
      <c r="J208" s="47"/>
      <c r="K208" s="47"/>
      <c r="L208" s="47"/>
      <c r="M208" s="47"/>
      <c r="N208" s="48"/>
      <c r="O208" s="47"/>
      <c r="P208" s="47"/>
      <c r="Q208" s="47"/>
      <c r="R208" s="47" t="s">
        <v>446</v>
      </c>
      <c r="S208" s="47"/>
      <c r="T208" s="47"/>
      <c r="U208" s="47"/>
      <c r="V208" s="49"/>
      <c r="W208" s="50"/>
      <c r="X208" s="51"/>
      <c r="Y208" s="66" t="s">
        <v>113</v>
      </c>
      <c r="Z208" s="67" t="s">
        <v>114</v>
      </c>
      <c r="AA208" s="133"/>
      <c r="AB208" s="134"/>
      <c r="AC208" s="134"/>
      <c r="AD208" s="134"/>
      <c r="AE208" s="134"/>
      <c r="AF208" s="134"/>
      <c r="AG208" s="134"/>
      <c r="AH208" s="141">
        <v>45869</v>
      </c>
      <c r="AI208" s="71" t="s">
        <v>119</v>
      </c>
      <c r="AJ208" s="77"/>
      <c r="AK208" s="73"/>
    </row>
    <row r="209" spans="1:37" x14ac:dyDescent="0.3">
      <c r="A209" s="65"/>
      <c r="B209" s="47"/>
      <c r="C209" s="47"/>
      <c r="D209" s="47"/>
      <c r="E209" s="47"/>
      <c r="F209" s="47" t="s">
        <v>483</v>
      </c>
      <c r="G209" s="47"/>
      <c r="H209" s="47"/>
      <c r="I209" s="47"/>
      <c r="J209" s="47"/>
      <c r="K209" s="47"/>
      <c r="L209" s="47"/>
      <c r="M209" s="47"/>
      <c r="N209" s="48"/>
      <c r="O209" s="47"/>
      <c r="P209" s="47"/>
      <c r="Q209" s="47"/>
      <c r="R209" s="47"/>
      <c r="S209" s="47"/>
      <c r="T209" s="47"/>
      <c r="U209" s="47"/>
      <c r="V209" s="49"/>
      <c r="W209" s="50"/>
      <c r="X209" s="51"/>
      <c r="Y209" s="78"/>
      <c r="Z209" s="67" t="s">
        <v>65</v>
      </c>
      <c r="AA209" s="133"/>
      <c r="AB209" s="134"/>
      <c r="AC209" s="134"/>
      <c r="AD209" s="134"/>
      <c r="AE209" s="134"/>
      <c r="AF209" s="134"/>
      <c r="AG209" s="134"/>
      <c r="AH209" s="135"/>
      <c r="AI209" s="71" t="s">
        <v>125</v>
      </c>
      <c r="AJ209" s="71"/>
      <c r="AK209" s="102">
        <v>203269</v>
      </c>
    </row>
    <row r="210" spans="1:37" x14ac:dyDescent="0.3">
      <c r="A210" s="65"/>
      <c r="B210" s="47"/>
      <c r="C210" s="47"/>
      <c r="D210" s="47"/>
      <c r="E210" s="47"/>
      <c r="F210" s="47"/>
      <c r="G210" s="47" t="s">
        <v>484</v>
      </c>
      <c r="H210" s="47"/>
      <c r="I210" s="47"/>
      <c r="J210" s="47"/>
      <c r="K210" s="47"/>
      <c r="L210" s="47"/>
      <c r="M210" s="47"/>
      <c r="N210" s="48"/>
      <c r="O210" s="47"/>
      <c r="P210" s="47"/>
      <c r="Q210" s="47"/>
      <c r="R210" s="47"/>
      <c r="S210" s="47"/>
      <c r="T210" s="47" t="s">
        <v>477</v>
      </c>
      <c r="U210" s="47"/>
      <c r="V210" s="49"/>
      <c r="W210" s="50"/>
      <c r="X210" s="51"/>
      <c r="Y210" s="78"/>
      <c r="Z210" s="67" t="s">
        <v>126</v>
      </c>
      <c r="AA210" s="133"/>
      <c r="AB210" s="134"/>
      <c r="AC210" s="134"/>
      <c r="AD210" s="134"/>
      <c r="AE210" s="134"/>
      <c r="AF210" s="134"/>
      <c r="AG210" s="134"/>
      <c r="AH210" s="135"/>
      <c r="AI210" s="71" t="s">
        <v>130</v>
      </c>
      <c r="AJ210" s="71"/>
      <c r="AK210" s="80">
        <v>45859</v>
      </c>
    </row>
    <row r="211" spans="1:37" x14ac:dyDescent="0.3">
      <c r="A211" s="65"/>
      <c r="B211" s="47"/>
      <c r="C211" s="47"/>
      <c r="D211" s="47"/>
      <c r="E211" s="47"/>
      <c r="F211" s="47"/>
      <c r="G211" s="47"/>
      <c r="H211" s="81" t="s">
        <v>485</v>
      </c>
      <c r="I211" s="47"/>
      <c r="J211" s="47"/>
      <c r="K211" s="47"/>
      <c r="L211" s="47"/>
      <c r="M211" s="47"/>
      <c r="N211" s="48"/>
      <c r="O211" s="47"/>
      <c r="P211" s="47"/>
      <c r="Q211" s="47"/>
      <c r="R211" s="47"/>
      <c r="S211" s="47"/>
      <c r="T211" s="48"/>
      <c r="U211" s="82">
        <v>1855580</v>
      </c>
      <c r="V211" s="83" t="s">
        <v>132</v>
      </c>
      <c r="W211" s="84">
        <f>U211/phase52</f>
        <v>3.158312360169749E-3</v>
      </c>
      <c r="X211" s="51" t="s">
        <v>133</v>
      </c>
      <c r="Y211" s="78"/>
      <c r="Z211" s="67" t="s">
        <v>134</v>
      </c>
      <c r="AA211" s="133"/>
      <c r="AB211" s="134"/>
      <c r="AC211" s="134"/>
      <c r="AD211" s="134"/>
      <c r="AE211" s="134"/>
      <c r="AF211" s="134"/>
      <c r="AG211" s="134"/>
      <c r="AH211" s="135"/>
      <c r="AI211" s="71" t="s">
        <v>391</v>
      </c>
      <c r="AJ211" s="71"/>
      <c r="AK211" s="80"/>
    </row>
    <row r="212" spans="1:37" ht="17.25" thickBot="1" x14ac:dyDescent="0.35">
      <c r="A212" s="85"/>
      <c r="B212" s="86"/>
      <c r="C212" s="86" t="s">
        <v>486</v>
      </c>
      <c r="D212" s="86"/>
      <c r="E212" s="86"/>
      <c r="F212" s="86"/>
      <c r="G212" s="86"/>
      <c r="H212" s="86"/>
      <c r="I212" s="86" t="s">
        <v>487</v>
      </c>
      <c r="J212" s="86"/>
      <c r="K212" s="86"/>
      <c r="L212" s="86"/>
      <c r="M212" s="86"/>
      <c r="N212" s="87"/>
      <c r="O212" s="86"/>
      <c r="P212" s="86"/>
      <c r="Q212" s="86"/>
      <c r="R212" s="86"/>
      <c r="S212" s="86"/>
      <c r="T212" s="86"/>
      <c r="U212" s="88">
        <v>281284</v>
      </c>
      <c r="V212" s="89" t="s">
        <v>132</v>
      </c>
      <c r="W212" s="90">
        <f>IF(U211&gt;0,(+U212/U211),"")</f>
        <v>0.15158818267064744</v>
      </c>
      <c r="X212" s="91" t="s">
        <v>133</v>
      </c>
      <c r="Y212" s="92"/>
      <c r="Z212" s="93" t="s">
        <v>141</v>
      </c>
      <c r="AA212" s="137"/>
      <c r="AB212" s="138"/>
      <c r="AC212" s="138"/>
      <c r="AD212" s="138"/>
      <c r="AE212" s="138"/>
      <c r="AF212" s="138"/>
      <c r="AG212" s="138"/>
      <c r="AH212" s="139"/>
      <c r="AI212" s="96" t="s">
        <v>145</v>
      </c>
      <c r="AJ212" s="96"/>
      <c r="AK212" s="97" t="s">
        <v>488</v>
      </c>
    </row>
    <row r="213" spans="1:37" ht="16.5" customHeight="1" x14ac:dyDescent="0.3">
      <c r="A213" s="45" t="s">
        <v>379</v>
      </c>
      <c r="B213" s="111" t="s">
        <v>489</v>
      </c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 t="s">
        <v>490</v>
      </c>
      <c r="P213" s="112"/>
      <c r="Q213" s="112"/>
      <c r="R213" s="112"/>
      <c r="S213" s="112"/>
      <c r="T213" s="112"/>
      <c r="U213" s="112"/>
      <c r="V213" s="113"/>
      <c r="W213" s="114"/>
      <c r="X213" s="115"/>
      <c r="Y213" s="116" t="s">
        <v>98</v>
      </c>
      <c r="Z213" s="53"/>
      <c r="AA213" s="117" t="s">
        <v>65</v>
      </c>
      <c r="AB213" s="118" t="s">
        <v>65</v>
      </c>
      <c r="AC213" s="118" t="s">
        <v>65</v>
      </c>
      <c r="AD213" s="118" t="s">
        <v>65</v>
      </c>
      <c r="AE213" s="118" t="s">
        <v>65</v>
      </c>
      <c r="AF213" s="118" t="s">
        <v>65</v>
      </c>
      <c r="AG213" s="118" t="s">
        <v>65</v>
      </c>
      <c r="AH213" s="140" t="s">
        <v>65</v>
      </c>
      <c r="AI213" s="119"/>
      <c r="AJ213" s="119"/>
      <c r="AK213" s="119">
        <v>46141</v>
      </c>
    </row>
    <row r="214" spans="1:37" ht="17.25" thickBot="1" x14ac:dyDescent="0.35">
      <c r="A214" s="103"/>
      <c r="B214" s="47"/>
      <c r="C214" s="47" t="s">
        <v>248</v>
      </c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8"/>
      <c r="O214" s="47"/>
      <c r="P214" s="47" t="s">
        <v>148</v>
      </c>
      <c r="Q214" s="47"/>
      <c r="R214" s="47"/>
      <c r="S214" s="47"/>
      <c r="T214" s="47"/>
      <c r="U214" s="47"/>
      <c r="V214" s="49"/>
      <c r="W214" s="50"/>
      <c r="X214" s="51"/>
      <c r="Y214" s="59" t="s">
        <v>102</v>
      </c>
      <c r="Z214" s="60"/>
      <c r="AA214" s="129" t="s">
        <v>65</v>
      </c>
      <c r="AB214" s="120" t="s">
        <v>65</v>
      </c>
      <c r="AC214" s="120" t="s">
        <v>65</v>
      </c>
      <c r="AD214" s="120" t="s">
        <v>65</v>
      </c>
      <c r="AE214" s="120" t="s">
        <v>65</v>
      </c>
      <c r="AF214" s="120" t="s">
        <v>65</v>
      </c>
      <c r="AG214" s="120" t="s">
        <v>65</v>
      </c>
      <c r="AH214" s="121" t="s">
        <v>65</v>
      </c>
      <c r="AI214" s="63"/>
      <c r="AJ214" s="64"/>
      <c r="AK214" s="63"/>
    </row>
    <row r="215" spans="1:37" x14ac:dyDescent="0.3">
      <c r="A215" s="104"/>
      <c r="B215" s="47"/>
      <c r="C215" s="47"/>
      <c r="D215" s="47" t="s">
        <v>99</v>
      </c>
      <c r="E215" s="47"/>
      <c r="F215" s="47"/>
      <c r="G215" s="47"/>
      <c r="H215" s="47"/>
      <c r="I215" s="47"/>
      <c r="J215" s="47"/>
      <c r="K215" s="47"/>
      <c r="L215" s="47"/>
      <c r="M215" s="47"/>
      <c r="N215" s="48"/>
      <c r="O215" s="47"/>
      <c r="P215" s="47"/>
      <c r="Q215" s="47" t="s">
        <v>149</v>
      </c>
      <c r="R215" s="47"/>
      <c r="S215" s="47"/>
      <c r="T215" s="47"/>
      <c r="U215" s="47"/>
      <c r="V215" s="49"/>
      <c r="W215" s="50"/>
      <c r="X215" s="51"/>
      <c r="Y215" s="66" t="s">
        <v>104</v>
      </c>
      <c r="Z215" s="67" t="s">
        <v>105</v>
      </c>
      <c r="AA215" s="130" t="s">
        <v>491</v>
      </c>
      <c r="AB215" s="131"/>
      <c r="AC215" s="131"/>
      <c r="AD215" s="131"/>
      <c r="AE215" s="131"/>
      <c r="AF215" s="131"/>
      <c r="AG215" s="131"/>
      <c r="AH215" s="132" t="s">
        <v>384</v>
      </c>
      <c r="AI215" s="71" t="s">
        <v>109</v>
      </c>
      <c r="AJ215" s="72"/>
      <c r="AK215" s="73"/>
    </row>
    <row r="216" spans="1:37" x14ac:dyDescent="0.3">
      <c r="A216" s="126"/>
      <c r="B216" s="47"/>
      <c r="C216" s="47"/>
      <c r="D216" s="47"/>
      <c r="E216" s="47" t="s">
        <v>492</v>
      </c>
      <c r="F216" s="47"/>
      <c r="G216" s="47"/>
      <c r="H216" s="47"/>
      <c r="I216" s="47"/>
      <c r="J216" s="47"/>
      <c r="K216" s="47"/>
      <c r="L216" s="47"/>
      <c r="M216" s="47"/>
      <c r="N216" s="48"/>
      <c r="O216" s="47"/>
      <c r="P216" s="47"/>
      <c r="Q216" s="47"/>
      <c r="R216" s="47" t="s">
        <v>493</v>
      </c>
      <c r="S216" s="47"/>
      <c r="T216" s="47"/>
      <c r="U216" s="47"/>
      <c r="V216" s="49"/>
      <c r="W216" s="50"/>
      <c r="X216" s="51"/>
      <c r="Y216" s="66" t="s">
        <v>113</v>
      </c>
      <c r="Z216" s="67" t="s">
        <v>114</v>
      </c>
      <c r="AA216" s="133"/>
      <c r="AB216" s="134"/>
      <c r="AC216" s="134"/>
      <c r="AD216" s="134"/>
      <c r="AE216" s="134"/>
      <c r="AF216" s="134"/>
      <c r="AG216" s="134"/>
      <c r="AH216" s="141">
        <v>46082</v>
      </c>
      <c r="AI216" s="71" t="s">
        <v>119</v>
      </c>
      <c r="AJ216" s="77"/>
      <c r="AK216" s="73"/>
    </row>
    <row r="217" spans="1:37" x14ac:dyDescent="0.3">
      <c r="A217" s="126"/>
      <c r="B217" s="47"/>
      <c r="C217" s="47"/>
      <c r="D217" s="47"/>
      <c r="E217" s="47"/>
      <c r="F217" s="47" t="s">
        <v>494</v>
      </c>
      <c r="G217" s="47"/>
      <c r="H217" s="47"/>
      <c r="I217" s="47"/>
      <c r="J217" s="47"/>
      <c r="K217" s="47"/>
      <c r="L217" s="47"/>
      <c r="M217" s="47"/>
      <c r="N217" s="48"/>
      <c r="O217" s="47"/>
      <c r="P217" s="47"/>
      <c r="Q217" s="47"/>
      <c r="R217" s="47"/>
      <c r="S217" s="47"/>
      <c r="T217" s="47"/>
      <c r="U217" s="47"/>
      <c r="V217" s="49"/>
      <c r="W217" s="50"/>
      <c r="X217" s="51"/>
      <c r="Y217" s="78"/>
      <c r="Z217" s="67" t="s">
        <v>65</v>
      </c>
      <c r="AA217" s="133"/>
      <c r="AB217" s="134"/>
      <c r="AC217" s="134"/>
      <c r="AD217" s="134"/>
      <c r="AE217" s="134"/>
      <c r="AF217" s="134"/>
      <c r="AG217" s="134"/>
      <c r="AH217" s="135"/>
      <c r="AI217" s="71" t="s">
        <v>125</v>
      </c>
      <c r="AJ217" s="71"/>
      <c r="AK217" s="80"/>
    </row>
    <row r="218" spans="1:37" x14ac:dyDescent="0.3">
      <c r="A218" s="126"/>
      <c r="B218" s="47"/>
      <c r="C218" s="47"/>
      <c r="D218" s="47"/>
      <c r="E218" s="47"/>
      <c r="F218" s="47"/>
      <c r="G218" s="47" t="s">
        <v>495</v>
      </c>
      <c r="H218" s="47"/>
      <c r="I218" s="47"/>
      <c r="J218" s="47"/>
      <c r="K218" s="47"/>
      <c r="L218" s="47"/>
      <c r="M218" s="47"/>
      <c r="N218" s="48"/>
      <c r="O218" s="47"/>
      <c r="P218" s="47"/>
      <c r="Q218" s="47"/>
      <c r="R218" s="47"/>
      <c r="S218" s="47"/>
      <c r="T218" s="47" t="s">
        <v>496</v>
      </c>
      <c r="U218" s="47"/>
      <c r="V218" s="49"/>
      <c r="W218" s="50"/>
      <c r="X218" s="51"/>
      <c r="Y218" s="78"/>
      <c r="Z218" s="67" t="s">
        <v>126</v>
      </c>
      <c r="AA218" s="133"/>
      <c r="AB218" s="134"/>
      <c r="AC218" s="134"/>
      <c r="AD218" s="134"/>
      <c r="AE218" s="134"/>
      <c r="AF218" s="134"/>
      <c r="AG218" s="134"/>
      <c r="AH218" s="135"/>
      <c r="AI218" s="71" t="s">
        <v>130</v>
      </c>
      <c r="AJ218" s="71"/>
      <c r="AK218" s="80"/>
    </row>
    <row r="219" spans="1:37" x14ac:dyDescent="0.3">
      <c r="A219" s="126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8"/>
      <c r="O219" s="47"/>
      <c r="P219" s="47"/>
      <c r="Q219" s="47"/>
      <c r="R219" s="47"/>
      <c r="S219" s="47"/>
      <c r="T219" s="48"/>
      <c r="U219" s="82">
        <v>0</v>
      </c>
      <c r="V219" s="83" t="s">
        <v>132</v>
      </c>
      <c r="W219" s="84">
        <f>U219/phase52</f>
        <v>0</v>
      </c>
      <c r="X219" s="51" t="s">
        <v>133</v>
      </c>
      <c r="Y219" s="78"/>
      <c r="Z219" s="67" t="s">
        <v>134</v>
      </c>
      <c r="AA219" s="133"/>
      <c r="AB219" s="134"/>
      <c r="AC219" s="134"/>
      <c r="AD219" s="134"/>
      <c r="AE219" s="134"/>
      <c r="AF219" s="134"/>
      <c r="AG219" s="134"/>
      <c r="AH219" s="135"/>
      <c r="AI219" s="71" t="s">
        <v>391</v>
      </c>
      <c r="AJ219" s="71"/>
      <c r="AK219" s="80"/>
    </row>
    <row r="220" spans="1:37" ht="17.25" thickBot="1" x14ac:dyDescent="0.35">
      <c r="A220" s="127"/>
      <c r="B220" s="86"/>
      <c r="C220" s="86" t="s">
        <v>497</v>
      </c>
      <c r="D220" s="86"/>
      <c r="E220" s="86"/>
      <c r="F220" s="86"/>
      <c r="G220" s="86"/>
      <c r="H220" s="86"/>
      <c r="I220" s="86" t="s">
        <v>206</v>
      </c>
      <c r="J220" s="86"/>
      <c r="K220" s="86"/>
      <c r="L220" s="86"/>
      <c r="M220" s="86"/>
      <c r="N220" s="87"/>
      <c r="O220" s="86"/>
      <c r="P220" s="86"/>
      <c r="Q220" s="86"/>
      <c r="R220" s="86"/>
      <c r="S220" s="86"/>
      <c r="T220" s="86"/>
      <c r="U220" s="88">
        <v>224556</v>
      </c>
      <c r="V220" s="89" t="s">
        <v>132</v>
      </c>
      <c r="W220" s="90" t="str">
        <f>IF(U219&gt;0,(+U220/U219),"")</f>
        <v/>
      </c>
      <c r="X220" s="91" t="s">
        <v>133</v>
      </c>
      <c r="Y220" s="92"/>
      <c r="Z220" s="93" t="s">
        <v>141</v>
      </c>
      <c r="AA220" s="137"/>
      <c r="AB220" s="138"/>
      <c r="AC220" s="138"/>
      <c r="AD220" s="138"/>
      <c r="AE220" s="138"/>
      <c r="AF220" s="138"/>
      <c r="AG220" s="138"/>
      <c r="AH220" s="139"/>
      <c r="AI220" s="96" t="s">
        <v>145</v>
      </c>
      <c r="AJ220" s="96"/>
      <c r="AK220" s="97" t="s">
        <v>498</v>
      </c>
    </row>
    <row r="221" spans="1:37" ht="16.5" customHeight="1" x14ac:dyDescent="0.3">
      <c r="A221" s="45" t="s">
        <v>379</v>
      </c>
      <c r="B221" s="46" t="s">
        <v>499</v>
      </c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8"/>
      <c r="O221" s="47" t="s">
        <v>500</v>
      </c>
      <c r="P221" s="47"/>
      <c r="Q221" s="47"/>
      <c r="R221" s="47"/>
      <c r="S221" s="47"/>
      <c r="T221" s="47"/>
      <c r="U221" s="47"/>
      <c r="V221" s="49"/>
      <c r="W221" s="50"/>
      <c r="X221" s="51"/>
      <c r="Y221" s="52" t="s">
        <v>98</v>
      </c>
      <c r="Z221" s="53"/>
      <c r="AA221" s="54"/>
      <c r="AB221" s="54"/>
      <c r="AC221" s="54"/>
      <c r="AD221" s="54"/>
      <c r="AE221" s="54"/>
      <c r="AF221" s="54"/>
      <c r="AG221" s="55"/>
      <c r="AH221" s="56"/>
      <c r="AI221" s="57"/>
      <c r="AJ221" s="57"/>
      <c r="AK221" s="57">
        <v>45961</v>
      </c>
    </row>
    <row r="222" spans="1:37" ht="17.25" thickBot="1" x14ac:dyDescent="0.35">
      <c r="A222" s="103"/>
      <c r="B222" s="47"/>
      <c r="C222" s="47" t="s">
        <v>501</v>
      </c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8"/>
      <c r="O222" s="47"/>
      <c r="P222" s="47" t="s">
        <v>215</v>
      </c>
      <c r="Q222" s="47"/>
      <c r="R222" s="47"/>
      <c r="S222" s="47"/>
      <c r="T222" s="47"/>
      <c r="U222" s="47"/>
      <c r="V222" s="49"/>
      <c r="W222" s="50"/>
      <c r="X222" s="51"/>
      <c r="Y222" s="59" t="s">
        <v>102</v>
      </c>
      <c r="Z222" s="60"/>
      <c r="AA222" s="61"/>
      <c r="AB222" s="61"/>
      <c r="AC222" s="61"/>
      <c r="AD222" s="61"/>
      <c r="AE222" s="61"/>
      <c r="AF222" s="61"/>
      <c r="AG222" s="62"/>
      <c r="AH222" s="61"/>
      <c r="AI222" s="63"/>
      <c r="AJ222" s="64"/>
      <c r="AK222" s="57">
        <v>45944</v>
      </c>
    </row>
    <row r="223" spans="1:37" x14ac:dyDescent="0.3">
      <c r="A223" s="104"/>
      <c r="B223" s="47"/>
      <c r="C223" s="47"/>
      <c r="D223" s="47" t="s">
        <v>99</v>
      </c>
      <c r="E223" s="47"/>
      <c r="F223" s="47"/>
      <c r="G223" s="47"/>
      <c r="H223" s="47"/>
      <c r="I223" s="47"/>
      <c r="J223" s="47"/>
      <c r="K223" s="47"/>
      <c r="L223" s="47"/>
      <c r="M223" s="47"/>
      <c r="N223" s="48"/>
      <c r="O223" s="47"/>
      <c r="P223" s="47"/>
      <c r="Q223" s="47" t="s">
        <v>217</v>
      </c>
      <c r="R223" s="47"/>
      <c r="S223" s="47"/>
      <c r="T223" s="47"/>
      <c r="U223" s="47"/>
      <c r="V223" s="49"/>
      <c r="W223" s="50"/>
      <c r="X223" s="51"/>
      <c r="Y223" s="66" t="s">
        <v>104</v>
      </c>
      <c r="Z223" s="67" t="s">
        <v>105</v>
      </c>
      <c r="AA223" s="130" t="s">
        <v>414</v>
      </c>
      <c r="AB223" s="131"/>
      <c r="AC223" s="131"/>
      <c r="AD223" s="131"/>
      <c r="AE223" s="131"/>
      <c r="AF223" s="131"/>
      <c r="AG223" s="131"/>
      <c r="AH223" s="132" t="s">
        <v>384</v>
      </c>
      <c r="AI223" s="71" t="s">
        <v>109</v>
      </c>
      <c r="AJ223" s="72"/>
      <c r="AK223" s="73" t="s">
        <v>502</v>
      </c>
    </row>
    <row r="224" spans="1:37" x14ac:dyDescent="0.3">
      <c r="A224" s="126"/>
      <c r="B224" s="47"/>
      <c r="C224" s="47"/>
      <c r="D224" s="47"/>
      <c r="E224" s="142" t="s">
        <v>503</v>
      </c>
      <c r="F224" s="47"/>
      <c r="G224" s="47"/>
      <c r="H224" s="47"/>
      <c r="I224" s="47"/>
      <c r="J224" s="47"/>
      <c r="K224" s="47"/>
      <c r="L224" s="47"/>
      <c r="M224" s="47"/>
      <c r="N224" s="48"/>
      <c r="O224" s="47"/>
      <c r="P224" s="47"/>
      <c r="Q224" s="47"/>
      <c r="R224" s="47" t="s">
        <v>504</v>
      </c>
      <c r="S224" s="47"/>
      <c r="T224" s="47"/>
      <c r="U224" s="47"/>
      <c r="V224" s="49"/>
      <c r="W224" s="50"/>
      <c r="X224" s="51"/>
      <c r="Y224" s="66" t="s">
        <v>113</v>
      </c>
      <c r="Z224" s="67" t="s">
        <v>114</v>
      </c>
      <c r="AA224" s="133"/>
      <c r="AB224" s="134"/>
      <c r="AC224" s="134"/>
      <c r="AD224" s="134"/>
      <c r="AE224" s="134"/>
      <c r="AF224" s="134"/>
      <c r="AG224" s="134"/>
      <c r="AH224" s="141">
        <v>45959</v>
      </c>
      <c r="AI224" s="71" t="s">
        <v>119</v>
      </c>
      <c r="AJ224" s="77"/>
      <c r="AK224" s="73"/>
    </row>
    <row r="225" spans="1:37" x14ac:dyDescent="0.3">
      <c r="A225" s="126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8"/>
      <c r="O225" s="47"/>
      <c r="P225" s="47"/>
      <c r="Q225" s="47"/>
      <c r="R225" s="47"/>
      <c r="S225" s="47"/>
      <c r="T225" s="47"/>
      <c r="U225" s="47"/>
      <c r="V225" s="49"/>
      <c r="W225" s="50"/>
      <c r="X225" s="51"/>
      <c r="Y225" s="78"/>
      <c r="Z225" s="67" t="s">
        <v>65</v>
      </c>
      <c r="AA225" s="133"/>
      <c r="AB225" s="134"/>
      <c r="AC225" s="134"/>
      <c r="AD225" s="134"/>
      <c r="AE225" s="134"/>
      <c r="AF225" s="134"/>
      <c r="AG225" s="134"/>
      <c r="AH225" s="135"/>
      <c r="AI225" s="71" t="s">
        <v>125</v>
      </c>
      <c r="AJ225" s="71"/>
      <c r="AK225" s="102">
        <v>143796</v>
      </c>
    </row>
    <row r="226" spans="1:37" x14ac:dyDescent="0.3">
      <c r="A226" s="126"/>
      <c r="B226" s="47"/>
      <c r="C226" s="47"/>
      <c r="D226" s="47"/>
      <c r="E226" s="47"/>
      <c r="F226" s="47"/>
      <c r="G226" s="47"/>
      <c r="H226" s="81"/>
      <c r="I226" s="47"/>
      <c r="J226" s="47"/>
      <c r="K226" s="47"/>
      <c r="L226" s="47"/>
      <c r="M226" s="47"/>
      <c r="N226" s="48"/>
      <c r="O226" s="47"/>
      <c r="P226" s="47"/>
      <c r="Q226" s="47"/>
      <c r="R226" s="47"/>
      <c r="S226" s="47"/>
      <c r="T226" s="47" t="s">
        <v>505</v>
      </c>
      <c r="U226" s="47"/>
      <c r="V226" s="49"/>
      <c r="W226" s="50"/>
      <c r="X226" s="51"/>
      <c r="Y226" s="78"/>
      <c r="Z226" s="67" t="s">
        <v>126</v>
      </c>
      <c r="AA226" s="133"/>
      <c r="AB226" s="134"/>
      <c r="AC226" s="134"/>
      <c r="AD226" s="134"/>
      <c r="AE226" s="134"/>
      <c r="AF226" s="134"/>
      <c r="AG226" s="134"/>
      <c r="AH226" s="135"/>
      <c r="AI226" s="71" t="s">
        <v>130</v>
      </c>
      <c r="AJ226" s="71"/>
      <c r="AK226" s="80">
        <v>45944</v>
      </c>
    </row>
    <row r="227" spans="1:37" x14ac:dyDescent="0.3">
      <c r="A227" s="126"/>
      <c r="B227" s="47"/>
      <c r="C227" s="47"/>
      <c r="D227" s="47"/>
      <c r="E227" s="47"/>
      <c r="F227" s="47"/>
      <c r="G227" s="47"/>
      <c r="H227" s="81" t="s">
        <v>506</v>
      </c>
      <c r="I227" s="47"/>
      <c r="J227" s="47"/>
      <c r="K227" s="47"/>
      <c r="L227" s="47"/>
      <c r="M227" s="47"/>
      <c r="N227" s="48"/>
      <c r="O227" s="47"/>
      <c r="P227" s="47"/>
      <c r="Q227" s="47"/>
      <c r="R227" s="47"/>
      <c r="S227" s="47"/>
      <c r="T227" s="48"/>
      <c r="U227" s="82">
        <v>7293722</v>
      </c>
      <c r="V227" s="83" t="s">
        <v>132</v>
      </c>
      <c r="W227" s="84">
        <f>U227/phase52</f>
        <v>1.2414367660915736E-2</v>
      </c>
      <c r="X227" s="51" t="s">
        <v>133</v>
      </c>
      <c r="Y227" s="78"/>
      <c r="Z227" s="67" t="s">
        <v>134</v>
      </c>
      <c r="AA227" s="133"/>
      <c r="AB227" s="134"/>
      <c r="AC227" s="134"/>
      <c r="AD227" s="134"/>
      <c r="AE227" s="134"/>
      <c r="AF227" s="134"/>
      <c r="AG227" s="134"/>
      <c r="AH227" s="135"/>
      <c r="AI227" s="71" t="s">
        <v>391</v>
      </c>
      <c r="AJ227" s="71"/>
      <c r="AK227" s="80"/>
    </row>
    <row r="228" spans="1:37" ht="17.25" thickBot="1" x14ac:dyDescent="0.35">
      <c r="A228" s="127"/>
      <c r="B228" s="86"/>
      <c r="C228" s="86" t="s">
        <v>507</v>
      </c>
      <c r="D228" s="86"/>
      <c r="E228" s="86"/>
      <c r="F228" s="86"/>
      <c r="G228" s="86"/>
      <c r="H228" s="86"/>
      <c r="I228" s="86" t="s">
        <v>508</v>
      </c>
      <c r="J228" s="86"/>
      <c r="K228" s="86"/>
      <c r="L228" s="86"/>
      <c r="M228" s="86"/>
      <c r="N228" s="87"/>
      <c r="O228" s="86"/>
      <c r="P228" s="86"/>
      <c r="Q228" s="86"/>
      <c r="R228" s="86"/>
      <c r="S228" s="86"/>
      <c r="T228" s="86"/>
      <c r="U228" s="88">
        <v>430800</v>
      </c>
      <c r="V228" s="89" t="s">
        <v>132</v>
      </c>
      <c r="W228" s="90">
        <f>IF(U227&gt;0,(+U228/U227),"")</f>
        <v>5.9064494095058734E-2</v>
      </c>
      <c r="X228" s="91" t="s">
        <v>133</v>
      </c>
      <c r="Y228" s="92"/>
      <c r="Z228" s="93" t="s">
        <v>141</v>
      </c>
      <c r="AA228" s="137"/>
      <c r="AB228" s="138"/>
      <c r="AC228" s="138"/>
      <c r="AD228" s="138"/>
      <c r="AE228" s="138"/>
      <c r="AF228" s="138"/>
      <c r="AG228" s="138"/>
      <c r="AH228" s="139"/>
      <c r="AI228" s="96" t="s">
        <v>145</v>
      </c>
      <c r="AJ228" s="96"/>
      <c r="AK228" s="97" t="s">
        <v>423</v>
      </c>
    </row>
    <row r="229" spans="1:37" ht="16.5" customHeight="1" x14ac:dyDescent="0.3">
      <c r="A229" s="45" t="s">
        <v>379</v>
      </c>
      <c r="B229" s="111" t="s">
        <v>509</v>
      </c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 t="s">
        <v>510</v>
      </c>
      <c r="P229" s="112"/>
      <c r="Q229" s="112"/>
      <c r="R229" s="112"/>
      <c r="S229" s="112"/>
      <c r="T229" s="112"/>
      <c r="U229" s="112"/>
      <c r="V229" s="113"/>
      <c r="W229" s="114"/>
      <c r="X229" s="115"/>
      <c r="Y229" s="116" t="s">
        <v>98</v>
      </c>
      <c r="Z229" s="53"/>
      <c r="AA229" s="117" t="s">
        <v>65</v>
      </c>
      <c r="AB229" s="118" t="s">
        <v>65</v>
      </c>
      <c r="AC229" s="118" t="s">
        <v>65</v>
      </c>
      <c r="AD229" s="118" t="s">
        <v>65</v>
      </c>
      <c r="AE229" s="118" t="s">
        <v>65</v>
      </c>
      <c r="AF229" s="118" t="s">
        <v>65</v>
      </c>
      <c r="AG229" s="118" t="s">
        <v>65</v>
      </c>
      <c r="AH229" s="140" t="s">
        <v>65</v>
      </c>
      <c r="AI229" s="119"/>
      <c r="AJ229" s="119"/>
      <c r="AK229" s="119">
        <v>45961</v>
      </c>
    </row>
    <row r="230" spans="1:37" ht="17.25" thickBot="1" x14ac:dyDescent="0.35">
      <c r="A230" s="58"/>
      <c r="B230" s="47"/>
      <c r="C230" s="47" t="s">
        <v>100</v>
      </c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8"/>
      <c r="O230" s="47"/>
      <c r="P230" s="47" t="s">
        <v>215</v>
      </c>
      <c r="Q230" s="47"/>
      <c r="R230" s="47"/>
      <c r="S230" s="47"/>
      <c r="T230" s="47"/>
      <c r="U230" s="47"/>
      <c r="V230" s="49"/>
      <c r="W230" s="50"/>
      <c r="X230" s="51"/>
      <c r="Y230" s="59" t="s">
        <v>102</v>
      </c>
      <c r="Z230" s="60"/>
      <c r="AA230" s="129" t="s">
        <v>65</v>
      </c>
      <c r="AB230" s="120" t="s">
        <v>65</v>
      </c>
      <c r="AC230" s="120" t="s">
        <v>65</v>
      </c>
      <c r="AD230" s="120" t="s">
        <v>65</v>
      </c>
      <c r="AE230" s="120" t="s">
        <v>65</v>
      </c>
      <c r="AF230" s="120" t="s">
        <v>65</v>
      </c>
      <c r="AG230" s="120" t="s">
        <v>65</v>
      </c>
      <c r="AH230" s="121" t="s">
        <v>65</v>
      </c>
      <c r="AI230" s="63"/>
      <c r="AJ230" s="64"/>
      <c r="AK230" s="63">
        <v>45931</v>
      </c>
    </row>
    <row r="231" spans="1:37" x14ac:dyDescent="0.3">
      <c r="A231" s="104" t="s">
        <v>511</v>
      </c>
      <c r="B231" s="47"/>
      <c r="C231" s="47"/>
      <c r="D231" s="47" t="s">
        <v>99</v>
      </c>
      <c r="E231" s="47"/>
      <c r="F231" s="47"/>
      <c r="G231" s="47"/>
      <c r="H231" s="47"/>
      <c r="I231" s="47"/>
      <c r="J231" s="47"/>
      <c r="K231" s="47"/>
      <c r="L231" s="47"/>
      <c r="M231" s="47"/>
      <c r="N231" s="48"/>
      <c r="O231" s="47"/>
      <c r="P231" s="47"/>
      <c r="Q231" s="47" t="s">
        <v>217</v>
      </c>
      <c r="R231" s="47"/>
      <c r="S231" s="47"/>
      <c r="T231" s="47"/>
      <c r="U231" s="47"/>
      <c r="V231" s="49"/>
      <c r="W231" s="50"/>
      <c r="X231" s="51"/>
      <c r="Y231" s="66" t="s">
        <v>104</v>
      </c>
      <c r="Z231" s="67" t="s">
        <v>105</v>
      </c>
      <c r="AA231" s="130" t="s">
        <v>414</v>
      </c>
      <c r="AB231" s="131"/>
      <c r="AC231" s="131"/>
      <c r="AD231" s="131"/>
      <c r="AE231" s="131"/>
      <c r="AF231" s="131"/>
      <c r="AG231" s="131"/>
      <c r="AH231" s="132" t="s">
        <v>384</v>
      </c>
      <c r="AI231" s="71" t="s">
        <v>109</v>
      </c>
      <c r="AJ231" s="72"/>
      <c r="AK231" s="73" t="s">
        <v>512</v>
      </c>
    </row>
    <row r="232" spans="1:37" x14ac:dyDescent="0.3">
      <c r="A232" s="65"/>
      <c r="B232" s="47"/>
      <c r="C232" s="47"/>
      <c r="D232" s="47"/>
      <c r="E232" s="47" t="s">
        <v>513</v>
      </c>
      <c r="F232" s="47"/>
      <c r="G232" s="47"/>
      <c r="H232" s="47"/>
      <c r="I232" s="47"/>
      <c r="J232" s="47"/>
      <c r="K232" s="47"/>
      <c r="L232" s="47"/>
      <c r="M232" s="47"/>
      <c r="N232" s="48"/>
      <c r="O232" s="47"/>
      <c r="P232" s="47"/>
      <c r="Q232" s="47"/>
      <c r="R232" s="47" t="s">
        <v>514</v>
      </c>
      <c r="S232" s="47"/>
      <c r="T232" s="47"/>
      <c r="U232" s="47"/>
      <c r="V232" s="49"/>
      <c r="W232" s="50"/>
      <c r="X232" s="51"/>
      <c r="Y232" s="66" t="s">
        <v>113</v>
      </c>
      <c r="Z232" s="67" t="s">
        <v>114</v>
      </c>
      <c r="AA232" s="133"/>
      <c r="AB232" s="134"/>
      <c r="AC232" s="134"/>
      <c r="AD232" s="134"/>
      <c r="AE232" s="134"/>
      <c r="AF232" s="134"/>
      <c r="AG232" s="134"/>
      <c r="AH232" s="141">
        <v>45961</v>
      </c>
      <c r="AI232" s="71" t="s">
        <v>119</v>
      </c>
      <c r="AJ232" s="77"/>
      <c r="AK232" s="73"/>
    </row>
    <row r="233" spans="1:37" x14ac:dyDescent="0.3">
      <c r="A233" s="65"/>
      <c r="B233" s="47"/>
      <c r="C233" s="47"/>
      <c r="D233" s="47"/>
      <c r="E233" s="47"/>
      <c r="F233" s="47" t="s">
        <v>515</v>
      </c>
      <c r="G233" s="47"/>
      <c r="H233" s="47"/>
      <c r="I233" s="47"/>
      <c r="J233" s="47"/>
      <c r="K233" s="47"/>
      <c r="L233" s="47"/>
      <c r="M233" s="47"/>
      <c r="N233" s="48"/>
      <c r="O233" s="47"/>
      <c r="P233" s="47"/>
      <c r="Q233" s="47"/>
      <c r="R233" s="47"/>
      <c r="S233" s="47"/>
      <c r="T233" s="47"/>
      <c r="U233" s="47"/>
      <c r="V233" s="49"/>
      <c r="W233" s="50"/>
      <c r="X233" s="51"/>
      <c r="Y233" s="78"/>
      <c r="Z233" s="67" t="s">
        <v>65</v>
      </c>
      <c r="AA233" s="133"/>
      <c r="AB233" s="134"/>
      <c r="AC233" s="134"/>
      <c r="AD233" s="134"/>
      <c r="AE233" s="134"/>
      <c r="AF233" s="134"/>
      <c r="AG233" s="134"/>
      <c r="AH233" s="135"/>
      <c r="AI233" s="71" t="s">
        <v>125</v>
      </c>
      <c r="AJ233" s="71"/>
      <c r="AK233" s="102">
        <v>635862</v>
      </c>
    </row>
    <row r="234" spans="1:37" x14ac:dyDescent="0.3">
      <c r="A234" s="65"/>
      <c r="B234" s="47"/>
      <c r="C234" s="47"/>
      <c r="D234" s="47"/>
      <c r="E234" s="47"/>
      <c r="F234" s="47"/>
      <c r="G234" s="47" t="s">
        <v>516</v>
      </c>
      <c r="H234" s="47"/>
      <c r="I234" s="47"/>
      <c r="J234" s="47"/>
      <c r="K234" s="47"/>
      <c r="L234" s="47"/>
      <c r="M234" s="47"/>
      <c r="N234" s="48"/>
      <c r="O234" s="47"/>
      <c r="P234" s="47"/>
      <c r="Q234" s="47"/>
      <c r="R234" s="47"/>
      <c r="S234" s="47"/>
      <c r="T234" s="47" t="s">
        <v>517</v>
      </c>
      <c r="U234" s="47"/>
      <c r="V234" s="49"/>
      <c r="W234" s="50"/>
      <c r="X234" s="51"/>
      <c r="Y234" s="78"/>
      <c r="Z234" s="67" t="s">
        <v>126</v>
      </c>
      <c r="AA234" s="133"/>
      <c r="AB234" s="134"/>
      <c r="AC234" s="134"/>
      <c r="AD234" s="134"/>
      <c r="AE234" s="134"/>
      <c r="AF234" s="134"/>
      <c r="AG234" s="134"/>
      <c r="AH234" s="135"/>
      <c r="AI234" s="71" t="s">
        <v>130</v>
      </c>
      <c r="AJ234" s="71"/>
      <c r="AK234" s="80">
        <v>45931</v>
      </c>
    </row>
    <row r="235" spans="1:37" x14ac:dyDescent="0.3">
      <c r="A235" s="65"/>
      <c r="B235" s="47"/>
      <c r="C235" s="47"/>
      <c r="D235" s="47"/>
      <c r="E235" s="47"/>
      <c r="F235" s="47"/>
      <c r="G235" s="47"/>
      <c r="H235" s="81" t="s">
        <v>518</v>
      </c>
      <c r="I235" s="47"/>
      <c r="J235" s="47"/>
      <c r="K235" s="47"/>
      <c r="L235" s="47"/>
      <c r="M235" s="47"/>
      <c r="N235" s="48"/>
      <c r="O235" s="47"/>
      <c r="P235" s="47"/>
      <c r="Q235" s="47"/>
      <c r="R235" s="47"/>
      <c r="S235" s="47"/>
      <c r="T235" s="48"/>
      <c r="U235" s="82">
        <v>2647966</v>
      </c>
      <c r="V235" s="83" t="s">
        <v>132</v>
      </c>
      <c r="W235" s="84">
        <f>U235/phase52</f>
        <v>4.5070025259537445E-3</v>
      </c>
      <c r="X235" s="51" t="s">
        <v>133</v>
      </c>
      <c r="Y235" s="78"/>
      <c r="Z235" s="67" t="s">
        <v>134</v>
      </c>
      <c r="AA235" s="133"/>
      <c r="AB235" s="134"/>
      <c r="AC235" s="134"/>
      <c r="AD235" s="134"/>
      <c r="AE235" s="134"/>
      <c r="AF235" s="134"/>
      <c r="AG235" s="134"/>
      <c r="AH235" s="135"/>
      <c r="AI235" s="71" t="s">
        <v>391</v>
      </c>
      <c r="AJ235" s="71"/>
      <c r="AK235" s="80"/>
    </row>
    <row r="236" spans="1:37" ht="17.25" thickBot="1" x14ac:dyDescent="0.35">
      <c r="A236" s="85"/>
      <c r="B236" s="86"/>
      <c r="C236" s="86" t="s">
        <v>519</v>
      </c>
      <c r="D236" s="86"/>
      <c r="E236" s="86"/>
      <c r="F236" s="86"/>
      <c r="G236" s="86"/>
      <c r="H236" s="86"/>
      <c r="I236" s="86" t="s">
        <v>508</v>
      </c>
      <c r="J236" s="86"/>
      <c r="K236" s="86"/>
      <c r="L236" s="86"/>
      <c r="M236" s="86"/>
      <c r="N236" s="87"/>
      <c r="O236" s="86"/>
      <c r="P236" s="86"/>
      <c r="Q236" s="86"/>
      <c r="R236" s="86"/>
      <c r="S236" s="86"/>
      <c r="T236" s="86"/>
      <c r="U236" s="88">
        <v>185762</v>
      </c>
      <c r="V236" s="89" t="s">
        <v>132</v>
      </c>
      <c r="W236" s="90">
        <f>IF(U235&gt;0,(+U236/U235),"")</f>
        <v>7.0152713441184664E-2</v>
      </c>
      <c r="X236" s="91" t="s">
        <v>133</v>
      </c>
      <c r="Y236" s="92"/>
      <c r="Z236" s="93" t="s">
        <v>141</v>
      </c>
      <c r="AA236" s="137"/>
      <c r="AB236" s="138"/>
      <c r="AC236" s="138"/>
      <c r="AD236" s="138"/>
      <c r="AE236" s="138"/>
      <c r="AF236" s="138"/>
      <c r="AG236" s="138"/>
      <c r="AH236" s="139"/>
      <c r="AI236" s="96" t="s">
        <v>145</v>
      </c>
      <c r="AJ236" s="96"/>
      <c r="AK236" s="97" t="s">
        <v>423</v>
      </c>
    </row>
    <row r="237" spans="1:37" ht="16.5" customHeight="1" x14ac:dyDescent="0.3">
      <c r="A237" s="45" t="s">
        <v>379</v>
      </c>
      <c r="B237" s="46" t="s">
        <v>520</v>
      </c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8"/>
      <c r="O237" s="47" t="s">
        <v>425</v>
      </c>
      <c r="P237" s="47"/>
      <c r="Q237" s="47"/>
      <c r="R237" s="47"/>
      <c r="S237" s="47"/>
      <c r="T237" s="47"/>
      <c r="U237" s="47"/>
      <c r="V237" s="49"/>
      <c r="W237" s="50"/>
      <c r="X237" s="51"/>
      <c r="Y237" s="52" t="s">
        <v>98</v>
      </c>
      <c r="Z237" s="53"/>
      <c r="AA237" s="54"/>
      <c r="AB237" s="54"/>
      <c r="AC237" s="54"/>
      <c r="AD237" s="54"/>
      <c r="AE237" s="54"/>
      <c r="AF237" s="54"/>
      <c r="AG237" s="55"/>
      <c r="AH237" s="56"/>
      <c r="AI237" s="57"/>
      <c r="AJ237" s="57"/>
      <c r="AK237" s="57">
        <v>45991</v>
      </c>
    </row>
    <row r="238" spans="1:37" ht="17.25" thickBot="1" x14ac:dyDescent="0.35">
      <c r="A238" s="58"/>
      <c r="B238" s="47"/>
      <c r="C238" s="47" t="s">
        <v>382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8"/>
      <c r="O238" s="47"/>
      <c r="P238" s="47" t="s">
        <v>148</v>
      </c>
      <c r="Q238" s="47"/>
      <c r="R238" s="47"/>
      <c r="S238" s="47"/>
      <c r="T238" s="47"/>
      <c r="U238" s="47"/>
      <c r="V238" s="49"/>
      <c r="W238" s="50"/>
      <c r="X238" s="51"/>
      <c r="Y238" s="59" t="s">
        <v>102</v>
      </c>
      <c r="Z238" s="60"/>
      <c r="AA238" s="61"/>
      <c r="AB238" s="61"/>
      <c r="AC238" s="61"/>
      <c r="AD238" s="61"/>
      <c r="AE238" s="61"/>
      <c r="AF238" s="61"/>
      <c r="AG238" s="62"/>
      <c r="AH238" s="61"/>
      <c r="AI238" s="63"/>
      <c r="AJ238" s="64"/>
      <c r="AK238" s="57">
        <v>45965</v>
      </c>
    </row>
    <row r="239" spans="1:37" x14ac:dyDescent="0.3">
      <c r="A239" s="104"/>
      <c r="B239" s="47"/>
      <c r="C239" s="47"/>
      <c r="D239" s="47" t="s">
        <v>99</v>
      </c>
      <c r="E239" s="47"/>
      <c r="F239" s="47"/>
      <c r="G239" s="47"/>
      <c r="H239" s="47"/>
      <c r="I239" s="47"/>
      <c r="J239" s="47"/>
      <c r="K239" s="47"/>
      <c r="L239" s="47"/>
      <c r="M239" s="47"/>
      <c r="N239" s="48"/>
      <c r="O239" s="47"/>
      <c r="P239" s="47"/>
      <c r="Q239" s="47" t="s">
        <v>149</v>
      </c>
      <c r="R239" s="47"/>
      <c r="S239" s="47"/>
      <c r="T239" s="47"/>
      <c r="U239" s="47"/>
      <c r="V239" s="49"/>
      <c r="W239" s="50"/>
      <c r="X239" s="51"/>
      <c r="Y239" s="66" t="s">
        <v>104</v>
      </c>
      <c r="Z239" s="67" t="s">
        <v>105</v>
      </c>
      <c r="AA239" s="130" t="s">
        <v>436</v>
      </c>
      <c r="AB239" s="131"/>
      <c r="AC239" s="131"/>
      <c r="AD239" s="131"/>
      <c r="AE239" s="131"/>
      <c r="AF239" s="131"/>
      <c r="AG239" s="131"/>
      <c r="AH239" s="132" t="s">
        <v>384</v>
      </c>
      <c r="AI239" s="71" t="s">
        <v>109</v>
      </c>
      <c r="AJ239" s="72"/>
      <c r="AK239" s="73" t="s">
        <v>521</v>
      </c>
    </row>
    <row r="240" spans="1:37" x14ac:dyDescent="0.3">
      <c r="A240" s="65"/>
      <c r="B240" s="47"/>
      <c r="C240" s="47"/>
      <c r="D240" s="47"/>
      <c r="E240" s="47" t="s">
        <v>522</v>
      </c>
      <c r="F240" s="47"/>
      <c r="G240" s="47"/>
      <c r="H240" s="47"/>
      <c r="I240" s="47"/>
      <c r="J240" s="47"/>
      <c r="K240" s="47"/>
      <c r="L240" s="47"/>
      <c r="M240" s="47"/>
      <c r="N240" s="48"/>
      <c r="O240" s="47"/>
      <c r="P240" s="47"/>
      <c r="Q240" s="47"/>
      <c r="R240" s="47" t="s">
        <v>446</v>
      </c>
      <c r="S240" s="47"/>
      <c r="T240" s="47"/>
      <c r="U240" s="47"/>
      <c r="V240" s="49"/>
      <c r="W240" s="50"/>
      <c r="X240" s="51"/>
      <c r="Y240" s="66" t="s">
        <v>113</v>
      </c>
      <c r="Z240" s="67" t="s">
        <v>114</v>
      </c>
      <c r="AA240" s="133"/>
      <c r="AB240" s="134"/>
      <c r="AC240" s="134"/>
      <c r="AD240" s="134"/>
      <c r="AE240" s="134"/>
      <c r="AF240" s="134"/>
      <c r="AG240" s="134"/>
      <c r="AH240" s="141">
        <v>45991</v>
      </c>
      <c r="AI240" s="71" t="s">
        <v>119</v>
      </c>
      <c r="AJ240" s="77"/>
      <c r="AK240" s="73"/>
    </row>
    <row r="241" spans="1:37" x14ac:dyDescent="0.3">
      <c r="A241" s="65"/>
      <c r="B241" s="47"/>
      <c r="C241" s="47"/>
      <c r="D241" s="47"/>
      <c r="E241" s="47"/>
      <c r="F241" s="47" t="s">
        <v>523</v>
      </c>
      <c r="G241" s="47"/>
      <c r="H241" s="47"/>
      <c r="I241" s="47"/>
      <c r="J241" s="47"/>
      <c r="K241" s="47"/>
      <c r="L241" s="47"/>
      <c r="M241" s="47"/>
      <c r="N241" s="48"/>
      <c r="O241" s="47"/>
      <c r="P241" s="47"/>
      <c r="Q241" s="47"/>
      <c r="R241" s="47"/>
      <c r="S241" s="47"/>
      <c r="T241" s="47"/>
      <c r="U241" s="47"/>
      <c r="V241" s="49"/>
      <c r="W241" s="50"/>
      <c r="X241" s="51"/>
      <c r="Y241" s="78"/>
      <c r="Z241" s="67" t="s">
        <v>65</v>
      </c>
      <c r="AA241" s="133"/>
      <c r="AB241" s="134"/>
      <c r="AC241" s="134"/>
      <c r="AD241" s="134"/>
      <c r="AE241" s="134"/>
      <c r="AF241" s="134"/>
      <c r="AG241" s="134"/>
      <c r="AH241" s="135"/>
      <c r="AI241" s="71" t="s">
        <v>125</v>
      </c>
      <c r="AJ241" s="71"/>
      <c r="AK241" s="102">
        <v>320673</v>
      </c>
    </row>
    <row r="242" spans="1:37" x14ac:dyDescent="0.3">
      <c r="A242" s="65"/>
      <c r="B242" s="47"/>
      <c r="C242" s="47"/>
      <c r="D242" s="47"/>
      <c r="E242" s="47"/>
      <c r="F242" s="47"/>
      <c r="G242" s="47" t="s">
        <v>524</v>
      </c>
      <c r="H242" s="47"/>
      <c r="I242" s="47"/>
      <c r="J242" s="47"/>
      <c r="K242" s="47"/>
      <c r="L242" s="47"/>
      <c r="M242" s="47"/>
      <c r="N242" s="48"/>
      <c r="O242" s="47"/>
      <c r="P242" s="47"/>
      <c r="Q242" s="47"/>
      <c r="R242" s="47"/>
      <c r="S242" s="47"/>
      <c r="T242" s="47" t="s">
        <v>525</v>
      </c>
      <c r="U242" s="47"/>
      <c r="V242" s="49"/>
      <c r="W242" s="50"/>
      <c r="X242" s="51"/>
      <c r="Y242" s="78"/>
      <c r="Z242" s="67" t="s">
        <v>126</v>
      </c>
      <c r="AA242" s="133"/>
      <c r="AB242" s="134"/>
      <c r="AC242" s="134"/>
      <c r="AD242" s="134"/>
      <c r="AE242" s="134"/>
      <c r="AF242" s="134"/>
      <c r="AG242" s="134"/>
      <c r="AH242" s="135"/>
      <c r="AI242" s="71" t="s">
        <v>130</v>
      </c>
      <c r="AJ242" s="71"/>
      <c r="AK242" s="80">
        <v>45965</v>
      </c>
    </row>
    <row r="243" spans="1:37" x14ac:dyDescent="0.3">
      <c r="A243" s="65"/>
      <c r="B243" s="47"/>
      <c r="C243" s="47"/>
      <c r="D243" s="47"/>
      <c r="E243" s="47"/>
      <c r="F243" s="47"/>
      <c r="G243" s="47"/>
      <c r="H243" s="81" t="s">
        <v>526</v>
      </c>
      <c r="I243" s="47"/>
      <c r="J243" s="47"/>
      <c r="K243" s="47"/>
      <c r="L243" s="47"/>
      <c r="M243" s="47"/>
      <c r="N243" s="48"/>
      <c r="O243" s="47"/>
      <c r="P243" s="47"/>
      <c r="Q243" s="47"/>
      <c r="R243" s="47"/>
      <c r="S243" s="47"/>
      <c r="T243" s="48"/>
      <c r="U243" s="82">
        <v>4137312</v>
      </c>
      <c r="V243" s="83" t="s">
        <v>132</v>
      </c>
      <c r="W243" s="84">
        <f>U243/phase52</f>
        <v>7.0419618811792669E-3</v>
      </c>
      <c r="X243" s="51" t="s">
        <v>133</v>
      </c>
      <c r="Y243" s="78"/>
      <c r="Z243" s="67" t="s">
        <v>134</v>
      </c>
      <c r="AA243" s="133"/>
      <c r="AB243" s="134"/>
      <c r="AC243" s="134"/>
      <c r="AD243" s="134"/>
      <c r="AE243" s="134"/>
      <c r="AF243" s="134"/>
      <c r="AG243" s="134"/>
      <c r="AH243" s="135"/>
      <c r="AI243" s="71" t="s">
        <v>391</v>
      </c>
      <c r="AJ243" s="71"/>
      <c r="AK243" s="80"/>
    </row>
    <row r="244" spans="1:37" ht="17.25" thickBot="1" x14ac:dyDescent="0.35">
      <c r="A244" s="85"/>
      <c r="B244" s="86"/>
      <c r="C244" s="86" t="s">
        <v>527</v>
      </c>
      <c r="D244" s="86"/>
      <c r="E244" s="86"/>
      <c r="F244" s="86"/>
      <c r="G244" s="86"/>
      <c r="H244" s="86"/>
      <c r="I244" s="86" t="s">
        <v>206</v>
      </c>
      <c r="J244" s="86"/>
      <c r="K244" s="86"/>
      <c r="L244" s="86"/>
      <c r="M244" s="86"/>
      <c r="N244" s="87"/>
      <c r="O244" s="86"/>
      <c r="P244" s="86"/>
      <c r="Q244" s="86"/>
      <c r="R244" s="86"/>
      <c r="S244" s="86"/>
      <c r="T244" s="86"/>
      <c r="U244" s="88">
        <v>320673</v>
      </c>
      <c r="V244" s="89" t="s">
        <v>132</v>
      </c>
      <c r="W244" s="90">
        <f>IF(U243&gt;0,(+U244/U243),"")</f>
        <v>7.7507570132491821E-2</v>
      </c>
      <c r="X244" s="91" t="s">
        <v>133</v>
      </c>
      <c r="Y244" s="92"/>
      <c r="Z244" s="93" t="s">
        <v>141</v>
      </c>
      <c r="AA244" s="137"/>
      <c r="AB244" s="138"/>
      <c r="AC244" s="138"/>
      <c r="AD244" s="138"/>
      <c r="AE244" s="138"/>
      <c r="AF244" s="138"/>
      <c r="AG244" s="138"/>
      <c r="AH244" s="139"/>
      <c r="AI244" s="96" t="s">
        <v>145</v>
      </c>
      <c r="AJ244" s="96"/>
      <c r="AK244" s="97" t="s">
        <v>168</v>
      </c>
    </row>
    <row r="245" spans="1:37" ht="16.5" customHeight="1" x14ac:dyDescent="0.3">
      <c r="A245" s="45" t="s">
        <v>379</v>
      </c>
      <c r="B245" s="111" t="s">
        <v>528</v>
      </c>
      <c r="C245" s="112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 t="s">
        <v>529</v>
      </c>
      <c r="P245" s="112"/>
      <c r="Q245" s="112"/>
      <c r="R245" s="112"/>
      <c r="S245" s="112"/>
      <c r="T245" s="112"/>
      <c r="U245" s="112"/>
      <c r="V245" s="113"/>
      <c r="W245" s="114"/>
      <c r="X245" s="115"/>
      <c r="Y245" s="116" t="s">
        <v>98</v>
      </c>
      <c r="Z245" s="53"/>
      <c r="AA245" s="117" t="s">
        <v>65</v>
      </c>
      <c r="AB245" s="118" t="s">
        <v>65</v>
      </c>
      <c r="AC245" s="118" t="s">
        <v>65</v>
      </c>
      <c r="AD245" s="118" t="s">
        <v>65</v>
      </c>
      <c r="AE245" s="118" t="s">
        <v>65</v>
      </c>
      <c r="AF245" s="118" t="s">
        <v>65</v>
      </c>
      <c r="AG245" s="118" t="s">
        <v>65</v>
      </c>
      <c r="AH245" s="140" t="s">
        <v>65</v>
      </c>
      <c r="AI245" s="119"/>
      <c r="AJ245" s="119"/>
      <c r="AK245" s="119">
        <v>45930</v>
      </c>
    </row>
    <row r="246" spans="1:37" ht="17.25" thickBot="1" x14ac:dyDescent="0.35">
      <c r="A246" s="58"/>
      <c r="B246" s="47"/>
      <c r="C246" s="47" t="s">
        <v>248</v>
      </c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8"/>
      <c r="O246" s="47"/>
      <c r="P246" s="47" t="s">
        <v>101</v>
      </c>
      <c r="Q246" s="47"/>
      <c r="R246" s="47"/>
      <c r="S246" s="47"/>
      <c r="T246" s="47"/>
      <c r="U246" s="47"/>
      <c r="V246" s="49"/>
      <c r="W246" s="50"/>
      <c r="X246" s="51"/>
      <c r="Y246" s="59" t="s">
        <v>102</v>
      </c>
      <c r="Z246" s="60"/>
      <c r="AA246" s="129" t="s">
        <v>65</v>
      </c>
      <c r="AB246" s="120" t="s">
        <v>65</v>
      </c>
      <c r="AC246" s="120" t="s">
        <v>65</v>
      </c>
      <c r="AD246" s="120" t="s">
        <v>65</v>
      </c>
      <c r="AE246" s="120" t="s">
        <v>65</v>
      </c>
      <c r="AF246" s="120" t="s">
        <v>65</v>
      </c>
      <c r="AG246" s="120" t="s">
        <v>65</v>
      </c>
      <c r="AH246" s="121" t="s">
        <v>65</v>
      </c>
      <c r="AI246" s="63"/>
      <c r="AJ246" s="64"/>
      <c r="AK246" s="63">
        <v>45903</v>
      </c>
    </row>
    <row r="247" spans="1:37" x14ac:dyDescent="0.3">
      <c r="A247" s="104"/>
      <c r="B247" s="47"/>
      <c r="C247" s="47"/>
      <c r="D247" s="47" t="s">
        <v>99</v>
      </c>
      <c r="E247" s="47"/>
      <c r="F247" s="47"/>
      <c r="G247" s="47"/>
      <c r="H247" s="47"/>
      <c r="I247" s="47"/>
      <c r="J247" s="47"/>
      <c r="K247" s="47"/>
      <c r="L247" s="47"/>
      <c r="M247" s="47"/>
      <c r="N247" s="48"/>
      <c r="O247" s="47"/>
      <c r="P247" s="47"/>
      <c r="Q247" s="47" t="s">
        <v>103</v>
      </c>
      <c r="R247" s="47"/>
      <c r="S247" s="47"/>
      <c r="T247" s="47"/>
      <c r="U247" s="47"/>
      <c r="V247" s="49"/>
      <c r="W247" s="50"/>
      <c r="X247" s="51"/>
      <c r="Y247" s="66" t="s">
        <v>104</v>
      </c>
      <c r="Z247" s="67" t="s">
        <v>105</v>
      </c>
      <c r="AA247" s="130" t="s">
        <v>530</v>
      </c>
      <c r="AB247" s="131"/>
      <c r="AC247" s="131"/>
      <c r="AD247" s="131"/>
      <c r="AE247" s="131"/>
      <c r="AF247" s="131"/>
      <c r="AG247" s="131"/>
      <c r="AH247" s="132" t="s">
        <v>384</v>
      </c>
      <c r="AI247" s="71" t="s">
        <v>109</v>
      </c>
      <c r="AJ247" s="72"/>
      <c r="AK247" s="73" t="s">
        <v>531</v>
      </c>
    </row>
    <row r="248" spans="1:37" x14ac:dyDescent="0.3">
      <c r="A248" s="65"/>
      <c r="B248" s="47"/>
      <c r="C248" s="47"/>
      <c r="D248" s="47"/>
      <c r="E248" s="47" t="s">
        <v>532</v>
      </c>
      <c r="F248" s="47"/>
      <c r="G248" s="47"/>
      <c r="H248" s="47"/>
      <c r="I248" s="47"/>
      <c r="J248" s="47"/>
      <c r="K248" s="47"/>
      <c r="L248" s="47"/>
      <c r="M248" s="47"/>
      <c r="N248" s="48"/>
      <c r="O248" s="47"/>
      <c r="P248" s="47"/>
      <c r="Q248" s="47"/>
      <c r="R248" s="47" t="s">
        <v>533</v>
      </c>
      <c r="S248" s="47"/>
      <c r="T248" s="47"/>
      <c r="U248" s="47"/>
      <c r="V248" s="49"/>
      <c r="W248" s="50"/>
      <c r="X248" s="51"/>
      <c r="Y248" s="66" t="s">
        <v>113</v>
      </c>
      <c r="Z248" s="67" t="s">
        <v>114</v>
      </c>
      <c r="AA248" s="133"/>
      <c r="AB248" s="134"/>
      <c r="AC248" s="134"/>
      <c r="AD248" s="134"/>
      <c r="AE248" s="134"/>
      <c r="AF248" s="134"/>
      <c r="AG248" s="134"/>
      <c r="AH248" s="141">
        <v>45930</v>
      </c>
      <c r="AI248" s="71" t="s">
        <v>119</v>
      </c>
      <c r="AJ248" s="77"/>
      <c r="AK248" s="73"/>
    </row>
    <row r="249" spans="1:37" x14ac:dyDescent="0.3">
      <c r="A249" s="65"/>
      <c r="B249" s="47"/>
      <c r="C249" s="47"/>
      <c r="D249" s="47"/>
      <c r="E249" s="47"/>
      <c r="F249" s="47" t="s">
        <v>534</v>
      </c>
      <c r="G249" s="47"/>
      <c r="H249" s="47"/>
      <c r="I249" s="47"/>
      <c r="J249" s="47"/>
      <c r="K249" s="47"/>
      <c r="L249" s="47"/>
      <c r="M249" s="47"/>
      <c r="N249" s="48"/>
      <c r="O249" s="47"/>
      <c r="P249" s="47"/>
      <c r="Q249" s="47"/>
      <c r="R249" s="47"/>
      <c r="S249" s="47"/>
      <c r="T249" s="47"/>
      <c r="U249" s="47"/>
      <c r="V249" s="49"/>
      <c r="W249" s="50"/>
      <c r="X249" s="51"/>
      <c r="Y249" s="78"/>
      <c r="Z249" s="67" t="s">
        <v>65</v>
      </c>
      <c r="AA249" s="133"/>
      <c r="AB249" s="134"/>
      <c r="AC249" s="134"/>
      <c r="AD249" s="134"/>
      <c r="AE249" s="134"/>
      <c r="AF249" s="134"/>
      <c r="AG249" s="134"/>
      <c r="AH249" s="135"/>
      <c r="AI249" s="71" t="s">
        <v>125</v>
      </c>
      <c r="AJ249" s="71"/>
      <c r="AK249" s="124">
        <v>135308</v>
      </c>
    </row>
    <row r="250" spans="1:37" x14ac:dyDescent="0.3">
      <c r="A250" s="65"/>
      <c r="B250" s="47"/>
      <c r="C250" s="47"/>
      <c r="D250" s="47"/>
      <c r="E250" s="47"/>
      <c r="F250" s="47"/>
      <c r="G250" s="47" t="s">
        <v>535</v>
      </c>
      <c r="H250" s="47"/>
      <c r="I250" s="47"/>
      <c r="J250" s="47"/>
      <c r="K250" s="47"/>
      <c r="L250" s="47"/>
      <c r="M250" s="47"/>
      <c r="N250" s="48"/>
      <c r="O250" s="47"/>
      <c r="P250" s="47"/>
      <c r="Q250" s="47"/>
      <c r="R250" s="47"/>
      <c r="S250" s="47"/>
      <c r="T250" s="47" t="s">
        <v>536</v>
      </c>
      <c r="U250" s="47"/>
      <c r="V250" s="49"/>
      <c r="W250" s="50"/>
      <c r="X250" s="51"/>
      <c r="Y250" s="78"/>
      <c r="Z250" s="67" t="s">
        <v>126</v>
      </c>
      <c r="AA250" s="133"/>
      <c r="AB250" s="134"/>
      <c r="AC250" s="134"/>
      <c r="AD250" s="134"/>
      <c r="AE250" s="134"/>
      <c r="AF250" s="134"/>
      <c r="AG250" s="134"/>
      <c r="AH250" s="135"/>
      <c r="AI250" s="71" t="s">
        <v>130</v>
      </c>
      <c r="AJ250" s="71"/>
      <c r="AK250" s="80">
        <v>45903</v>
      </c>
    </row>
    <row r="251" spans="1:37" x14ac:dyDescent="0.3">
      <c r="A251" s="65"/>
      <c r="B251" s="47"/>
      <c r="C251" s="47"/>
      <c r="D251" s="47"/>
      <c r="E251" s="47"/>
      <c r="F251" s="47"/>
      <c r="G251" s="47"/>
      <c r="H251" s="81" t="s">
        <v>537</v>
      </c>
      <c r="I251" s="47"/>
      <c r="J251" s="47"/>
      <c r="K251" s="47"/>
      <c r="L251" s="47"/>
      <c r="M251" s="47"/>
      <c r="N251" s="48"/>
      <c r="O251" s="47"/>
      <c r="P251" s="47"/>
      <c r="Q251" s="47"/>
      <c r="R251" s="47"/>
      <c r="S251" s="47"/>
      <c r="T251" s="48"/>
      <c r="U251" s="82">
        <v>1159236</v>
      </c>
      <c r="V251" s="83" t="s">
        <v>132</v>
      </c>
      <c r="W251" s="84">
        <f>U251/phase52</f>
        <v>1.9730916409714154E-3</v>
      </c>
      <c r="X251" s="51" t="s">
        <v>133</v>
      </c>
      <c r="Y251" s="78"/>
      <c r="Z251" s="67" t="s">
        <v>134</v>
      </c>
      <c r="AA251" s="133"/>
      <c r="AB251" s="134"/>
      <c r="AC251" s="134"/>
      <c r="AD251" s="134"/>
      <c r="AE251" s="134"/>
      <c r="AF251" s="134"/>
      <c r="AG251" s="134"/>
      <c r="AH251" s="135"/>
      <c r="AI251" s="71" t="s">
        <v>391</v>
      </c>
      <c r="AJ251" s="71"/>
      <c r="AK251" s="80"/>
    </row>
    <row r="252" spans="1:37" ht="17.25" thickBot="1" x14ac:dyDescent="0.35">
      <c r="A252" s="85"/>
      <c r="B252" s="86"/>
      <c r="C252" s="86" t="s">
        <v>486</v>
      </c>
      <c r="D252" s="86"/>
      <c r="E252" s="86"/>
      <c r="F252" s="86"/>
      <c r="G252" s="86"/>
      <c r="H252" s="86"/>
      <c r="I252" s="86" t="s">
        <v>358</v>
      </c>
      <c r="J252" s="86"/>
      <c r="K252" s="86"/>
      <c r="L252" s="86"/>
      <c r="M252" s="86"/>
      <c r="N252" s="87"/>
      <c r="O252" s="86"/>
      <c r="P252" s="86"/>
      <c r="Q252" s="86"/>
      <c r="R252" s="86"/>
      <c r="S252" s="86"/>
      <c r="T252" s="86"/>
      <c r="U252" s="88">
        <v>139388</v>
      </c>
      <c r="V252" s="89" t="s">
        <v>132</v>
      </c>
      <c r="W252" s="90">
        <f>IF(U251&gt;0,(+U252/U251),"")</f>
        <v>0.12024126234865032</v>
      </c>
      <c r="X252" s="91" t="s">
        <v>133</v>
      </c>
      <c r="Y252" s="92"/>
      <c r="Z252" s="93" t="s">
        <v>141</v>
      </c>
      <c r="AA252" s="137"/>
      <c r="AB252" s="138"/>
      <c r="AC252" s="138"/>
      <c r="AD252" s="138"/>
      <c r="AE252" s="138"/>
      <c r="AF252" s="138"/>
      <c r="AG252" s="138"/>
      <c r="AH252" s="139"/>
      <c r="AI252" s="96" t="s">
        <v>145</v>
      </c>
      <c r="AJ252" s="96"/>
      <c r="AK252" s="97" t="s">
        <v>538</v>
      </c>
    </row>
    <row r="253" spans="1:37" ht="16.5" customHeight="1" x14ac:dyDescent="0.3">
      <c r="A253" s="45" t="s">
        <v>379</v>
      </c>
      <c r="B253" s="111" t="s">
        <v>539</v>
      </c>
      <c r="C253" s="112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 t="s">
        <v>381</v>
      </c>
      <c r="P253" s="112"/>
      <c r="Q253" s="112"/>
      <c r="R253" s="112"/>
      <c r="S253" s="112"/>
      <c r="T253" s="112"/>
      <c r="U253" s="112"/>
      <c r="V253" s="113"/>
      <c r="W253" s="114"/>
      <c r="X253" s="115"/>
      <c r="Y253" s="116" t="s">
        <v>98</v>
      </c>
      <c r="Z253" s="53"/>
      <c r="AA253" s="117" t="s">
        <v>65</v>
      </c>
      <c r="AB253" s="118" t="s">
        <v>65</v>
      </c>
      <c r="AC253" s="118" t="s">
        <v>65</v>
      </c>
      <c r="AD253" s="118" t="s">
        <v>65</v>
      </c>
      <c r="AE253" s="118" t="s">
        <v>65</v>
      </c>
      <c r="AF253" s="118" t="s">
        <v>65</v>
      </c>
      <c r="AG253" s="118" t="s">
        <v>65</v>
      </c>
      <c r="AH253" s="140" t="s">
        <v>65</v>
      </c>
      <c r="AI253" s="119"/>
      <c r="AJ253" s="119"/>
      <c r="AK253" s="119">
        <v>45961</v>
      </c>
    </row>
    <row r="254" spans="1:37" ht="17.25" thickBot="1" x14ac:dyDescent="0.35">
      <c r="A254" s="58"/>
      <c r="B254" s="47"/>
      <c r="C254" s="47" t="s">
        <v>382</v>
      </c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8"/>
      <c r="O254" s="47"/>
      <c r="P254" s="47" t="s">
        <v>171</v>
      </c>
      <c r="Q254" s="47"/>
      <c r="R254" s="47"/>
      <c r="S254" s="47"/>
      <c r="T254" s="47"/>
      <c r="U254" s="47"/>
      <c r="V254" s="49"/>
      <c r="W254" s="50"/>
      <c r="X254" s="51"/>
      <c r="Y254" s="59" t="s">
        <v>102</v>
      </c>
      <c r="Z254" s="60"/>
      <c r="AA254" s="129" t="s">
        <v>65</v>
      </c>
      <c r="AB254" s="120" t="s">
        <v>65</v>
      </c>
      <c r="AC254" s="120" t="s">
        <v>65</v>
      </c>
      <c r="AD254" s="120" t="s">
        <v>65</v>
      </c>
      <c r="AE254" s="120" t="s">
        <v>65</v>
      </c>
      <c r="AF254" s="120" t="s">
        <v>65</v>
      </c>
      <c r="AG254" s="120" t="s">
        <v>65</v>
      </c>
      <c r="AH254" s="121" t="s">
        <v>65</v>
      </c>
      <c r="AI254" s="63"/>
      <c r="AJ254" s="64"/>
      <c r="AK254" s="63">
        <v>45932</v>
      </c>
    </row>
    <row r="255" spans="1:37" x14ac:dyDescent="0.3">
      <c r="A255" s="104"/>
      <c r="B255" s="47"/>
      <c r="C255" s="47"/>
      <c r="D255" s="47" t="s">
        <v>99</v>
      </c>
      <c r="E255" s="47"/>
      <c r="F255" s="47"/>
      <c r="G255" s="47"/>
      <c r="H255" s="47"/>
      <c r="I255" s="47"/>
      <c r="J255" s="47"/>
      <c r="K255" s="47"/>
      <c r="L255" s="47"/>
      <c r="M255" s="47"/>
      <c r="N255" s="48"/>
      <c r="O255" s="47"/>
      <c r="P255" s="47"/>
      <c r="Q255" s="47" t="s">
        <v>172</v>
      </c>
      <c r="R255" s="47"/>
      <c r="S255" s="47"/>
      <c r="T255" s="47"/>
      <c r="U255" s="47"/>
      <c r="V255" s="49"/>
      <c r="W255" s="50"/>
      <c r="X255" s="51"/>
      <c r="Y255" s="66" t="s">
        <v>104</v>
      </c>
      <c r="Z255" s="67" t="s">
        <v>105</v>
      </c>
      <c r="AA255" s="130" t="s">
        <v>463</v>
      </c>
      <c r="AB255" s="131"/>
      <c r="AC255" s="131"/>
      <c r="AD255" s="131"/>
      <c r="AE255" s="131"/>
      <c r="AF255" s="131"/>
      <c r="AG255" s="131"/>
      <c r="AH255" s="132" t="s">
        <v>384</v>
      </c>
      <c r="AI255" s="71" t="s">
        <v>109</v>
      </c>
      <c r="AJ255" s="72"/>
      <c r="AK255" s="73" t="s">
        <v>540</v>
      </c>
    </row>
    <row r="256" spans="1:37" x14ac:dyDescent="0.3">
      <c r="A256" s="65"/>
      <c r="B256" s="47"/>
      <c r="C256" s="47"/>
      <c r="D256" s="47"/>
      <c r="E256" s="47" t="s">
        <v>541</v>
      </c>
      <c r="F256" s="47"/>
      <c r="G256" s="47"/>
      <c r="H256" s="47"/>
      <c r="I256" s="47"/>
      <c r="J256" s="47"/>
      <c r="K256" s="47"/>
      <c r="L256" s="47"/>
      <c r="M256" s="47"/>
      <c r="N256" s="48"/>
      <c r="O256" s="47"/>
      <c r="P256" s="47"/>
      <c r="Q256" s="47"/>
      <c r="R256" s="47" t="s">
        <v>387</v>
      </c>
      <c r="S256" s="47"/>
      <c r="T256" s="47"/>
      <c r="U256" s="47"/>
      <c r="V256" s="49"/>
      <c r="W256" s="50"/>
      <c r="X256" s="51"/>
      <c r="Y256" s="66" t="s">
        <v>113</v>
      </c>
      <c r="Z256" s="67" t="s">
        <v>114</v>
      </c>
      <c r="AA256" s="133"/>
      <c r="AB256" s="134"/>
      <c r="AC256" s="134"/>
      <c r="AD256" s="134"/>
      <c r="AE256" s="134"/>
      <c r="AF256" s="134"/>
      <c r="AG256" s="134"/>
      <c r="AH256" s="141"/>
      <c r="AI256" s="71" t="s">
        <v>119</v>
      </c>
      <c r="AJ256" s="77"/>
      <c r="AK256" s="73"/>
    </row>
    <row r="257" spans="1:37" x14ac:dyDescent="0.3">
      <c r="A257" s="65"/>
      <c r="B257" s="47"/>
      <c r="C257" s="47"/>
      <c r="D257" s="47"/>
      <c r="E257" s="47"/>
      <c r="F257" s="47" t="s">
        <v>542</v>
      </c>
      <c r="G257" s="47"/>
      <c r="H257" s="47"/>
      <c r="I257" s="47"/>
      <c r="J257" s="47"/>
      <c r="K257" s="47"/>
      <c r="L257" s="47"/>
      <c r="M257" s="47"/>
      <c r="N257" s="48"/>
      <c r="O257" s="47"/>
      <c r="P257" s="47"/>
      <c r="Q257" s="47"/>
      <c r="R257" s="47"/>
      <c r="S257" s="47"/>
      <c r="T257" s="47"/>
      <c r="U257" s="47"/>
      <c r="V257" s="49"/>
      <c r="W257" s="50"/>
      <c r="X257" s="51"/>
      <c r="Y257" s="78"/>
      <c r="Z257" s="67" t="s">
        <v>65</v>
      </c>
      <c r="AA257" s="133"/>
      <c r="AB257" s="134"/>
      <c r="AC257" s="134"/>
      <c r="AD257" s="134"/>
      <c r="AE257" s="134"/>
      <c r="AF257" s="134"/>
      <c r="AG257" s="134"/>
      <c r="AH257" s="135"/>
      <c r="AI257" s="71" t="s">
        <v>125</v>
      </c>
      <c r="AJ257" s="71"/>
      <c r="AK257" s="102">
        <v>42133</v>
      </c>
    </row>
    <row r="258" spans="1:37" x14ac:dyDescent="0.3">
      <c r="A258" s="65"/>
      <c r="B258" s="47"/>
      <c r="C258" s="47"/>
      <c r="D258" s="47"/>
      <c r="E258" s="47"/>
      <c r="F258" s="47"/>
      <c r="G258" s="47" t="s">
        <v>65</v>
      </c>
      <c r="H258" s="47"/>
      <c r="I258" s="47"/>
      <c r="J258" s="47"/>
      <c r="K258" s="47"/>
      <c r="L258" s="47"/>
      <c r="M258" s="47"/>
      <c r="N258" s="48"/>
      <c r="O258" s="47"/>
      <c r="P258" s="47"/>
      <c r="Q258" s="47"/>
      <c r="R258" s="47"/>
      <c r="S258" s="47"/>
      <c r="T258" s="47" t="s">
        <v>543</v>
      </c>
      <c r="U258" s="47"/>
      <c r="V258" s="49"/>
      <c r="W258" s="50"/>
      <c r="X258" s="51"/>
      <c r="Y258" s="78"/>
      <c r="Z258" s="67" t="s">
        <v>126</v>
      </c>
      <c r="AA258" s="133"/>
      <c r="AB258" s="134"/>
      <c r="AC258" s="134"/>
      <c r="AD258" s="134"/>
      <c r="AE258" s="134"/>
      <c r="AF258" s="134"/>
      <c r="AG258" s="134"/>
      <c r="AH258" s="135"/>
      <c r="AI258" s="71" t="s">
        <v>130</v>
      </c>
      <c r="AJ258" s="71"/>
      <c r="AK258" s="80">
        <v>45932</v>
      </c>
    </row>
    <row r="259" spans="1:37" x14ac:dyDescent="0.3">
      <c r="A259" s="65"/>
      <c r="B259" s="47"/>
      <c r="C259" s="47"/>
      <c r="D259" s="47"/>
      <c r="E259" s="47"/>
      <c r="F259" s="47"/>
      <c r="G259" s="47"/>
      <c r="H259" s="81" t="s">
        <v>544</v>
      </c>
      <c r="I259" s="47"/>
      <c r="J259" s="47"/>
      <c r="K259" s="47"/>
      <c r="L259" s="47"/>
      <c r="M259" s="47"/>
      <c r="N259" s="48"/>
      <c r="O259" s="47"/>
      <c r="P259" s="47"/>
      <c r="Q259" s="47"/>
      <c r="R259" s="47"/>
      <c r="S259" s="47"/>
      <c r="T259" s="48"/>
      <c r="U259" s="82">
        <v>250359</v>
      </c>
      <c r="V259" s="83" t="s">
        <v>132</v>
      </c>
      <c r="W259" s="84">
        <f>U259/phase52</f>
        <v>4.2612656106432394E-4</v>
      </c>
      <c r="X259" s="51" t="s">
        <v>133</v>
      </c>
      <c r="Y259" s="78"/>
      <c r="Z259" s="67" t="s">
        <v>134</v>
      </c>
      <c r="AA259" s="133"/>
      <c r="AB259" s="134"/>
      <c r="AC259" s="134"/>
      <c r="AD259" s="134"/>
      <c r="AE259" s="134"/>
      <c r="AF259" s="134"/>
      <c r="AG259" s="134"/>
      <c r="AH259" s="135"/>
      <c r="AI259" s="71" t="s">
        <v>391</v>
      </c>
      <c r="AJ259" s="71"/>
      <c r="AK259" s="80"/>
    </row>
    <row r="260" spans="1:37" ht="17.25" thickBot="1" x14ac:dyDescent="0.35">
      <c r="A260" s="85"/>
      <c r="B260" s="86"/>
      <c r="C260" s="86" t="s">
        <v>392</v>
      </c>
      <c r="D260" s="86"/>
      <c r="E260" s="86"/>
      <c r="F260" s="86"/>
      <c r="G260" s="86"/>
      <c r="H260" s="86"/>
      <c r="I260" s="86" t="s">
        <v>470</v>
      </c>
      <c r="J260" s="86"/>
      <c r="K260" s="86"/>
      <c r="L260" s="86"/>
      <c r="M260" s="86"/>
      <c r="N260" s="87"/>
      <c r="O260" s="86"/>
      <c r="P260" s="86"/>
      <c r="Q260" s="86"/>
      <c r="R260" s="86"/>
      <c r="S260" s="86"/>
      <c r="T260" s="86"/>
      <c r="U260" s="88">
        <v>42133</v>
      </c>
      <c r="V260" s="89" t="s">
        <v>132</v>
      </c>
      <c r="W260" s="90">
        <f>IF(U259&gt;0,(+U260/U259),"")</f>
        <v>0.16829033507882679</v>
      </c>
      <c r="X260" s="91" t="s">
        <v>133</v>
      </c>
      <c r="Y260" s="92"/>
      <c r="Z260" s="93" t="s">
        <v>141</v>
      </c>
      <c r="AA260" s="137"/>
      <c r="AB260" s="138"/>
      <c r="AC260" s="138"/>
      <c r="AD260" s="138"/>
      <c r="AE260" s="138"/>
      <c r="AF260" s="138"/>
      <c r="AG260" s="138"/>
      <c r="AH260" s="139"/>
      <c r="AI260" s="96" t="s">
        <v>145</v>
      </c>
      <c r="AJ260" s="96"/>
      <c r="AK260" s="97" t="s">
        <v>471</v>
      </c>
    </row>
    <row r="261" spans="1:37" ht="16.5" customHeight="1" x14ac:dyDescent="0.3">
      <c r="A261" s="45" t="s">
        <v>379</v>
      </c>
      <c r="B261" s="111" t="s">
        <v>545</v>
      </c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 t="s">
        <v>247</v>
      </c>
      <c r="P261" s="112"/>
      <c r="Q261" s="112"/>
      <c r="R261" s="112"/>
      <c r="S261" s="112"/>
      <c r="T261" s="112"/>
      <c r="U261" s="112"/>
      <c r="V261" s="113"/>
      <c r="W261" s="114"/>
      <c r="X261" s="115"/>
      <c r="Y261" s="116" t="s">
        <v>98</v>
      </c>
      <c r="Z261" s="53"/>
      <c r="AA261" s="117" t="s">
        <v>65</v>
      </c>
      <c r="AB261" s="118" t="s">
        <v>65</v>
      </c>
      <c r="AC261" s="118" t="s">
        <v>65</v>
      </c>
      <c r="AD261" s="118" t="s">
        <v>65</v>
      </c>
      <c r="AE261" s="118" t="s">
        <v>65</v>
      </c>
      <c r="AF261" s="118" t="s">
        <v>65</v>
      </c>
      <c r="AG261" s="118" t="s">
        <v>65</v>
      </c>
      <c r="AH261" s="140" t="s">
        <v>65</v>
      </c>
      <c r="AI261" s="119"/>
      <c r="AJ261" s="119"/>
      <c r="AK261" s="119">
        <v>46106</v>
      </c>
    </row>
    <row r="262" spans="1:37" ht="17.25" thickBot="1" x14ac:dyDescent="0.35">
      <c r="A262" s="103"/>
      <c r="B262" s="47"/>
      <c r="C262" s="47" t="s">
        <v>248</v>
      </c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8"/>
      <c r="O262" s="47"/>
      <c r="P262" s="47" t="s">
        <v>171</v>
      </c>
      <c r="Q262" s="47"/>
      <c r="R262" s="47"/>
      <c r="S262" s="47"/>
      <c r="T262" s="47"/>
      <c r="U262" s="47"/>
      <c r="V262" s="49"/>
      <c r="W262" s="50"/>
      <c r="X262" s="51"/>
      <c r="Y262" s="59" t="s">
        <v>102</v>
      </c>
      <c r="Z262" s="60"/>
      <c r="AA262" s="129" t="s">
        <v>65</v>
      </c>
      <c r="AB262" s="120" t="s">
        <v>65</v>
      </c>
      <c r="AC262" s="120" t="s">
        <v>65</v>
      </c>
      <c r="AD262" s="120" t="s">
        <v>65</v>
      </c>
      <c r="AE262" s="120" t="s">
        <v>65</v>
      </c>
      <c r="AF262" s="120" t="s">
        <v>65</v>
      </c>
      <c r="AG262" s="120" t="s">
        <v>65</v>
      </c>
      <c r="AH262" s="121" t="s">
        <v>65</v>
      </c>
      <c r="AI262" s="63"/>
      <c r="AJ262" s="64"/>
      <c r="AK262" s="63"/>
    </row>
    <row r="263" spans="1:37" x14ac:dyDescent="0.3">
      <c r="A263" s="104" t="s">
        <v>546</v>
      </c>
      <c r="B263" s="47"/>
      <c r="C263" s="47"/>
      <c r="D263" s="47" t="s">
        <v>99</v>
      </c>
      <c r="E263" s="47"/>
      <c r="F263" s="47"/>
      <c r="G263" s="47"/>
      <c r="H263" s="47"/>
      <c r="I263" s="47"/>
      <c r="J263" s="47"/>
      <c r="K263" s="47"/>
      <c r="L263" s="47"/>
      <c r="M263" s="47"/>
      <c r="N263" s="48"/>
      <c r="O263" s="47"/>
      <c r="P263" s="47"/>
      <c r="Q263" s="47" t="s">
        <v>172</v>
      </c>
      <c r="R263" s="47"/>
      <c r="S263" s="47"/>
      <c r="T263" s="47"/>
      <c r="U263" s="47"/>
      <c r="V263" s="49"/>
      <c r="W263" s="50"/>
      <c r="X263" s="51"/>
      <c r="Y263" s="66" t="s">
        <v>104</v>
      </c>
      <c r="Z263" s="67" t="s">
        <v>105</v>
      </c>
      <c r="AA263" s="130" t="s">
        <v>547</v>
      </c>
      <c r="AB263" s="131"/>
      <c r="AC263" s="131"/>
      <c r="AD263" s="131"/>
      <c r="AE263" s="131"/>
      <c r="AF263" s="131"/>
      <c r="AG263" s="131"/>
      <c r="AH263" s="132" t="s">
        <v>384</v>
      </c>
      <c r="AI263" s="71" t="s">
        <v>109</v>
      </c>
      <c r="AJ263" s="72"/>
      <c r="AK263" s="73"/>
    </row>
    <row r="264" spans="1:37" x14ac:dyDescent="0.3">
      <c r="A264" s="126"/>
      <c r="B264" s="47"/>
      <c r="C264" s="47"/>
      <c r="D264" s="47"/>
      <c r="E264" s="47" t="s">
        <v>548</v>
      </c>
      <c r="F264" s="47"/>
      <c r="G264" s="47"/>
      <c r="H264" s="47"/>
      <c r="I264" s="47"/>
      <c r="J264" s="47"/>
      <c r="K264" s="47"/>
      <c r="L264" s="47"/>
      <c r="M264" s="47"/>
      <c r="N264" s="48"/>
      <c r="O264" s="47"/>
      <c r="P264" s="47"/>
      <c r="Q264" s="47"/>
      <c r="R264" s="47" t="s">
        <v>296</v>
      </c>
      <c r="S264" s="47"/>
      <c r="T264" s="47"/>
      <c r="U264" s="47"/>
      <c r="V264" s="49"/>
      <c r="W264" s="50"/>
      <c r="X264" s="51"/>
      <c r="Y264" s="66" t="s">
        <v>113</v>
      </c>
      <c r="Z264" s="67" t="s">
        <v>114</v>
      </c>
      <c r="AA264" s="133"/>
      <c r="AB264" s="134"/>
      <c r="AC264" s="134"/>
      <c r="AD264" s="134"/>
      <c r="AE264" s="134"/>
      <c r="AF264" s="134"/>
      <c r="AG264" s="134"/>
      <c r="AH264" s="141">
        <v>46106</v>
      </c>
      <c r="AI264" s="71" t="s">
        <v>119</v>
      </c>
      <c r="AJ264" s="77"/>
      <c r="AK264" s="73"/>
    </row>
    <row r="265" spans="1:37" x14ac:dyDescent="0.3">
      <c r="A265" s="126"/>
      <c r="B265" s="47"/>
      <c r="C265" s="47"/>
      <c r="D265" s="47"/>
      <c r="E265" s="47"/>
      <c r="F265" s="47" t="s">
        <v>549</v>
      </c>
      <c r="G265" s="47"/>
      <c r="H265" s="47"/>
      <c r="I265" s="47"/>
      <c r="J265" s="47"/>
      <c r="K265" s="47"/>
      <c r="L265" s="47"/>
      <c r="M265" s="47"/>
      <c r="N265" s="48"/>
      <c r="O265" s="47"/>
      <c r="P265" s="47"/>
      <c r="Q265" s="47"/>
      <c r="R265" s="47"/>
      <c r="S265" s="47"/>
      <c r="T265" s="47"/>
      <c r="U265" s="47"/>
      <c r="V265" s="49"/>
      <c r="W265" s="50"/>
      <c r="X265" s="51"/>
      <c r="Y265" s="78"/>
      <c r="Z265" s="67" t="s">
        <v>65</v>
      </c>
      <c r="AA265" s="133"/>
      <c r="AB265" s="134"/>
      <c r="AC265" s="134"/>
      <c r="AD265" s="134"/>
      <c r="AE265" s="134"/>
      <c r="AF265" s="134"/>
      <c r="AG265" s="134"/>
      <c r="AH265" s="135"/>
      <c r="AI265" s="71" t="s">
        <v>125</v>
      </c>
      <c r="AJ265" s="71"/>
      <c r="AK265" s="80"/>
    </row>
    <row r="266" spans="1:37" x14ac:dyDescent="0.3">
      <c r="A266" s="126"/>
      <c r="B266" s="47"/>
      <c r="C266" s="47"/>
      <c r="D266" s="47"/>
      <c r="E266" s="47"/>
      <c r="F266" s="47"/>
      <c r="G266" s="47" t="s">
        <v>550</v>
      </c>
      <c r="H266" s="47"/>
      <c r="I266" s="47"/>
      <c r="J266" s="47"/>
      <c r="K266" s="47"/>
      <c r="L266" s="47"/>
      <c r="M266" s="47"/>
      <c r="N266" s="48"/>
      <c r="O266" s="47"/>
      <c r="P266" s="47"/>
      <c r="Q266" s="47"/>
      <c r="R266" s="47"/>
      <c r="S266" s="47"/>
      <c r="T266" s="47" t="s">
        <v>551</v>
      </c>
      <c r="U266" s="47"/>
      <c r="V266" s="49"/>
      <c r="W266" s="50"/>
      <c r="X266" s="51"/>
      <c r="Y266" s="78"/>
      <c r="Z266" s="67" t="s">
        <v>126</v>
      </c>
      <c r="AA266" s="133"/>
      <c r="AB266" s="134"/>
      <c r="AC266" s="134"/>
      <c r="AD266" s="134"/>
      <c r="AE266" s="134"/>
      <c r="AF266" s="134"/>
      <c r="AG266" s="134"/>
      <c r="AH266" s="135"/>
      <c r="AI266" s="71" t="s">
        <v>130</v>
      </c>
      <c r="AJ266" s="71"/>
      <c r="AK266" s="80"/>
    </row>
    <row r="267" spans="1:37" x14ac:dyDescent="0.3">
      <c r="A267" s="126"/>
      <c r="B267" s="47"/>
      <c r="C267" s="47"/>
      <c r="D267" s="47"/>
      <c r="E267" s="47"/>
      <c r="F267" s="47"/>
      <c r="G267" s="47"/>
      <c r="H267" s="81" t="s">
        <v>552</v>
      </c>
      <c r="I267" s="47"/>
      <c r="J267" s="47"/>
      <c r="K267" s="47"/>
      <c r="L267" s="47"/>
      <c r="M267" s="47"/>
      <c r="N267" s="48"/>
      <c r="O267" s="47"/>
      <c r="P267" s="47"/>
      <c r="Q267" s="47"/>
      <c r="R267" s="47"/>
      <c r="S267" s="47"/>
      <c r="T267" s="48"/>
      <c r="U267" s="82">
        <v>7878978</v>
      </c>
      <c r="V267" s="83" t="s">
        <v>132</v>
      </c>
      <c r="W267" s="84">
        <f>U267/phase52</f>
        <v>1.3410509707425996E-2</v>
      </c>
      <c r="X267" s="51" t="s">
        <v>133</v>
      </c>
      <c r="Y267" s="78"/>
      <c r="Z267" s="67" t="s">
        <v>134</v>
      </c>
      <c r="AA267" s="133"/>
      <c r="AB267" s="134"/>
      <c r="AC267" s="134"/>
      <c r="AD267" s="134"/>
      <c r="AE267" s="134"/>
      <c r="AF267" s="134"/>
      <c r="AG267" s="134"/>
      <c r="AH267" s="135"/>
      <c r="AI267" s="71" t="s">
        <v>391</v>
      </c>
      <c r="AJ267" s="71"/>
      <c r="AK267" s="80"/>
    </row>
    <row r="268" spans="1:37" ht="17.25" thickBot="1" x14ac:dyDescent="0.35">
      <c r="A268" s="127"/>
      <c r="B268" s="86"/>
      <c r="C268" s="86" t="s">
        <v>258</v>
      </c>
      <c r="D268" s="86"/>
      <c r="E268" s="86"/>
      <c r="F268" s="86"/>
      <c r="G268" s="86"/>
      <c r="H268" s="86"/>
      <c r="I268" s="86" t="s">
        <v>470</v>
      </c>
      <c r="J268" s="86"/>
      <c r="K268" s="86"/>
      <c r="L268" s="86"/>
      <c r="M268" s="86"/>
      <c r="N268" s="87"/>
      <c r="O268" s="86"/>
      <c r="P268" s="86"/>
      <c r="Q268" s="86"/>
      <c r="R268" s="86"/>
      <c r="S268" s="86"/>
      <c r="T268" s="86"/>
      <c r="U268" s="88">
        <v>1033566</v>
      </c>
      <c r="V268" s="89" t="s">
        <v>132</v>
      </c>
      <c r="W268" s="90">
        <f>IF(U267&gt;0,(+U268/U267),"")</f>
        <v>0.13118021144366693</v>
      </c>
      <c r="X268" s="91" t="s">
        <v>133</v>
      </c>
      <c r="Y268" s="92"/>
      <c r="Z268" s="93" t="s">
        <v>141</v>
      </c>
      <c r="AA268" s="137"/>
      <c r="AB268" s="138"/>
      <c r="AC268" s="138"/>
      <c r="AD268" s="138"/>
      <c r="AE268" s="138"/>
      <c r="AF268" s="138"/>
      <c r="AG268" s="138"/>
      <c r="AH268" s="139"/>
      <c r="AI268" s="96" t="s">
        <v>145</v>
      </c>
      <c r="AJ268" s="96"/>
      <c r="AK268" s="97" t="s">
        <v>553</v>
      </c>
    </row>
    <row r="269" spans="1:37" ht="16.5" customHeight="1" x14ac:dyDescent="0.3">
      <c r="A269" s="45" t="s">
        <v>379</v>
      </c>
      <c r="B269" s="46" t="s">
        <v>554</v>
      </c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8"/>
      <c r="O269" s="47" t="s">
        <v>529</v>
      </c>
      <c r="P269" s="47"/>
      <c r="Q269" s="47"/>
      <c r="R269" s="47"/>
      <c r="S269" s="47"/>
      <c r="T269" s="47"/>
      <c r="U269" s="47"/>
      <c r="V269" s="49"/>
      <c r="W269" s="50"/>
      <c r="X269" s="51"/>
      <c r="Y269" s="52" t="s">
        <v>98</v>
      </c>
      <c r="Z269" s="53"/>
      <c r="AA269" s="54"/>
      <c r="AB269" s="54"/>
      <c r="AC269" s="54"/>
      <c r="AD269" s="54"/>
      <c r="AE269" s="54"/>
      <c r="AF269" s="54"/>
      <c r="AG269" s="55"/>
      <c r="AH269" s="56"/>
      <c r="AI269" s="57"/>
      <c r="AJ269" s="57"/>
      <c r="AK269" s="57">
        <v>45900</v>
      </c>
    </row>
    <row r="270" spans="1:37" ht="17.25" thickBot="1" x14ac:dyDescent="0.35">
      <c r="A270" s="58"/>
      <c r="B270" s="47"/>
      <c r="C270" s="47" t="s">
        <v>382</v>
      </c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8"/>
      <c r="O270" s="47"/>
      <c r="P270" s="47" t="s">
        <v>148</v>
      </c>
      <c r="Q270" s="47"/>
      <c r="R270" s="47"/>
      <c r="S270" s="47"/>
      <c r="T270" s="47"/>
      <c r="U270" s="47"/>
      <c r="V270" s="49"/>
      <c r="W270" s="50"/>
      <c r="X270" s="51"/>
      <c r="Y270" s="59" t="s">
        <v>102</v>
      </c>
      <c r="Z270" s="60"/>
      <c r="AA270" s="61"/>
      <c r="AB270" s="61"/>
      <c r="AC270" s="61"/>
      <c r="AD270" s="61"/>
      <c r="AE270" s="61"/>
      <c r="AF270" s="61"/>
      <c r="AG270" s="62"/>
      <c r="AH270" s="61"/>
      <c r="AI270" s="63"/>
      <c r="AJ270" s="64"/>
      <c r="AK270" s="57">
        <v>45875</v>
      </c>
    </row>
    <row r="271" spans="1:37" x14ac:dyDescent="0.3">
      <c r="A271" s="104"/>
      <c r="B271" s="47"/>
      <c r="C271" s="47"/>
      <c r="D271" s="47" t="s">
        <v>99</v>
      </c>
      <c r="E271" s="47"/>
      <c r="F271" s="47"/>
      <c r="G271" s="47"/>
      <c r="H271" s="47"/>
      <c r="I271" s="47"/>
      <c r="J271" s="47"/>
      <c r="K271" s="47"/>
      <c r="L271" s="47"/>
      <c r="M271" s="47"/>
      <c r="N271" s="48"/>
      <c r="O271" s="47"/>
      <c r="P271" s="47"/>
      <c r="Q271" s="47" t="s">
        <v>149</v>
      </c>
      <c r="R271" s="47"/>
      <c r="S271" s="47"/>
      <c r="T271" s="47"/>
      <c r="U271" s="47"/>
      <c r="V271" s="49"/>
      <c r="W271" s="50"/>
      <c r="X271" s="51"/>
      <c r="Y271" s="66" t="s">
        <v>104</v>
      </c>
      <c r="Z271" s="67" t="s">
        <v>105</v>
      </c>
      <c r="AA271" s="130" t="s">
        <v>491</v>
      </c>
      <c r="AB271" s="131"/>
      <c r="AC271" s="131"/>
      <c r="AD271" s="131"/>
      <c r="AE271" s="131"/>
      <c r="AF271" s="131"/>
      <c r="AG271" s="131"/>
      <c r="AH271" s="132" t="s">
        <v>384</v>
      </c>
      <c r="AI271" s="71" t="s">
        <v>109</v>
      </c>
      <c r="AJ271" s="72"/>
      <c r="AK271" s="73" t="s">
        <v>555</v>
      </c>
    </row>
    <row r="272" spans="1:37" x14ac:dyDescent="0.3">
      <c r="A272" s="65"/>
      <c r="B272" s="47"/>
      <c r="C272" s="47"/>
      <c r="D272" s="47"/>
      <c r="E272" s="47" t="s">
        <v>556</v>
      </c>
      <c r="F272" s="47"/>
      <c r="G272" s="47"/>
      <c r="H272" s="47"/>
      <c r="I272" s="47"/>
      <c r="J272" s="47"/>
      <c r="K272" s="47"/>
      <c r="L272" s="47"/>
      <c r="M272" s="47"/>
      <c r="N272" s="48"/>
      <c r="O272" s="47"/>
      <c r="P272" s="47"/>
      <c r="Q272" s="47"/>
      <c r="R272" s="47" t="s">
        <v>446</v>
      </c>
      <c r="S272" s="47"/>
      <c r="T272" s="47"/>
      <c r="U272" s="47"/>
      <c r="V272" s="49"/>
      <c r="W272" s="50"/>
      <c r="X272" s="51"/>
      <c r="Y272" s="66" t="s">
        <v>113</v>
      </c>
      <c r="Z272" s="67" t="s">
        <v>114</v>
      </c>
      <c r="AA272" s="133"/>
      <c r="AB272" s="134"/>
      <c r="AC272" s="134"/>
      <c r="AD272" s="134"/>
      <c r="AE272" s="134"/>
      <c r="AF272" s="134"/>
      <c r="AG272" s="134"/>
      <c r="AH272" s="141">
        <v>45900</v>
      </c>
      <c r="AI272" s="71" t="s">
        <v>119</v>
      </c>
      <c r="AJ272" s="77"/>
      <c r="AK272" s="73"/>
    </row>
    <row r="273" spans="1:37" x14ac:dyDescent="0.3">
      <c r="A273" s="65"/>
      <c r="B273" s="47"/>
      <c r="C273" s="47"/>
      <c r="D273" s="47"/>
      <c r="E273" s="47"/>
      <c r="F273" s="47" t="s">
        <v>557</v>
      </c>
      <c r="G273" s="47"/>
      <c r="H273" s="47"/>
      <c r="I273" s="47"/>
      <c r="J273" s="47"/>
      <c r="K273" s="47"/>
      <c r="L273" s="47"/>
      <c r="M273" s="47"/>
      <c r="N273" s="48"/>
      <c r="O273" s="47"/>
      <c r="P273" s="47"/>
      <c r="Q273" s="47"/>
      <c r="R273" s="47"/>
      <c r="S273" s="47"/>
      <c r="T273" s="47"/>
      <c r="U273" s="47"/>
      <c r="V273" s="49"/>
      <c r="W273" s="50"/>
      <c r="X273" s="51"/>
      <c r="Y273" s="78"/>
      <c r="Z273" s="67" t="s">
        <v>65</v>
      </c>
      <c r="AA273" s="133"/>
      <c r="AB273" s="134"/>
      <c r="AC273" s="134"/>
      <c r="AD273" s="134"/>
      <c r="AE273" s="134"/>
      <c r="AF273" s="134"/>
      <c r="AG273" s="134"/>
      <c r="AH273" s="135"/>
      <c r="AI273" s="71" t="s">
        <v>125</v>
      </c>
      <c r="AJ273" s="71"/>
      <c r="AK273" s="102">
        <v>414031</v>
      </c>
    </row>
    <row r="274" spans="1:37" x14ac:dyDescent="0.3">
      <c r="A274" s="65"/>
      <c r="B274" s="47"/>
      <c r="C274" s="47"/>
      <c r="D274" s="47"/>
      <c r="E274" s="47"/>
      <c r="F274" s="47"/>
      <c r="G274" s="47" t="s">
        <v>558</v>
      </c>
      <c r="H274" s="47"/>
      <c r="I274" s="47"/>
      <c r="J274" s="47"/>
      <c r="K274" s="47"/>
      <c r="L274" s="47"/>
      <c r="M274" s="47"/>
      <c r="N274" s="48"/>
      <c r="O274" s="47"/>
      <c r="P274" s="47"/>
      <c r="Q274" s="47"/>
      <c r="R274" s="47"/>
      <c r="S274" s="47"/>
      <c r="T274" s="47" t="s">
        <v>559</v>
      </c>
      <c r="U274" s="47"/>
      <c r="V274" s="49"/>
      <c r="W274" s="50"/>
      <c r="X274" s="51"/>
      <c r="Y274" s="78"/>
      <c r="Z274" s="67" t="s">
        <v>126</v>
      </c>
      <c r="AA274" s="133"/>
      <c r="AB274" s="134"/>
      <c r="AC274" s="134"/>
      <c r="AD274" s="134"/>
      <c r="AE274" s="134"/>
      <c r="AF274" s="134"/>
      <c r="AG274" s="134"/>
      <c r="AH274" s="135"/>
      <c r="AI274" s="71" t="s">
        <v>130</v>
      </c>
      <c r="AJ274" s="71"/>
      <c r="AK274" s="80">
        <v>45875</v>
      </c>
    </row>
    <row r="275" spans="1:37" x14ac:dyDescent="0.3">
      <c r="A275" s="65"/>
      <c r="B275" s="47"/>
      <c r="C275" s="47"/>
      <c r="D275" s="47"/>
      <c r="E275" s="47"/>
      <c r="F275" s="47"/>
      <c r="G275" s="47"/>
      <c r="H275" s="81" t="s">
        <v>560</v>
      </c>
      <c r="I275" s="47"/>
      <c r="J275" s="47"/>
      <c r="K275" s="47"/>
      <c r="L275" s="47"/>
      <c r="M275" s="47"/>
      <c r="N275" s="48"/>
      <c r="O275" s="47"/>
      <c r="P275" s="47"/>
      <c r="Q275" s="47"/>
      <c r="R275" s="47"/>
      <c r="S275" s="47"/>
      <c r="T275" s="48"/>
      <c r="U275" s="82">
        <v>7806036</v>
      </c>
      <c r="V275" s="83" t="s">
        <v>132</v>
      </c>
      <c r="W275" s="84">
        <f>U275/phase52</f>
        <v>1.328635789496008E-2</v>
      </c>
      <c r="X275" s="51" t="s">
        <v>133</v>
      </c>
      <c r="Y275" s="78"/>
      <c r="Z275" s="67" t="s">
        <v>134</v>
      </c>
      <c r="AA275" s="133"/>
      <c r="AB275" s="134"/>
      <c r="AC275" s="134"/>
      <c r="AD275" s="134"/>
      <c r="AE275" s="134"/>
      <c r="AF275" s="134"/>
      <c r="AG275" s="134"/>
      <c r="AH275" s="135"/>
      <c r="AI275" s="71" t="s">
        <v>391</v>
      </c>
      <c r="AJ275" s="71"/>
      <c r="AK275" s="80"/>
    </row>
    <row r="276" spans="1:37" ht="17.25" thickBot="1" x14ac:dyDescent="0.35">
      <c r="A276" s="85"/>
      <c r="B276" s="86"/>
      <c r="C276" s="86" t="s">
        <v>486</v>
      </c>
      <c r="D276" s="86"/>
      <c r="E276" s="86"/>
      <c r="F276" s="86"/>
      <c r="G276" s="86"/>
      <c r="H276" s="86"/>
      <c r="I276" s="86" t="s">
        <v>206</v>
      </c>
      <c r="J276" s="86"/>
      <c r="K276" s="86"/>
      <c r="L276" s="86"/>
      <c r="M276" s="86"/>
      <c r="N276" s="87"/>
      <c r="O276" s="86"/>
      <c r="P276" s="86"/>
      <c r="Q276" s="86"/>
      <c r="R276" s="86"/>
      <c r="S276" s="86"/>
      <c r="T276" s="86"/>
      <c r="U276" s="88">
        <v>414192</v>
      </c>
      <c r="V276" s="89" t="s">
        <v>132</v>
      </c>
      <c r="W276" s="90">
        <f>IF(U275&gt;0,(+U276/U275),"")</f>
        <v>5.3060477814860195E-2</v>
      </c>
      <c r="X276" s="91" t="s">
        <v>133</v>
      </c>
      <c r="Y276" s="92"/>
      <c r="Z276" s="93" t="s">
        <v>141</v>
      </c>
      <c r="AA276" s="137"/>
      <c r="AB276" s="138"/>
      <c r="AC276" s="138"/>
      <c r="AD276" s="138"/>
      <c r="AE276" s="138"/>
      <c r="AF276" s="138"/>
      <c r="AG276" s="138"/>
      <c r="AH276" s="139"/>
      <c r="AI276" s="96" t="s">
        <v>145</v>
      </c>
      <c r="AJ276" s="96"/>
      <c r="AK276" s="97" t="s">
        <v>498</v>
      </c>
    </row>
    <row r="277" spans="1:37" ht="16.5" customHeight="1" x14ac:dyDescent="0.3">
      <c r="A277" s="45" t="s">
        <v>379</v>
      </c>
      <c r="B277" s="111" t="s">
        <v>561</v>
      </c>
      <c r="C277" s="112"/>
      <c r="D277" s="112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 t="s">
        <v>562</v>
      </c>
      <c r="P277" s="112"/>
      <c r="Q277" s="112"/>
      <c r="R277" s="112"/>
      <c r="S277" s="112"/>
      <c r="T277" s="112"/>
      <c r="U277" s="112"/>
      <c r="V277" s="113"/>
      <c r="W277" s="114"/>
      <c r="X277" s="115"/>
      <c r="Y277" s="116" t="s">
        <v>98</v>
      </c>
      <c r="Z277" s="53"/>
      <c r="AA277" s="117" t="s">
        <v>65</v>
      </c>
      <c r="AB277" s="118" t="s">
        <v>65</v>
      </c>
      <c r="AC277" s="118" t="s">
        <v>65</v>
      </c>
      <c r="AD277" s="118" t="s">
        <v>65</v>
      </c>
      <c r="AE277" s="118" t="s">
        <v>65</v>
      </c>
      <c r="AF277" s="118" t="s">
        <v>65</v>
      </c>
      <c r="AG277" s="118" t="s">
        <v>65</v>
      </c>
      <c r="AH277" s="140" t="s">
        <v>65</v>
      </c>
      <c r="AI277" s="119"/>
      <c r="AJ277" s="119"/>
      <c r="AK277" s="119">
        <v>45930</v>
      </c>
    </row>
    <row r="278" spans="1:37" ht="17.25" thickBot="1" x14ac:dyDescent="0.35">
      <c r="A278" s="58"/>
      <c r="B278" s="47"/>
      <c r="C278" s="47" t="s">
        <v>382</v>
      </c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8"/>
      <c r="O278" s="47"/>
      <c r="P278" s="47" t="s">
        <v>148</v>
      </c>
      <c r="Q278" s="47"/>
      <c r="R278" s="47"/>
      <c r="S278" s="47"/>
      <c r="T278" s="47"/>
      <c r="U278" s="47"/>
      <c r="V278" s="49"/>
      <c r="W278" s="50"/>
      <c r="X278" s="51"/>
      <c r="Y278" s="59" t="s">
        <v>102</v>
      </c>
      <c r="Z278" s="60"/>
      <c r="AA278" s="129" t="s">
        <v>65</v>
      </c>
      <c r="AB278" s="120" t="s">
        <v>65</v>
      </c>
      <c r="AC278" s="120" t="s">
        <v>65</v>
      </c>
      <c r="AD278" s="120" t="s">
        <v>65</v>
      </c>
      <c r="AE278" s="120" t="s">
        <v>65</v>
      </c>
      <c r="AF278" s="120" t="s">
        <v>65</v>
      </c>
      <c r="AG278" s="120" t="s">
        <v>65</v>
      </c>
      <c r="AH278" s="121" t="s">
        <v>65</v>
      </c>
      <c r="AI278" s="63"/>
      <c r="AJ278" s="64"/>
      <c r="AK278" s="63">
        <v>45915</v>
      </c>
    </row>
    <row r="279" spans="1:37" x14ac:dyDescent="0.3">
      <c r="A279" s="104"/>
      <c r="B279" s="47"/>
      <c r="C279" s="47"/>
      <c r="D279" s="47" t="s">
        <v>99</v>
      </c>
      <c r="E279" s="47"/>
      <c r="F279" s="47"/>
      <c r="G279" s="47"/>
      <c r="H279" s="47"/>
      <c r="I279" s="47"/>
      <c r="J279" s="47"/>
      <c r="K279" s="47"/>
      <c r="L279" s="47"/>
      <c r="M279" s="47"/>
      <c r="N279" s="48"/>
      <c r="O279" s="47"/>
      <c r="P279" s="47"/>
      <c r="Q279" s="47" t="s">
        <v>149</v>
      </c>
      <c r="R279" s="47"/>
      <c r="S279" s="47"/>
      <c r="T279" s="47"/>
      <c r="U279" s="47"/>
      <c r="V279" s="49"/>
      <c r="W279" s="50"/>
      <c r="X279" s="51"/>
      <c r="Y279" s="66" t="s">
        <v>104</v>
      </c>
      <c r="Z279" s="67" t="s">
        <v>105</v>
      </c>
      <c r="AA279" s="130" t="s">
        <v>436</v>
      </c>
      <c r="AB279" s="131"/>
      <c r="AC279" s="131"/>
      <c r="AD279" s="131"/>
      <c r="AE279" s="131"/>
      <c r="AF279" s="131"/>
      <c r="AG279" s="131"/>
      <c r="AH279" s="132" t="s">
        <v>384</v>
      </c>
      <c r="AI279" s="71" t="s">
        <v>109</v>
      </c>
      <c r="AJ279" s="72"/>
      <c r="AK279" s="73" t="s">
        <v>563</v>
      </c>
    </row>
    <row r="280" spans="1:37" x14ac:dyDescent="0.3">
      <c r="A280" s="65"/>
      <c r="B280" s="47"/>
      <c r="C280" s="47"/>
      <c r="D280" s="47"/>
      <c r="E280" s="47" t="s">
        <v>564</v>
      </c>
      <c r="F280" s="47"/>
      <c r="G280" s="47"/>
      <c r="H280" s="47"/>
      <c r="I280" s="47"/>
      <c r="J280" s="47"/>
      <c r="K280" s="47"/>
      <c r="L280" s="47"/>
      <c r="M280" s="47"/>
      <c r="N280" s="48"/>
      <c r="O280" s="47"/>
      <c r="P280" s="47"/>
      <c r="Q280" s="47"/>
      <c r="R280" s="47" t="s">
        <v>446</v>
      </c>
      <c r="S280" s="47"/>
      <c r="T280" s="47"/>
      <c r="U280" s="47"/>
      <c r="V280" s="49"/>
      <c r="W280" s="50"/>
      <c r="X280" s="51"/>
      <c r="Y280" s="66" t="s">
        <v>113</v>
      </c>
      <c r="Z280" s="67" t="s">
        <v>114</v>
      </c>
      <c r="AA280" s="133"/>
      <c r="AB280" s="134"/>
      <c r="AC280" s="134"/>
      <c r="AD280" s="134"/>
      <c r="AE280" s="134"/>
      <c r="AF280" s="134"/>
      <c r="AG280" s="134"/>
      <c r="AH280" s="141">
        <v>45930</v>
      </c>
      <c r="AI280" s="71" t="s">
        <v>119</v>
      </c>
      <c r="AJ280" s="77"/>
      <c r="AK280" s="73"/>
    </row>
    <row r="281" spans="1:37" x14ac:dyDescent="0.3">
      <c r="A281" s="65"/>
      <c r="B281" s="47"/>
      <c r="C281" s="47"/>
      <c r="D281" s="47"/>
      <c r="E281" s="47"/>
      <c r="F281" s="47" t="s">
        <v>565</v>
      </c>
      <c r="G281" s="47"/>
      <c r="H281" s="47"/>
      <c r="I281" s="47"/>
      <c r="J281" s="47"/>
      <c r="K281" s="47"/>
      <c r="L281" s="47"/>
      <c r="M281" s="47"/>
      <c r="N281" s="48"/>
      <c r="O281" s="47"/>
      <c r="P281" s="47"/>
      <c r="Q281" s="47"/>
      <c r="R281" s="47"/>
      <c r="S281" s="47"/>
      <c r="T281" s="47"/>
      <c r="U281" s="47"/>
      <c r="V281" s="49"/>
      <c r="W281" s="50"/>
      <c r="X281" s="51"/>
      <c r="Y281" s="78"/>
      <c r="Z281" s="67" t="s">
        <v>65</v>
      </c>
      <c r="AA281" s="133"/>
      <c r="AB281" s="134"/>
      <c r="AC281" s="134"/>
      <c r="AD281" s="134"/>
      <c r="AE281" s="134"/>
      <c r="AF281" s="134"/>
      <c r="AG281" s="134"/>
      <c r="AH281" s="135"/>
      <c r="AI281" s="71" t="s">
        <v>125</v>
      </c>
      <c r="AJ281" s="71"/>
      <c r="AK281" s="102">
        <v>130646</v>
      </c>
    </row>
    <row r="282" spans="1:37" x14ac:dyDescent="0.3">
      <c r="A282" s="65"/>
      <c r="B282" s="47"/>
      <c r="C282" s="47"/>
      <c r="D282" s="47"/>
      <c r="E282" s="47"/>
      <c r="F282" s="47"/>
      <c r="G282" s="47" t="s">
        <v>65</v>
      </c>
      <c r="H282" s="47"/>
      <c r="I282" s="47"/>
      <c r="J282" s="47"/>
      <c r="K282" s="47"/>
      <c r="L282" s="47"/>
      <c r="M282" s="47"/>
      <c r="N282" s="48"/>
      <c r="O282" s="47"/>
      <c r="P282" s="47"/>
      <c r="Q282" s="47"/>
      <c r="R282" s="47"/>
      <c r="S282" s="47"/>
      <c r="T282" s="47" t="s">
        <v>566</v>
      </c>
      <c r="U282" s="47"/>
      <c r="V282" s="49"/>
      <c r="W282" s="50"/>
      <c r="X282" s="51"/>
      <c r="Y282" s="78"/>
      <c r="Z282" s="67" t="s">
        <v>126</v>
      </c>
      <c r="AA282" s="133"/>
      <c r="AB282" s="134"/>
      <c r="AC282" s="134"/>
      <c r="AD282" s="134"/>
      <c r="AE282" s="134"/>
      <c r="AF282" s="134"/>
      <c r="AG282" s="134"/>
      <c r="AH282" s="135"/>
      <c r="AI282" s="71" t="s">
        <v>130</v>
      </c>
      <c r="AJ282" s="71"/>
      <c r="AK282" s="80">
        <v>45905</v>
      </c>
    </row>
    <row r="283" spans="1:37" x14ac:dyDescent="0.3">
      <c r="A283" s="65"/>
      <c r="B283" s="47"/>
      <c r="C283" s="47"/>
      <c r="D283" s="47"/>
      <c r="E283" s="47"/>
      <c r="F283" s="47"/>
      <c r="G283" s="47"/>
      <c r="H283" s="81" t="s">
        <v>567</v>
      </c>
      <c r="I283" s="47"/>
      <c r="J283" s="47"/>
      <c r="K283" s="47"/>
      <c r="L283" s="47"/>
      <c r="M283" s="47"/>
      <c r="N283" s="48"/>
      <c r="O283" s="47"/>
      <c r="P283" s="47"/>
      <c r="Q283" s="47"/>
      <c r="R283" s="47"/>
      <c r="S283" s="47"/>
      <c r="T283" s="48"/>
      <c r="U283" s="82">
        <v>576122</v>
      </c>
      <c r="V283" s="83" t="s">
        <v>132</v>
      </c>
      <c r="W283" s="84">
        <f>U283/phase52</f>
        <v>9.8059541144316937E-4</v>
      </c>
      <c r="X283" s="51" t="s">
        <v>133</v>
      </c>
      <c r="Y283" s="78"/>
      <c r="Z283" s="67" t="s">
        <v>134</v>
      </c>
      <c r="AA283" s="133"/>
      <c r="AB283" s="134"/>
      <c r="AC283" s="134"/>
      <c r="AD283" s="134"/>
      <c r="AE283" s="134"/>
      <c r="AF283" s="134"/>
      <c r="AG283" s="134"/>
      <c r="AH283" s="135"/>
      <c r="AI283" s="71" t="s">
        <v>391</v>
      </c>
      <c r="AJ283" s="71"/>
      <c r="AK283" s="80"/>
    </row>
    <row r="284" spans="1:37" ht="17.25" thickBot="1" x14ac:dyDescent="0.35">
      <c r="A284" s="85"/>
      <c r="B284" s="86"/>
      <c r="C284" s="86" t="s">
        <v>568</v>
      </c>
      <c r="D284" s="86"/>
      <c r="E284" s="86"/>
      <c r="F284" s="86"/>
      <c r="G284" s="86"/>
      <c r="H284" s="86"/>
      <c r="I284" s="86" t="s">
        <v>206</v>
      </c>
      <c r="J284" s="86"/>
      <c r="K284" s="86"/>
      <c r="L284" s="86"/>
      <c r="M284" s="86"/>
      <c r="N284" s="87"/>
      <c r="O284" s="86"/>
      <c r="P284" s="86"/>
      <c r="Q284" s="86"/>
      <c r="R284" s="86"/>
      <c r="S284" s="86"/>
      <c r="T284" s="86"/>
      <c r="U284" s="88">
        <v>130646</v>
      </c>
      <c r="V284" s="89" t="s">
        <v>132</v>
      </c>
      <c r="W284" s="90">
        <f>IF(U283&gt;0,(+U284/U283),"")</f>
        <v>0.22676794151238799</v>
      </c>
      <c r="X284" s="91" t="s">
        <v>133</v>
      </c>
      <c r="Y284" s="92"/>
      <c r="Z284" s="93" t="s">
        <v>141</v>
      </c>
      <c r="AA284" s="137"/>
      <c r="AB284" s="138"/>
      <c r="AC284" s="138"/>
      <c r="AD284" s="138"/>
      <c r="AE284" s="138"/>
      <c r="AF284" s="138"/>
      <c r="AG284" s="138"/>
      <c r="AH284" s="139"/>
      <c r="AI284" s="96" t="s">
        <v>145</v>
      </c>
      <c r="AJ284" s="96"/>
      <c r="AK284" s="97" t="s">
        <v>168</v>
      </c>
    </row>
    <row r="285" spans="1:37" ht="16.5" customHeight="1" x14ac:dyDescent="0.3">
      <c r="A285" s="45" t="s">
        <v>379</v>
      </c>
      <c r="B285" s="111" t="s">
        <v>569</v>
      </c>
      <c r="C285" s="112"/>
      <c r="D285" s="112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 t="s">
        <v>570</v>
      </c>
      <c r="P285" s="112"/>
      <c r="Q285" s="112"/>
      <c r="R285" s="112"/>
      <c r="S285" s="112"/>
      <c r="T285" s="112"/>
      <c r="U285" s="112"/>
      <c r="V285" s="113"/>
      <c r="W285" s="114"/>
      <c r="X285" s="115"/>
      <c r="Y285" s="116" t="s">
        <v>98</v>
      </c>
      <c r="Z285" s="53"/>
      <c r="AA285" s="117" t="s">
        <v>65</v>
      </c>
      <c r="AB285" s="118" t="s">
        <v>65</v>
      </c>
      <c r="AC285" s="118" t="s">
        <v>65</v>
      </c>
      <c r="AD285" s="118" t="s">
        <v>65</v>
      </c>
      <c r="AE285" s="118" t="s">
        <v>65</v>
      </c>
      <c r="AF285" s="118" t="s">
        <v>65</v>
      </c>
      <c r="AG285" s="118" t="s">
        <v>65</v>
      </c>
      <c r="AH285" s="140" t="s">
        <v>65</v>
      </c>
      <c r="AI285" s="119"/>
      <c r="AJ285" s="119"/>
      <c r="AK285" s="119">
        <v>45961</v>
      </c>
    </row>
    <row r="286" spans="1:37" ht="17.25" thickBot="1" x14ac:dyDescent="0.35">
      <c r="A286" s="103"/>
      <c r="B286" s="47"/>
      <c r="C286" s="47" t="s">
        <v>382</v>
      </c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8"/>
      <c r="O286" s="47"/>
      <c r="P286" s="47" t="s">
        <v>148</v>
      </c>
      <c r="Q286" s="47"/>
      <c r="R286" s="47"/>
      <c r="S286" s="47"/>
      <c r="T286" s="47"/>
      <c r="U286" s="47"/>
      <c r="V286" s="49"/>
      <c r="W286" s="50"/>
      <c r="X286" s="51"/>
      <c r="Y286" s="59" t="s">
        <v>102</v>
      </c>
      <c r="Z286" s="60"/>
      <c r="AA286" s="129" t="s">
        <v>65</v>
      </c>
      <c r="AB286" s="120" t="s">
        <v>65</v>
      </c>
      <c r="AC286" s="120" t="s">
        <v>65</v>
      </c>
      <c r="AD286" s="120" t="s">
        <v>65</v>
      </c>
      <c r="AE286" s="120" t="s">
        <v>65</v>
      </c>
      <c r="AF286" s="120" t="s">
        <v>65</v>
      </c>
      <c r="AG286" s="120" t="s">
        <v>65</v>
      </c>
      <c r="AH286" s="121" t="s">
        <v>65</v>
      </c>
      <c r="AI286" s="63"/>
      <c r="AJ286" s="64"/>
      <c r="AK286" s="63">
        <v>45932</v>
      </c>
    </row>
    <row r="287" spans="1:37" x14ac:dyDescent="0.3">
      <c r="A287" s="104"/>
      <c r="B287" s="47"/>
      <c r="C287" s="47"/>
      <c r="D287" s="47" t="s">
        <v>99</v>
      </c>
      <c r="E287" s="47"/>
      <c r="F287" s="47"/>
      <c r="G287" s="47"/>
      <c r="H287" s="47"/>
      <c r="I287" s="47"/>
      <c r="J287" s="47"/>
      <c r="K287" s="47"/>
      <c r="L287" s="47"/>
      <c r="M287" s="47"/>
      <c r="N287" s="48"/>
      <c r="O287" s="47"/>
      <c r="P287" s="47"/>
      <c r="Q287" s="47" t="s">
        <v>149</v>
      </c>
      <c r="R287" s="47"/>
      <c r="S287" s="47"/>
      <c r="T287" s="47"/>
      <c r="U287" s="47"/>
      <c r="V287" s="49"/>
      <c r="W287" s="50"/>
      <c r="X287" s="51"/>
      <c r="Y287" s="66" t="s">
        <v>104</v>
      </c>
      <c r="Z287" s="67" t="s">
        <v>105</v>
      </c>
      <c r="AA287" s="130" t="s">
        <v>436</v>
      </c>
      <c r="AB287" s="131"/>
      <c r="AC287" s="131"/>
      <c r="AD287" s="131"/>
      <c r="AE287" s="131"/>
      <c r="AF287" s="131"/>
      <c r="AG287" s="131"/>
      <c r="AH287" s="132" t="s">
        <v>384</v>
      </c>
      <c r="AI287" s="71" t="s">
        <v>109</v>
      </c>
      <c r="AJ287" s="72"/>
      <c r="AK287" s="73" t="s">
        <v>571</v>
      </c>
    </row>
    <row r="288" spans="1:37" x14ac:dyDescent="0.3">
      <c r="A288" s="126"/>
      <c r="B288" s="47"/>
      <c r="C288" s="47"/>
      <c r="D288" s="47"/>
      <c r="E288" s="47" t="s">
        <v>572</v>
      </c>
      <c r="F288" s="47"/>
      <c r="G288" s="47"/>
      <c r="H288" s="47"/>
      <c r="I288" s="47"/>
      <c r="J288" s="47"/>
      <c r="K288" s="47"/>
      <c r="L288" s="47"/>
      <c r="M288" s="47"/>
      <c r="N288" s="48"/>
      <c r="O288" s="47"/>
      <c r="P288" s="47"/>
      <c r="Q288" s="47"/>
      <c r="R288" s="47" t="s">
        <v>446</v>
      </c>
      <c r="S288" s="47"/>
      <c r="T288" s="47"/>
      <c r="U288" s="47"/>
      <c r="V288" s="49"/>
      <c r="W288" s="50"/>
      <c r="X288" s="51"/>
      <c r="Y288" s="66" t="s">
        <v>113</v>
      </c>
      <c r="Z288" s="67" t="s">
        <v>114</v>
      </c>
      <c r="AA288" s="133"/>
      <c r="AB288" s="134"/>
      <c r="AC288" s="134"/>
      <c r="AD288" s="134"/>
      <c r="AE288" s="134"/>
      <c r="AF288" s="134"/>
      <c r="AG288" s="134"/>
      <c r="AH288" s="141">
        <v>45961</v>
      </c>
      <c r="AI288" s="71" t="s">
        <v>119</v>
      </c>
      <c r="AJ288" s="77"/>
      <c r="AK288" s="73"/>
    </row>
    <row r="289" spans="1:37" x14ac:dyDescent="0.3">
      <c r="A289" s="126"/>
      <c r="B289" s="47"/>
      <c r="C289" s="47"/>
      <c r="D289" s="47"/>
      <c r="E289" s="47"/>
      <c r="F289" s="47" t="s">
        <v>573</v>
      </c>
      <c r="G289" s="47"/>
      <c r="H289" s="47"/>
      <c r="I289" s="47"/>
      <c r="J289" s="47"/>
      <c r="K289" s="47"/>
      <c r="L289" s="47"/>
      <c r="M289" s="47"/>
      <c r="N289" s="48"/>
      <c r="O289" s="47"/>
      <c r="P289" s="47"/>
      <c r="Q289" s="47"/>
      <c r="R289" s="47"/>
      <c r="S289" s="47"/>
      <c r="T289" s="47"/>
      <c r="U289" s="47"/>
      <c r="V289" s="49"/>
      <c r="W289" s="50"/>
      <c r="X289" s="51"/>
      <c r="Y289" s="78"/>
      <c r="Z289" s="67" t="s">
        <v>65</v>
      </c>
      <c r="AA289" s="133"/>
      <c r="AB289" s="134"/>
      <c r="AC289" s="134"/>
      <c r="AD289" s="134"/>
      <c r="AE289" s="134"/>
      <c r="AF289" s="134"/>
      <c r="AG289" s="134"/>
      <c r="AH289" s="135"/>
      <c r="AI289" s="71" t="s">
        <v>125</v>
      </c>
      <c r="AJ289" s="71"/>
      <c r="AK289" s="102">
        <v>214386</v>
      </c>
    </row>
    <row r="290" spans="1:37" x14ac:dyDescent="0.3">
      <c r="A290" s="126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8"/>
      <c r="O290" s="47"/>
      <c r="P290" s="47"/>
      <c r="Q290" s="47"/>
      <c r="R290" s="47"/>
      <c r="S290" s="47"/>
      <c r="T290" s="47" t="s">
        <v>574</v>
      </c>
      <c r="U290" s="47"/>
      <c r="V290" s="49"/>
      <c r="W290" s="50"/>
      <c r="X290" s="51"/>
      <c r="Y290" s="78"/>
      <c r="Z290" s="67" t="s">
        <v>126</v>
      </c>
      <c r="AA290" s="133"/>
      <c r="AB290" s="134"/>
      <c r="AC290" s="134"/>
      <c r="AD290" s="134"/>
      <c r="AE290" s="134"/>
      <c r="AF290" s="134"/>
      <c r="AG290" s="134"/>
      <c r="AH290" s="135"/>
      <c r="AI290" s="71" t="s">
        <v>130</v>
      </c>
      <c r="AJ290" s="71"/>
      <c r="AK290" s="80">
        <v>45932</v>
      </c>
    </row>
    <row r="291" spans="1:37" x14ac:dyDescent="0.3">
      <c r="A291" s="126"/>
      <c r="B291" s="47"/>
      <c r="C291" s="47"/>
      <c r="D291" s="47"/>
      <c r="E291" s="47"/>
      <c r="F291" s="47"/>
      <c r="G291" s="47"/>
      <c r="H291" s="81" t="s">
        <v>575</v>
      </c>
      <c r="I291" s="47"/>
      <c r="J291" s="47"/>
      <c r="K291" s="47"/>
      <c r="L291" s="47"/>
      <c r="M291" s="47"/>
      <c r="N291" s="48"/>
      <c r="O291" s="47"/>
      <c r="P291" s="47"/>
      <c r="Q291" s="47"/>
      <c r="R291" s="47"/>
      <c r="S291" s="47"/>
      <c r="T291" s="48"/>
      <c r="U291" s="82">
        <v>1286987</v>
      </c>
      <c r="V291" s="83" t="s">
        <v>132</v>
      </c>
      <c r="W291" s="84">
        <f>U291/phase52</f>
        <v>2.1905317741502846E-3</v>
      </c>
      <c r="X291" s="51" t="s">
        <v>133</v>
      </c>
      <c r="Y291" s="78"/>
      <c r="Z291" s="67" t="s">
        <v>134</v>
      </c>
      <c r="AA291" s="133"/>
      <c r="AB291" s="134"/>
      <c r="AC291" s="134"/>
      <c r="AD291" s="134"/>
      <c r="AE291" s="134"/>
      <c r="AF291" s="134"/>
      <c r="AG291" s="134"/>
      <c r="AH291" s="135"/>
      <c r="AI291" s="71" t="s">
        <v>391</v>
      </c>
      <c r="AJ291" s="71"/>
      <c r="AK291" s="80"/>
    </row>
    <row r="292" spans="1:37" ht="17.25" thickBot="1" x14ac:dyDescent="0.35">
      <c r="A292" s="127"/>
      <c r="B292" s="86"/>
      <c r="C292" s="86"/>
      <c r="D292" s="86"/>
      <c r="E292" s="86"/>
      <c r="F292" s="86"/>
      <c r="G292" s="86"/>
      <c r="H292" s="86"/>
      <c r="I292" s="86" t="s">
        <v>206</v>
      </c>
      <c r="J292" s="86"/>
      <c r="K292" s="86"/>
      <c r="L292" s="86"/>
      <c r="M292" s="86"/>
      <c r="N292" s="87"/>
      <c r="O292" s="86"/>
      <c r="P292" s="86"/>
      <c r="Q292" s="86"/>
      <c r="R292" s="86"/>
      <c r="S292" s="86"/>
      <c r="T292" s="86"/>
      <c r="U292" s="88">
        <v>214386</v>
      </c>
      <c r="V292" s="89" t="s">
        <v>132</v>
      </c>
      <c r="W292" s="90">
        <f>IF(U291&gt;0,(+U292/U291),"")</f>
        <v>0.16657977120204012</v>
      </c>
      <c r="X292" s="91" t="s">
        <v>133</v>
      </c>
      <c r="Y292" s="92"/>
      <c r="Z292" s="93" t="s">
        <v>141</v>
      </c>
      <c r="AA292" s="137"/>
      <c r="AB292" s="138"/>
      <c r="AC292" s="138"/>
      <c r="AD292" s="138"/>
      <c r="AE292" s="138"/>
      <c r="AF292" s="138"/>
      <c r="AG292" s="138"/>
      <c r="AH292" s="139"/>
      <c r="AI292" s="96" t="s">
        <v>145</v>
      </c>
      <c r="AJ292" s="96"/>
      <c r="AK292" s="97" t="s">
        <v>168</v>
      </c>
    </row>
    <row r="293" spans="1:37" ht="16.5" customHeight="1" x14ac:dyDescent="0.3">
      <c r="A293" s="45" t="s">
        <v>379</v>
      </c>
      <c r="B293" s="111" t="s">
        <v>576</v>
      </c>
      <c r="C293" s="112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 t="s">
        <v>261</v>
      </c>
      <c r="P293" s="112"/>
      <c r="Q293" s="112"/>
      <c r="R293" s="112"/>
      <c r="S293" s="112"/>
      <c r="T293" s="112"/>
      <c r="U293" s="112"/>
      <c r="V293" s="113"/>
      <c r="W293" s="114"/>
      <c r="X293" s="115"/>
      <c r="Y293" s="116" t="s">
        <v>98</v>
      </c>
      <c r="Z293" s="53"/>
      <c r="AA293" s="117" t="s">
        <v>65</v>
      </c>
      <c r="AB293" s="118" t="s">
        <v>65</v>
      </c>
      <c r="AC293" s="118" t="s">
        <v>65</v>
      </c>
      <c r="AD293" s="118" t="s">
        <v>65</v>
      </c>
      <c r="AE293" s="118" t="s">
        <v>65</v>
      </c>
      <c r="AF293" s="118" t="s">
        <v>65</v>
      </c>
      <c r="AG293" s="118" t="s">
        <v>65</v>
      </c>
      <c r="AH293" s="140" t="s">
        <v>65</v>
      </c>
      <c r="AI293" s="119"/>
      <c r="AJ293" s="119"/>
      <c r="AK293" s="119">
        <v>45869</v>
      </c>
    </row>
    <row r="294" spans="1:37" ht="17.25" thickBot="1" x14ac:dyDescent="0.35">
      <c r="A294" s="58"/>
      <c r="B294" s="47"/>
      <c r="C294" s="47" t="s">
        <v>382</v>
      </c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8"/>
      <c r="O294" s="47"/>
      <c r="P294" s="47" t="s">
        <v>148</v>
      </c>
      <c r="Q294" s="47"/>
      <c r="R294" s="47"/>
      <c r="S294" s="47"/>
      <c r="T294" s="47"/>
      <c r="U294" s="47"/>
      <c r="V294" s="49"/>
      <c r="W294" s="50"/>
      <c r="X294" s="51"/>
      <c r="Y294" s="59" t="s">
        <v>102</v>
      </c>
      <c r="Z294" s="60"/>
      <c r="AA294" s="129" t="s">
        <v>65</v>
      </c>
      <c r="AB294" s="120" t="s">
        <v>65</v>
      </c>
      <c r="AC294" s="120" t="s">
        <v>65</v>
      </c>
      <c r="AD294" s="120" t="s">
        <v>65</v>
      </c>
      <c r="AE294" s="120" t="s">
        <v>65</v>
      </c>
      <c r="AF294" s="120" t="s">
        <v>65</v>
      </c>
      <c r="AG294" s="120" t="s">
        <v>65</v>
      </c>
      <c r="AH294" s="121" t="s">
        <v>65</v>
      </c>
      <c r="AI294" s="63"/>
      <c r="AJ294" s="64"/>
      <c r="AK294" s="63">
        <v>45854</v>
      </c>
    </row>
    <row r="295" spans="1:37" x14ac:dyDescent="0.3">
      <c r="A295" s="104"/>
      <c r="B295" s="47"/>
      <c r="C295" s="47"/>
      <c r="D295" s="47" t="s">
        <v>99</v>
      </c>
      <c r="E295" s="47"/>
      <c r="F295" s="47"/>
      <c r="G295" s="47"/>
      <c r="H295" s="47"/>
      <c r="I295" s="47"/>
      <c r="J295" s="47"/>
      <c r="K295" s="47"/>
      <c r="L295" s="47"/>
      <c r="M295" s="47"/>
      <c r="N295" s="48"/>
      <c r="O295" s="47"/>
      <c r="P295" s="47"/>
      <c r="Q295" s="47" t="s">
        <v>149</v>
      </c>
      <c r="R295" s="47"/>
      <c r="S295" s="47"/>
      <c r="T295" s="47"/>
      <c r="U295" s="47"/>
      <c r="V295" s="49"/>
      <c r="W295" s="50"/>
      <c r="X295" s="51"/>
      <c r="Y295" s="66" t="s">
        <v>104</v>
      </c>
      <c r="Z295" s="67" t="s">
        <v>105</v>
      </c>
      <c r="AA295" s="130" t="s">
        <v>491</v>
      </c>
      <c r="AB295" s="131"/>
      <c r="AC295" s="131"/>
      <c r="AD295" s="131"/>
      <c r="AE295" s="131"/>
      <c r="AF295" s="131"/>
      <c r="AG295" s="131"/>
      <c r="AH295" s="132" t="s">
        <v>384</v>
      </c>
      <c r="AI295" s="71" t="s">
        <v>109</v>
      </c>
      <c r="AJ295" s="72"/>
      <c r="AK295" s="73" t="s">
        <v>577</v>
      </c>
    </row>
    <row r="296" spans="1:37" x14ac:dyDescent="0.3">
      <c r="A296" s="65"/>
      <c r="B296" s="47"/>
      <c r="C296" s="47"/>
      <c r="D296" s="47"/>
      <c r="E296" s="47" t="s">
        <v>578</v>
      </c>
      <c r="F296" s="47"/>
      <c r="G296" s="47"/>
      <c r="H296" s="47"/>
      <c r="I296" s="47"/>
      <c r="J296" s="47"/>
      <c r="K296" s="47"/>
      <c r="L296" s="47"/>
      <c r="M296" s="47"/>
      <c r="N296" s="48"/>
      <c r="O296" s="47"/>
      <c r="P296" s="47"/>
      <c r="Q296" s="47"/>
      <c r="R296" s="47" t="s">
        <v>446</v>
      </c>
      <c r="S296" s="47"/>
      <c r="T296" s="47"/>
      <c r="U296" s="47"/>
      <c r="V296" s="49"/>
      <c r="W296" s="50"/>
      <c r="X296" s="51"/>
      <c r="Y296" s="66" t="s">
        <v>113</v>
      </c>
      <c r="Z296" s="67" t="s">
        <v>114</v>
      </c>
      <c r="AA296" s="133"/>
      <c r="AB296" s="134"/>
      <c r="AC296" s="134"/>
      <c r="AD296" s="134"/>
      <c r="AE296" s="134"/>
      <c r="AF296" s="134"/>
      <c r="AG296" s="134"/>
      <c r="AH296" s="141">
        <v>46234</v>
      </c>
      <c r="AI296" s="71" t="s">
        <v>119</v>
      </c>
      <c r="AJ296" s="77"/>
      <c r="AK296" s="73"/>
    </row>
    <row r="297" spans="1:37" x14ac:dyDescent="0.3">
      <c r="A297" s="65"/>
      <c r="B297" s="47"/>
      <c r="C297" s="47"/>
      <c r="D297" s="47"/>
      <c r="E297" s="47"/>
      <c r="F297" s="47" t="s">
        <v>579</v>
      </c>
      <c r="G297" s="47"/>
      <c r="H297" s="47"/>
      <c r="I297" s="47"/>
      <c r="J297" s="47"/>
      <c r="K297" s="47"/>
      <c r="L297" s="47"/>
      <c r="M297" s="47"/>
      <c r="N297" s="48"/>
      <c r="O297" s="47"/>
      <c r="P297" s="47"/>
      <c r="Q297" s="47"/>
      <c r="R297" s="47"/>
      <c r="S297" s="47"/>
      <c r="T297" s="47"/>
      <c r="U297" s="47"/>
      <c r="V297" s="49"/>
      <c r="W297" s="50"/>
      <c r="X297" s="51"/>
      <c r="Y297" s="78"/>
      <c r="Z297" s="67" t="s">
        <v>65</v>
      </c>
      <c r="AA297" s="133"/>
      <c r="AB297" s="134"/>
      <c r="AC297" s="134"/>
      <c r="AD297" s="134"/>
      <c r="AE297" s="134"/>
      <c r="AF297" s="134"/>
      <c r="AG297" s="134"/>
      <c r="AH297" s="135"/>
      <c r="AI297" s="71" t="s">
        <v>125</v>
      </c>
      <c r="AJ297" s="71"/>
      <c r="AK297" s="102">
        <v>241059</v>
      </c>
    </row>
    <row r="298" spans="1:37" x14ac:dyDescent="0.3">
      <c r="A298" s="65"/>
      <c r="B298" s="47"/>
      <c r="C298" s="47"/>
      <c r="D298" s="47"/>
      <c r="E298" s="47"/>
      <c r="F298" s="47"/>
      <c r="G298" s="47" t="s">
        <v>65</v>
      </c>
      <c r="H298" s="47"/>
      <c r="I298" s="47"/>
      <c r="J298" s="47"/>
      <c r="K298" s="47"/>
      <c r="L298" s="47"/>
      <c r="M298" s="47"/>
      <c r="N298" s="48"/>
      <c r="O298" s="47"/>
      <c r="P298" s="47"/>
      <c r="Q298" s="47"/>
      <c r="R298" s="47"/>
      <c r="S298" s="47"/>
      <c r="T298" s="47" t="s">
        <v>580</v>
      </c>
      <c r="U298" s="47"/>
      <c r="V298" s="49"/>
      <c r="W298" s="50"/>
      <c r="X298" s="51"/>
      <c r="Y298" s="78"/>
      <c r="Z298" s="67" t="s">
        <v>126</v>
      </c>
      <c r="AA298" s="133"/>
      <c r="AB298" s="134"/>
      <c r="AC298" s="134"/>
      <c r="AD298" s="134"/>
      <c r="AE298" s="134"/>
      <c r="AF298" s="134"/>
      <c r="AG298" s="134"/>
      <c r="AH298" s="135"/>
      <c r="AI298" s="71" t="s">
        <v>130</v>
      </c>
      <c r="AJ298" s="71"/>
      <c r="AK298" s="80">
        <v>45853</v>
      </c>
    </row>
    <row r="299" spans="1:37" x14ac:dyDescent="0.3">
      <c r="A299" s="65"/>
      <c r="B299" s="47"/>
      <c r="C299" s="47"/>
      <c r="D299" s="47"/>
      <c r="E299" s="47"/>
      <c r="F299" s="47"/>
      <c r="G299" s="47"/>
      <c r="H299" s="81" t="s">
        <v>581</v>
      </c>
      <c r="I299" s="47"/>
      <c r="J299" s="47"/>
      <c r="K299" s="47"/>
      <c r="L299" s="47"/>
      <c r="M299" s="47"/>
      <c r="N299" s="48"/>
      <c r="O299" s="47"/>
      <c r="P299" s="47"/>
      <c r="Q299" s="47"/>
      <c r="R299" s="47"/>
      <c r="S299" s="47"/>
      <c r="T299" s="48"/>
      <c r="U299" s="143">
        <v>1944982</v>
      </c>
      <c r="V299" s="83" t="s">
        <v>132</v>
      </c>
      <c r="W299" s="84">
        <f>U299/phase52</f>
        <v>3.3104801145235879E-3</v>
      </c>
      <c r="X299" s="51" t="s">
        <v>133</v>
      </c>
      <c r="Y299" s="78"/>
      <c r="Z299" s="67" t="s">
        <v>134</v>
      </c>
      <c r="AA299" s="133"/>
      <c r="AB299" s="134"/>
      <c r="AC299" s="134"/>
      <c r="AD299" s="134"/>
      <c r="AE299" s="134"/>
      <c r="AF299" s="134"/>
      <c r="AG299" s="134"/>
      <c r="AH299" s="135"/>
      <c r="AI299" s="71" t="s">
        <v>391</v>
      </c>
      <c r="AJ299" s="71"/>
      <c r="AK299" s="80"/>
    </row>
    <row r="300" spans="1:37" ht="17.25" thickBot="1" x14ac:dyDescent="0.35">
      <c r="A300" s="85"/>
      <c r="B300" s="86"/>
      <c r="C300" s="86" t="s">
        <v>568</v>
      </c>
      <c r="D300" s="86"/>
      <c r="E300" s="86"/>
      <c r="F300" s="86"/>
      <c r="G300" s="86"/>
      <c r="H300" s="86"/>
      <c r="I300" s="86" t="s">
        <v>206</v>
      </c>
      <c r="J300" s="86"/>
      <c r="K300" s="86"/>
      <c r="L300" s="86"/>
      <c r="M300" s="86"/>
      <c r="N300" s="87"/>
      <c r="O300" s="86"/>
      <c r="P300" s="86"/>
      <c r="Q300" s="86"/>
      <c r="R300" s="86"/>
      <c r="S300" s="86"/>
      <c r="T300" s="86"/>
      <c r="U300" s="88">
        <v>257669</v>
      </c>
      <c r="V300" s="89" t="s">
        <v>132</v>
      </c>
      <c r="W300" s="90">
        <f>IF(U299&gt;0,(+U300/U299),"")</f>
        <v>0.1324788609868883</v>
      </c>
      <c r="X300" s="91" t="s">
        <v>133</v>
      </c>
      <c r="Y300" s="92"/>
      <c r="Z300" s="93" t="s">
        <v>141</v>
      </c>
      <c r="AA300" s="137"/>
      <c r="AB300" s="138"/>
      <c r="AC300" s="138"/>
      <c r="AD300" s="138"/>
      <c r="AE300" s="138"/>
      <c r="AF300" s="138"/>
      <c r="AG300" s="138"/>
      <c r="AH300" s="139"/>
      <c r="AI300" s="96" t="s">
        <v>145</v>
      </c>
      <c r="AJ300" s="96"/>
      <c r="AK300" s="97" t="s">
        <v>498</v>
      </c>
    </row>
    <row r="301" spans="1:37" ht="16.5" customHeight="1" x14ac:dyDescent="0.3">
      <c r="A301" s="45" t="s">
        <v>379</v>
      </c>
      <c r="B301" s="46" t="s">
        <v>582</v>
      </c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8"/>
      <c r="O301" s="47" t="s">
        <v>583</v>
      </c>
      <c r="P301" s="47"/>
      <c r="Q301" s="47"/>
      <c r="R301" s="47"/>
      <c r="S301" s="47"/>
      <c r="T301" s="47"/>
      <c r="U301" s="47"/>
      <c r="V301" s="49"/>
      <c r="W301" s="50"/>
      <c r="X301" s="51"/>
      <c r="Y301" s="52" t="s">
        <v>98</v>
      </c>
      <c r="Z301" s="53"/>
      <c r="AA301" s="54"/>
      <c r="AB301" s="54"/>
      <c r="AC301" s="54"/>
      <c r="AD301" s="54"/>
      <c r="AE301" s="54"/>
      <c r="AF301" s="54"/>
      <c r="AG301" s="55"/>
      <c r="AH301" s="56"/>
      <c r="AI301" s="57"/>
      <c r="AJ301" s="57"/>
      <c r="AK301" s="57">
        <v>45900</v>
      </c>
    </row>
    <row r="302" spans="1:37" ht="17.25" thickBot="1" x14ac:dyDescent="0.35">
      <c r="A302" s="58"/>
      <c r="B302" s="47"/>
      <c r="C302" s="47" t="s">
        <v>100</v>
      </c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8"/>
      <c r="O302" s="47"/>
      <c r="P302" s="47" t="s">
        <v>148</v>
      </c>
      <c r="Q302" s="47"/>
      <c r="R302" s="47"/>
      <c r="S302" s="47"/>
      <c r="T302" s="47"/>
      <c r="U302" s="47"/>
      <c r="V302" s="49"/>
      <c r="W302" s="50"/>
      <c r="X302" s="51"/>
      <c r="Y302" s="59" t="s">
        <v>102</v>
      </c>
      <c r="Z302" s="60"/>
      <c r="AA302" s="61"/>
      <c r="AB302" s="61"/>
      <c r="AC302" s="61"/>
      <c r="AD302" s="61"/>
      <c r="AE302" s="61"/>
      <c r="AF302" s="61"/>
      <c r="AG302" s="62"/>
      <c r="AH302" s="61"/>
      <c r="AI302" s="63"/>
      <c r="AJ302" s="64"/>
      <c r="AK302" s="57">
        <v>45875</v>
      </c>
    </row>
    <row r="303" spans="1:37" x14ac:dyDescent="0.3">
      <c r="A303" s="104"/>
      <c r="B303" s="47"/>
      <c r="C303" s="47"/>
      <c r="D303" s="47" t="s">
        <v>99</v>
      </c>
      <c r="E303" s="47"/>
      <c r="F303" s="47"/>
      <c r="G303" s="47"/>
      <c r="H303" s="47"/>
      <c r="I303" s="47"/>
      <c r="J303" s="47"/>
      <c r="K303" s="47"/>
      <c r="L303" s="47"/>
      <c r="M303" s="47"/>
      <c r="N303" s="48"/>
      <c r="O303" s="47"/>
      <c r="P303" s="47"/>
      <c r="Q303" s="47" t="s">
        <v>149</v>
      </c>
      <c r="R303" s="47"/>
      <c r="S303" s="47"/>
      <c r="T303" s="47"/>
      <c r="U303" s="47"/>
      <c r="V303" s="49"/>
      <c r="W303" s="50"/>
      <c r="X303" s="51"/>
      <c r="Y303" s="66" t="s">
        <v>104</v>
      </c>
      <c r="Z303" s="67" t="s">
        <v>105</v>
      </c>
      <c r="AA303" s="130" t="s">
        <v>491</v>
      </c>
      <c r="AB303" s="131"/>
      <c r="AC303" s="131"/>
      <c r="AD303" s="131"/>
      <c r="AE303" s="131"/>
      <c r="AF303" s="131"/>
      <c r="AG303" s="131"/>
      <c r="AH303" s="132" t="s">
        <v>384</v>
      </c>
      <c r="AI303" s="71" t="s">
        <v>109</v>
      </c>
      <c r="AJ303" s="72"/>
      <c r="AK303" s="73" t="s">
        <v>584</v>
      </c>
    </row>
    <row r="304" spans="1:37" x14ac:dyDescent="0.3">
      <c r="A304" s="65"/>
      <c r="B304" s="47"/>
      <c r="C304" s="47"/>
      <c r="D304" s="47"/>
      <c r="E304" s="47" t="s">
        <v>585</v>
      </c>
      <c r="F304" s="47"/>
      <c r="G304" s="47"/>
      <c r="H304" s="47"/>
      <c r="I304" s="47"/>
      <c r="J304" s="47"/>
      <c r="K304" s="47"/>
      <c r="L304" s="47"/>
      <c r="M304" s="47"/>
      <c r="N304" s="48"/>
      <c r="O304" s="47"/>
      <c r="P304" s="47"/>
      <c r="Q304" s="47"/>
      <c r="R304" s="47" t="s">
        <v>446</v>
      </c>
      <c r="S304" s="47"/>
      <c r="T304" s="47"/>
      <c r="U304" s="47"/>
      <c r="V304" s="49"/>
      <c r="W304" s="50"/>
      <c r="X304" s="51"/>
      <c r="Y304" s="66" t="s">
        <v>113</v>
      </c>
      <c r="Z304" s="67" t="s">
        <v>114</v>
      </c>
      <c r="AA304" s="133"/>
      <c r="AB304" s="134"/>
      <c r="AC304" s="134"/>
      <c r="AD304" s="134"/>
      <c r="AE304" s="134"/>
      <c r="AF304" s="134"/>
      <c r="AG304" s="134"/>
      <c r="AH304" s="141">
        <v>46265</v>
      </c>
      <c r="AI304" s="71" t="s">
        <v>119</v>
      </c>
      <c r="AJ304" s="77"/>
      <c r="AK304" s="73"/>
    </row>
    <row r="305" spans="1:37" x14ac:dyDescent="0.3">
      <c r="A305" s="65"/>
      <c r="B305" s="47"/>
      <c r="C305" s="47"/>
      <c r="D305" s="47"/>
      <c r="E305" s="47"/>
      <c r="F305" s="47" t="s">
        <v>586</v>
      </c>
      <c r="G305" s="47"/>
      <c r="H305" s="47"/>
      <c r="I305" s="47"/>
      <c r="J305" s="47"/>
      <c r="K305" s="47"/>
      <c r="L305" s="47"/>
      <c r="M305" s="47"/>
      <c r="N305" s="48"/>
      <c r="O305" s="47"/>
      <c r="P305" s="47"/>
      <c r="Q305" s="47"/>
      <c r="R305" s="47"/>
      <c r="S305" s="47"/>
      <c r="T305" s="47"/>
      <c r="U305" s="47"/>
      <c r="V305" s="49"/>
      <c r="W305" s="50"/>
      <c r="X305" s="51"/>
      <c r="Y305" s="78"/>
      <c r="Z305" s="67" t="s">
        <v>65</v>
      </c>
      <c r="AA305" s="133"/>
      <c r="AB305" s="134"/>
      <c r="AC305" s="134"/>
      <c r="AD305" s="134"/>
      <c r="AE305" s="134"/>
      <c r="AF305" s="134"/>
      <c r="AG305" s="134"/>
      <c r="AH305" s="135"/>
      <c r="AI305" s="71" t="s">
        <v>125</v>
      </c>
      <c r="AJ305" s="71"/>
      <c r="AK305" s="102">
        <v>342106</v>
      </c>
    </row>
    <row r="306" spans="1:37" x14ac:dyDescent="0.3">
      <c r="A306" s="65"/>
      <c r="B306" s="47"/>
      <c r="C306" s="47"/>
      <c r="D306" s="47"/>
      <c r="E306" s="47"/>
      <c r="F306" s="47"/>
      <c r="G306" s="47" t="s">
        <v>587</v>
      </c>
      <c r="H306" s="47"/>
      <c r="I306" s="47"/>
      <c r="J306" s="47"/>
      <c r="K306" s="47"/>
      <c r="L306" s="47"/>
      <c r="M306" s="47"/>
      <c r="N306" s="48"/>
      <c r="O306" s="47"/>
      <c r="P306" s="47"/>
      <c r="Q306" s="47"/>
      <c r="R306" s="47"/>
      <c r="S306" s="47"/>
      <c r="T306" s="47" t="s">
        <v>588</v>
      </c>
      <c r="U306" s="47"/>
      <c r="V306" s="49"/>
      <c r="W306" s="50"/>
      <c r="X306" s="51"/>
      <c r="Y306" s="78"/>
      <c r="Z306" s="67" t="s">
        <v>126</v>
      </c>
      <c r="AA306" s="133"/>
      <c r="AB306" s="134"/>
      <c r="AC306" s="134"/>
      <c r="AD306" s="134"/>
      <c r="AE306" s="134"/>
      <c r="AF306" s="134"/>
      <c r="AG306" s="134"/>
      <c r="AH306" s="135"/>
      <c r="AI306" s="71" t="s">
        <v>130</v>
      </c>
      <c r="AJ306" s="71"/>
      <c r="AK306" s="80">
        <v>45875</v>
      </c>
    </row>
    <row r="307" spans="1:37" x14ac:dyDescent="0.3">
      <c r="A307" s="65"/>
      <c r="B307" s="47"/>
      <c r="C307" s="47"/>
      <c r="D307" s="47"/>
      <c r="E307" s="47"/>
      <c r="F307" s="47"/>
      <c r="G307" s="47"/>
      <c r="H307" s="81" t="s">
        <v>589</v>
      </c>
      <c r="I307" s="47"/>
      <c r="J307" s="47"/>
      <c r="K307" s="47"/>
      <c r="L307" s="47"/>
      <c r="M307" s="47"/>
      <c r="N307" s="48"/>
      <c r="O307" s="47"/>
      <c r="P307" s="47"/>
      <c r="Q307" s="47"/>
      <c r="R307" s="47"/>
      <c r="S307" s="47"/>
      <c r="T307" s="48"/>
      <c r="U307" s="82">
        <v>5769305</v>
      </c>
      <c r="V307" s="83" t="s">
        <v>132</v>
      </c>
      <c r="W307" s="84">
        <f>U307/phase52</f>
        <v>9.8197152863736051E-3</v>
      </c>
      <c r="X307" s="51" t="s">
        <v>133</v>
      </c>
      <c r="Y307" s="78"/>
      <c r="Z307" s="67" t="s">
        <v>134</v>
      </c>
      <c r="AA307" s="133"/>
      <c r="AB307" s="134"/>
      <c r="AC307" s="134"/>
      <c r="AD307" s="134"/>
      <c r="AE307" s="134"/>
      <c r="AF307" s="134"/>
      <c r="AG307" s="134"/>
      <c r="AH307" s="135"/>
      <c r="AI307" s="71" t="s">
        <v>391</v>
      </c>
      <c r="AJ307" s="71"/>
      <c r="AK307" s="80"/>
    </row>
    <row r="308" spans="1:37" ht="17.25" thickBot="1" x14ac:dyDescent="0.35">
      <c r="A308" s="85"/>
      <c r="B308" s="86"/>
      <c r="C308" s="86" t="s">
        <v>432</v>
      </c>
      <c r="D308" s="86"/>
      <c r="E308" s="86"/>
      <c r="F308" s="86"/>
      <c r="G308" s="86"/>
      <c r="H308" s="86"/>
      <c r="I308" s="86" t="s">
        <v>206</v>
      </c>
      <c r="J308" s="86"/>
      <c r="K308" s="86"/>
      <c r="L308" s="86"/>
      <c r="M308" s="86"/>
      <c r="N308" s="87"/>
      <c r="O308" s="86"/>
      <c r="P308" s="86"/>
      <c r="Q308" s="86"/>
      <c r="R308" s="86"/>
      <c r="S308" s="86"/>
      <c r="T308" s="86"/>
      <c r="U308" s="88">
        <v>1088972</v>
      </c>
      <c r="V308" s="89" t="s">
        <v>132</v>
      </c>
      <c r="W308" s="90">
        <f>IF(U307&gt;0,(+U308/U307),"")</f>
        <v>0.18875271804836111</v>
      </c>
      <c r="X308" s="91" t="s">
        <v>133</v>
      </c>
      <c r="Y308" s="92"/>
      <c r="Z308" s="93" t="s">
        <v>141</v>
      </c>
      <c r="AA308" s="137"/>
      <c r="AB308" s="138"/>
      <c r="AC308" s="138"/>
      <c r="AD308" s="138"/>
      <c r="AE308" s="138"/>
      <c r="AF308" s="138"/>
      <c r="AG308" s="138"/>
      <c r="AH308" s="139"/>
      <c r="AI308" s="96" t="s">
        <v>145</v>
      </c>
      <c r="AJ308" s="96"/>
      <c r="AK308" s="97" t="s">
        <v>498</v>
      </c>
    </row>
    <row r="309" spans="1:37" ht="16.5" customHeight="1" x14ac:dyDescent="0.3">
      <c r="A309" s="45" t="s">
        <v>379</v>
      </c>
      <c r="B309" s="111" t="s">
        <v>590</v>
      </c>
      <c r="C309" s="112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 t="s">
        <v>562</v>
      </c>
      <c r="P309" s="112"/>
      <c r="Q309" s="112"/>
      <c r="R309" s="112"/>
      <c r="S309" s="112"/>
      <c r="T309" s="112"/>
      <c r="U309" s="112"/>
      <c r="V309" s="113"/>
      <c r="W309" s="114"/>
      <c r="X309" s="115"/>
      <c r="Y309" s="116" t="s">
        <v>98</v>
      </c>
      <c r="Z309" s="53"/>
      <c r="AA309" s="117" t="s">
        <v>65</v>
      </c>
      <c r="AB309" s="118" t="s">
        <v>65</v>
      </c>
      <c r="AC309" s="118" t="s">
        <v>65</v>
      </c>
      <c r="AD309" s="118" t="s">
        <v>65</v>
      </c>
      <c r="AE309" s="118" t="s">
        <v>65</v>
      </c>
      <c r="AF309" s="118" t="s">
        <v>65</v>
      </c>
      <c r="AG309" s="118" t="s">
        <v>65</v>
      </c>
      <c r="AH309" s="140" t="s">
        <v>65</v>
      </c>
      <c r="AI309" s="119"/>
      <c r="AJ309" s="119"/>
      <c r="AK309" s="119">
        <v>45869</v>
      </c>
    </row>
    <row r="310" spans="1:37" ht="17.25" thickBot="1" x14ac:dyDescent="0.35">
      <c r="A310" s="58"/>
      <c r="B310" s="47"/>
      <c r="C310" s="47" t="s">
        <v>382</v>
      </c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8"/>
      <c r="O310" s="47"/>
      <c r="P310" s="47" t="s">
        <v>148</v>
      </c>
      <c r="Q310" s="47"/>
      <c r="R310" s="47"/>
      <c r="S310" s="47"/>
      <c r="T310" s="47"/>
      <c r="U310" s="47"/>
      <c r="V310" s="49"/>
      <c r="W310" s="50"/>
      <c r="X310" s="51"/>
      <c r="Y310" s="59" t="s">
        <v>102</v>
      </c>
      <c r="Z310" s="60"/>
      <c r="AA310" s="129" t="s">
        <v>65</v>
      </c>
      <c r="AB310" s="120" t="s">
        <v>65</v>
      </c>
      <c r="AC310" s="120" t="s">
        <v>65</v>
      </c>
      <c r="AD310" s="120" t="s">
        <v>65</v>
      </c>
      <c r="AE310" s="120" t="s">
        <v>65</v>
      </c>
      <c r="AF310" s="120" t="s">
        <v>65</v>
      </c>
      <c r="AG310" s="120" t="s">
        <v>65</v>
      </c>
      <c r="AH310" s="121" t="s">
        <v>65</v>
      </c>
      <c r="AI310" s="63"/>
      <c r="AJ310" s="64"/>
      <c r="AK310" s="63">
        <v>45854</v>
      </c>
    </row>
    <row r="311" spans="1:37" x14ac:dyDescent="0.3">
      <c r="A311" s="104"/>
      <c r="B311" s="47"/>
      <c r="C311" s="47"/>
      <c r="D311" s="47" t="s">
        <v>99</v>
      </c>
      <c r="E311" s="47"/>
      <c r="F311" s="47"/>
      <c r="G311" s="47"/>
      <c r="H311" s="47"/>
      <c r="I311" s="47"/>
      <c r="J311" s="47"/>
      <c r="K311" s="47"/>
      <c r="L311" s="47"/>
      <c r="M311" s="47"/>
      <c r="N311" s="48"/>
      <c r="O311" s="47"/>
      <c r="P311" s="47"/>
      <c r="Q311" s="47" t="s">
        <v>149</v>
      </c>
      <c r="R311" s="47"/>
      <c r="S311" s="47"/>
      <c r="T311" s="47"/>
      <c r="U311" s="47"/>
      <c r="V311" s="49"/>
      <c r="W311" s="50"/>
      <c r="X311" s="51"/>
      <c r="Y311" s="66" t="s">
        <v>104</v>
      </c>
      <c r="Z311" s="67" t="s">
        <v>105</v>
      </c>
      <c r="AA311" s="130" t="s">
        <v>491</v>
      </c>
      <c r="AB311" s="131"/>
      <c r="AC311" s="131"/>
      <c r="AD311" s="131"/>
      <c r="AE311" s="131"/>
      <c r="AF311" s="131"/>
      <c r="AG311" s="131"/>
      <c r="AH311" s="132" t="s">
        <v>384</v>
      </c>
      <c r="AI311" s="71" t="s">
        <v>109</v>
      </c>
      <c r="AJ311" s="72"/>
      <c r="AK311" s="73" t="s">
        <v>591</v>
      </c>
    </row>
    <row r="312" spans="1:37" x14ac:dyDescent="0.3">
      <c r="A312" s="65"/>
      <c r="B312" s="47"/>
      <c r="C312" s="47"/>
      <c r="D312" s="47"/>
      <c r="E312" s="47" t="s">
        <v>592</v>
      </c>
      <c r="F312" s="47"/>
      <c r="G312" s="47"/>
      <c r="H312" s="47"/>
      <c r="I312" s="47"/>
      <c r="J312" s="47"/>
      <c r="K312" s="47"/>
      <c r="L312" s="47"/>
      <c r="M312" s="47"/>
      <c r="N312" s="48"/>
      <c r="O312" s="47"/>
      <c r="P312" s="47"/>
      <c r="Q312" s="47"/>
      <c r="R312" s="47" t="s">
        <v>446</v>
      </c>
      <c r="S312" s="47"/>
      <c r="T312" s="47"/>
      <c r="U312" s="47"/>
      <c r="V312" s="49"/>
      <c r="W312" s="50"/>
      <c r="X312" s="51"/>
      <c r="Y312" s="66" t="s">
        <v>113</v>
      </c>
      <c r="Z312" s="67" t="s">
        <v>114</v>
      </c>
      <c r="AA312" s="133"/>
      <c r="AB312" s="134"/>
      <c r="AC312" s="134"/>
      <c r="AD312" s="134"/>
      <c r="AE312" s="134"/>
      <c r="AF312" s="134"/>
      <c r="AG312" s="134"/>
      <c r="AH312" s="141">
        <v>46234</v>
      </c>
      <c r="AI312" s="71" t="s">
        <v>119</v>
      </c>
      <c r="AJ312" s="77"/>
      <c r="AK312" s="73"/>
    </row>
    <row r="313" spans="1:37" x14ac:dyDescent="0.3">
      <c r="A313" s="65"/>
      <c r="B313" s="47"/>
      <c r="C313" s="47"/>
      <c r="D313" s="47"/>
      <c r="E313" s="47"/>
      <c r="F313" s="47" t="s">
        <v>593</v>
      </c>
      <c r="G313" s="47"/>
      <c r="H313" s="47"/>
      <c r="I313" s="47"/>
      <c r="J313" s="47"/>
      <c r="K313" s="47"/>
      <c r="L313" s="47"/>
      <c r="M313" s="47"/>
      <c r="N313" s="48"/>
      <c r="O313" s="47"/>
      <c r="P313" s="47"/>
      <c r="Q313" s="47"/>
      <c r="R313" s="47"/>
      <c r="S313" s="47"/>
      <c r="T313" s="47"/>
      <c r="U313" s="47"/>
      <c r="V313" s="49"/>
      <c r="W313" s="50"/>
      <c r="X313" s="51"/>
      <c r="Y313" s="78"/>
      <c r="Z313" s="67" t="s">
        <v>65</v>
      </c>
      <c r="AA313" s="133"/>
      <c r="AB313" s="134"/>
      <c r="AC313" s="134"/>
      <c r="AD313" s="134"/>
      <c r="AE313" s="134"/>
      <c r="AF313" s="134"/>
      <c r="AG313" s="134"/>
      <c r="AH313" s="135"/>
      <c r="AI313" s="71" t="s">
        <v>125</v>
      </c>
      <c r="AJ313" s="71"/>
      <c r="AK313" s="102">
        <v>246869</v>
      </c>
    </row>
    <row r="314" spans="1:37" x14ac:dyDescent="0.3">
      <c r="A314" s="65"/>
      <c r="B314" s="47"/>
      <c r="C314" s="47"/>
      <c r="D314" s="47"/>
      <c r="E314" s="47"/>
      <c r="F314" s="47"/>
      <c r="G314" s="47" t="s">
        <v>65</v>
      </c>
      <c r="H314" s="47"/>
      <c r="I314" s="47"/>
      <c r="J314" s="47"/>
      <c r="K314" s="47"/>
      <c r="L314" s="47"/>
      <c r="M314" s="47"/>
      <c r="N314" s="48"/>
      <c r="O314" s="47"/>
      <c r="P314" s="47"/>
      <c r="Q314" s="47"/>
      <c r="R314" s="47"/>
      <c r="S314" s="47"/>
      <c r="T314" s="47" t="s">
        <v>580</v>
      </c>
      <c r="U314" s="47"/>
      <c r="V314" s="49"/>
      <c r="W314" s="50"/>
      <c r="X314" s="51"/>
      <c r="Y314" s="78"/>
      <c r="Z314" s="67" t="s">
        <v>126</v>
      </c>
      <c r="AA314" s="133"/>
      <c r="AB314" s="134"/>
      <c r="AC314" s="134"/>
      <c r="AD314" s="134"/>
      <c r="AE314" s="134"/>
      <c r="AF314" s="134"/>
      <c r="AG314" s="134"/>
      <c r="AH314" s="135"/>
      <c r="AI314" s="71" t="s">
        <v>130</v>
      </c>
      <c r="AJ314" s="71"/>
      <c r="AK314" s="80">
        <v>45853</v>
      </c>
    </row>
    <row r="315" spans="1:37" x14ac:dyDescent="0.3">
      <c r="A315" s="65"/>
      <c r="B315" s="47"/>
      <c r="C315" s="47"/>
      <c r="D315" s="47"/>
      <c r="E315" s="47"/>
      <c r="F315" s="47"/>
      <c r="G315" s="47"/>
      <c r="H315" s="81" t="s">
        <v>594</v>
      </c>
      <c r="I315" s="47"/>
      <c r="J315" s="47"/>
      <c r="K315" s="47"/>
      <c r="L315" s="47"/>
      <c r="M315" s="47"/>
      <c r="N315" s="48"/>
      <c r="O315" s="47"/>
      <c r="P315" s="47"/>
      <c r="Q315" s="47"/>
      <c r="R315" s="47"/>
      <c r="S315" s="47"/>
      <c r="T315" s="48"/>
      <c r="U315" s="143">
        <v>2111912</v>
      </c>
      <c r="V315" s="83" t="s">
        <v>132</v>
      </c>
      <c r="W315" s="84">
        <f>U315/phase52</f>
        <v>3.594605338056465E-3</v>
      </c>
      <c r="X315" s="51" t="s">
        <v>133</v>
      </c>
      <c r="Y315" s="78"/>
      <c r="Z315" s="67" t="s">
        <v>134</v>
      </c>
      <c r="AA315" s="133"/>
      <c r="AB315" s="134"/>
      <c r="AC315" s="134"/>
      <c r="AD315" s="134"/>
      <c r="AE315" s="134"/>
      <c r="AF315" s="134"/>
      <c r="AG315" s="134"/>
      <c r="AH315" s="135"/>
      <c r="AI315" s="71" t="s">
        <v>391</v>
      </c>
      <c r="AJ315" s="71"/>
      <c r="AK315" s="80"/>
    </row>
    <row r="316" spans="1:37" ht="17.25" thickBot="1" x14ac:dyDescent="0.35">
      <c r="A316" s="85"/>
      <c r="B316" s="86"/>
      <c r="C316" s="86" t="s">
        <v>568</v>
      </c>
      <c r="D316" s="86"/>
      <c r="E316" s="86"/>
      <c r="F316" s="86"/>
      <c r="G316" s="86"/>
      <c r="H316" s="86"/>
      <c r="I316" s="86" t="s">
        <v>206</v>
      </c>
      <c r="J316" s="86"/>
      <c r="K316" s="86"/>
      <c r="L316" s="86"/>
      <c r="M316" s="86"/>
      <c r="N316" s="87"/>
      <c r="O316" s="86"/>
      <c r="P316" s="86"/>
      <c r="Q316" s="86"/>
      <c r="R316" s="86"/>
      <c r="S316" s="86"/>
      <c r="T316" s="86"/>
      <c r="U316" s="88">
        <v>246869</v>
      </c>
      <c r="V316" s="89" t="s">
        <v>132</v>
      </c>
      <c r="W316" s="90">
        <f>IF(U315&gt;0,(+U316/U315),"")</f>
        <v>0.11689360162734053</v>
      </c>
      <c r="X316" s="91" t="s">
        <v>133</v>
      </c>
      <c r="Y316" s="92"/>
      <c r="Z316" s="93" t="s">
        <v>141</v>
      </c>
      <c r="AA316" s="137"/>
      <c r="AB316" s="138"/>
      <c r="AC316" s="138"/>
      <c r="AD316" s="138"/>
      <c r="AE316" s="138"/>
      <c r="AF316" s="138"/>
      <c r="AG316" s="138"/>
      <c r="AH316" s="139"/>
      <c r="AI316" s="96" t="s">
        <v>145</v>
      </c>
      <c r="AJ316" s="96"/>
      <c r="AK316" s="97" t="s">
        <v>498</v>
      </c>
    </row>
    <row r="317" spans="1:37" ht="16.5" customHeight="1" x14ac:dyDescent="0.3">
      <c r="A317" s="45" t="s">
        <v>379</v>
      </c>
      <c r="B317" s="46" t="s">
        <v>595</v>
      </c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8"/>
      <c r="O317" s="47" t="s">
        <v>411</v>
      </c>
      <c r="P317" s="47"/>
      <c r="Q317" s="47"/>
      <c r="R317" s="47"/>
      <c r="S317" s="47"/>
      <c r="T317" s="47"/>
      <c r="U317" s="47"/>
      <c r="V317" s="49"/>
      <c r="W317" s="50"/>
      <c r="X317" s="51"/>
      <c r="Y317" s="52" t="s">
        <v>98</v>
      </c>
      <c r="Z317" s="53"/>
      <c r="AA317" s="54"/>
      <c r="AB317" s="54"/>
      <c r="AC317" s="54"/>
      <c r="AD317" s="54"/>
      <c r="AE317" s="54"/>
      <c r="AF317" s="54"/>
      <c r="AG317" s="55"/>
      <c r="AH317" s="56"/>
      <c r="AI317" s="57"/>
      <c r="AJ317" s="57"/>
      <c r="AK317" s="57">
        <v>45961</v>
      </c>
    </row>
    <row r="318" spans="1:37" ht="17.25" thickBot="1" x14ac:dyDescent="0.35">
      <c r="A318" s="58"/>
      <c r="B318" s="47"/>
      <c r="C318" s="47" t="s">
        <v>382</v>
      </c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8"/>
      <c r="O318" s="47"/>
      <c r="P318" s="47" t="s">
        <v>101</v>
      </c>
      <c r="Q318" s="47"/>
      <c r="R318" s="47"/>
      <c r="S318" s="47"/>
      <c r="T318" s="47"/>
      <c r="U318" s="47"/>
      <c r="V318" s="49"/>
      <c r="W318" s="50"/>
      <c r="X318" s="51"/>
      <c r="Y318" s="59" t="s">
        <v>102</v>
      </c>
      <c r="Z318" s="60"/>
      <c r="AA318" s="61"/>
      <c r="AB318" s="61"/>
      <c r="AC318" s="61"/>
      <c r="AD318" s="61"/>
      <c r="AE318" s="61"/>
      <c r="AF318" s="61"/>
      <c r="AG318" s="62"/>
      <c r="AH318" s="61"/>
      <c r="AI318" s="63"/>
      <c r="AJ318" s="64"/>
      <c r="AK318" s="57">
        <v>45936</v>
      </c>
    </row>
    <row r="319" spans="1:37" x14ac:dyDescent="0.3">
      <c r="A319" s="104" t="s">
        <v>596</v>
      </c>
      <c r="B319" s="47"/>
      <c r="C319" s="47"/>
      <c r="D319" s="47" t="s">
        <v>99</v>
      </c>
      <c r="E319" s="47"/>
      <c r="F319" s="47"/>
      <c r="G319" s="47"/>
      <c r="H319" s="47"/>
      <c r="I319" s="47"/>
      <c r="J319" s="47"/>
      <c r="K319" s="47"/>
      <c r="L319" s="47"/>
      <c r="M319" s="47"/>
      <c r="N319" s="48"/>
      <c r="O319" s="47"/>
      <c r="P319" s="47"/>
      <c r="Q319" s="47" t="s">
        <v>103</v>
      </c>
      <c r="R319" s="47"/>
      <c r="S319" s="47"/>
      <c r="T319" s="47"/>
      <c r="U319" s="47"/>
      <c r="V319" s="49"/>
      <c r="W319" s="50"/>
      <c r="X319" s="51"/>
      <c r="Y319" s="66" t="s">
        <v>104</v>
      </c>
      <c r="Z319" s="67" t="s">
        <v>105</v>
      </c>
      <c r="AA319" s="130" t="s">
        <v>383</v>
      </c>
      <c r="AB319" s="131"/>
      <c r="AC319" s="131"/>
      <c r="AD319" s="131"/>
      <c r="AE319" s="131"/>
      <c r="AF319" s="131"/>
      <c r="AG319" s="131"/>
      <c r="AH319" s="132" t="s">
        <v>384</v>
      </c>
      <c r="AI319" s="71" t="s">
        <v>109</v>
      </c>
      <c r="AJ319" s="72"/>
      <c r="AK319" s="73" t="s">
        <v>597</v>
      </c>
    </row>
    <row r="320" spans="1:37" x14ac:dyDescent="0.3">
      <c r="A320" s="65"/>
      <c r="B320" s="47"/>
      <c r="C320" s="47"/>
      <c r="D320" s="47"/>
      <c r="E320" s="47" t="s">
        <v>456</v>
      </c>
      <c r="F320" s="47"/>
      <c r="G320" s="47"/>
      <c r="H320" s="47"/>
      <c r="I320" s="47"/>
      <c r="J320" s="47"/>
      <c r="K320" s="47"/>
      <c r="L320" s="47"/>
      <c r="M320" s="47"/>
      <c r="N320" s="48"/>
      <c r="O320" s="47"/>
      <c r="P320" s="47"/>
      <c r="Q320" s="47"/>
      <c r="R320" s="47" t="s">
        <v>446</v>
      </c>
      <c r="S320" s="47"/>
      <c r="T320" s="47"/>
      <c r="U320" s="47"/>
      <c r="V320" s="49"/>
      <c r="W320" s="50"/>
      <c r="X320" s="51"/>
      <c r="Y320" s="66" t="s">
        <v>113</v>
      </c>
      <c r="Z320" s="67" t="s">
        <v>114</v>
      </c>
      <c r="AA320" s="133"/>
      <c r="AB320" s="134"/>
      <c r="AC320" s="134"/>
      <c r="AD320" s="134"/>
      <c r="AE320" s="134"/>
      <c r="AF320" s="134"/>
      <c r="AG320" s="134"/>
      <c r="AH320" s="141">
        <v>45961</v>
      </c>
      <c r="AI320" s="71" t="s">
        <v>119</v>
      </c>
      <c r="AJ320" s="77"/>
      <c r="AK320" s="73"/>
    </row>
    <row r="321" spans="1:37" x14ac:dyDescent="0.3">
      <c r="A321" s="65"/>
      <c r="B321" s="47"/>
      <c r="C321" s="47"/>
      <c r="D321" s="47"/>
      <c r="E321" s="47"/>
      <c r="F321" s="47" t="s">
        <v>598</v>
      </c>
      <c r="G321" s="47"/>
      <c r="H321" s="47"/>
      <c r="I321" s="47"/>
      <c r="J321" s="47"/>
      <c r="K321" s="47"/>
      <c r="L321" s="47"/>
      <c r="M321" s="47"/>
      <c r="N321" s="48"/>
      <c r="O321" s="47"/>
      <c r="P321" s="47"/>
      <c r="Q321" s="47"/>
      <c r="R321" s="47"/>
      <c r="S321" s="47"/>
      <c r="T321" s="47"/>
      <c r="U321" s="47"/>
      <c r="V321" s="49"/>
      <c r="W321" s="50"/>
      <c r="X321" s="51"/>
      <c r="Y321" s="78"/>
      <c r="Z321" s="67" t="s">
        <v>65</v>
      </c>
      <c r="AA321" s="133"/>
      <c r="AB321" s="134"/>
      <c r="AC321" s="134"/>
      <c r="AD321" s="134"/>
      <c r="AE321" s="134"/>
      <c r="AF321" s="134"/>
      <c r="AG321" s="134"/>
      <c r="AH321" s="135"/>
      <c r="AI321" s="71" t="s">
        <v>125</v>
      </c>
      <c r="AJ321" s="71"/>
      <c r="AK321" s="102">
        <v>641653</v>
      </c>
    </row>
    <row r="322" spans="1:37" x14ac:dyDescent="0.3">
      <c r="A322" s="65"/>
      <c r="B322" s="47"/>
      <c r="C322" s="47"/>
      <c r="D322" s="47"/>
      <c r="E322" s="47"/>
      <c r="F322" s="47"/>
      <c r="G322" s="47" t="s">
        <v>65</v>
      </c>
      <c r="H322" s="47"/>
      <c r="I322" s="47"/>
      <c r="J322" s="47"/>
      <c r="K322" s="47"/>
      <c r="L322" s="47"/>
      <c r="M322" s="47"/>
      <c r="N322" s="48"/>
      <c r="O322" s="47"/>
      <c r="P322" s="47"/>
      <c r="Q322" s="47"/>
      <c r="R322" s="47"/>
      <c r="S322" s="47"/>
      <c r="T322" s="47" t="s">
        <v>459</v>
      </c>
      <c r="U322" s="47"/>
      <c r="V322" s="49"/>
      <c r="W322" s="50"/>
      <c r="X322" s="51"/>
      <c r="Y322" s="78"/>
      <c r="Z322" s="67" t="s">
        <v>126</v>
      </c>
      <c r="AA322" s="133"/>
      <c r="AB322" s="134"/>
      <c r="AC322" s="134"/>
      <c r="AD322" s="134"/>
      <c r="AE322" s="134"/>
      <c r="AF322" s="134"/>
      <c r="AG322" s="134"/>
      <c r="AH322" s="135"/>
      <c r="AI322" s="71" t="s">
        <v>130</v>
      </c>
      <c r="AJ322" s="71"/>
      <c r="AK322" s="80">
        <v>45936</v>
      </c>
    </row>
    <row r="323" spans="1:37" x14ac:dyDescent="0.3">
      <c r="A323" s="65"/>
      <c r="B323" s="47"/>
      <c r="C323" s="47"/>
      <c r="D323" s="47"/>
      <c r="E323" s="47"/>
      <c r="F323" s="47"/>
      <c r="G323" s="47"/>
      <c r="H323" s="81" t="s">
        <v>599</v>
      </c>
      <c r="I323" s="47"/>
      <c r="J323" s="47"/>
      <c r="K323" s="47"/>
      <c r="L323" s="47"/>
      <c r="M323" s="47"/>
      <c r="N323" s="48"/>
      <c r="O323" s="47"/>
      <c r="P323" s="47"/>
      <c r="Q323" s="47"/>
      <c r="R323" s="47"/>
      <c r="S323" s="47"/>
      <c r="T323" s="48"/>
      <c r="U323" s="82">
        <v>13090196</v>
      </c>
      <c r="V323" s="83" t="s">
        <v>132</v>
      </c>
      <c r="W323" s="84">
        <f>U323/phase52</f>
        <v>2.2280326272025246E-2</v>
      </c>
      <c r="X323" s="51" t="s">
        <v>133</v>
      </c>
      <c r="Y323" s="78"/>
      <c r="Z323" s="67" t="s">
        <v>134</v>
      </c>
      <c r="AA323" s="133"/>
      <c r="AB323" s="134"/>
      <c r="AC323" s="134"/>
      <c r="AD323" s="134"/>
      <c r="AE323" s="134"/>
      <c r="AF323" s="134"/>
      <c r="AG323" s="134"/>
      <c r="AH323" s="135"/>
      <c r="AI323" s="71" t="s">
        <v>391</v>
      </c>
      <c r="AJ323" s="71"/>
      <c r="AK323" s="80"/>
    </row>
    <row r="324" spans="1:37" ht="17.25" thickBot="1" x14ac:dyDescent="0.35">
      <c r="A324" s="85"/>
      <c r="B324" s="86"/>
      <c r="C324" s="86" t="s">
        <v>421</v>
      </c>
      <c r="D324" s="86"/>
      <c r="E324" s="86"/>
      <c r="F324" s="86"/>
      <c r="G324" s="86"/>
      <c r="H324" s="86"/>
      <c r="I324" s="86" t="s">
        <v>286</v>
      </c>
      <c r="J324" s="86"/>
      <c r="K324" s="86"/>
      <c r="L324" s="86"/>
      <c r="M324" s="86"/>
      <c r="N324" s="87"/>
      <c r="O324" s="86"/>
      <c r="P324" s="86"/>
      <c r="Q324" s="86"/>
      <c r="R324" s="86"/>
      <c r="S324" s="86"/>
      <c r="T324" s="86"/>
      <c r="U324" s="88">
        <v>1542452</v>
      </c>
      <c r="V324" s="89" t="s">
        <v>132</v>
      </c>
      <c r="W324" s="90">
        <f>IF(U323&gt;0,(+U324/U323),"")</f>
        <v>0.11783261304872746</v>
      </c>
      <c r="X324" s="91" t="s">
        <v>133</v>
      </c>
      <c r="Y324" s="92"/>
      <c r="Z324" s="93" t="s">
        <v>141</v>
      </c>
      <c r="AA324" s="137"/>
      <c r="AB324" s="138"/>
      <c r="AC324" s="138"/>
      <c r="AD324" s="138"/>
      <c r="AE324" s="138"/>
      <c r="AF324" s="138"/>
      <c r="AG324" s="138"/>
      <c r="AH324" s="139"/>
      <c r="AI324" s="96" t="s">
        <v>145</v>
      </c>
      <c r="AJ324" s="96"/>
      <c r="AK324" s="97" t="s">
        <v>393</v>
      </c>
    </row>
    <row r="325" spans="1:37" ht="16.5" customHeight="1" x14ac:dyDescent="0.3">
      <c r="A325" s="45" t="s">
        <v>379</v>
      </c>
      <c r="B325" s="111" t="s">
        <v>600</v>
      </c>
      <c r="C325" s="112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 t="s">
        <v>601</v>
      </c>
      <c r="P325" s="112"/>
      <c r="Q325" s="112"/>
      <c r="R325" s="112"/>
      <c r="S325" s="112"/>
      <c r="T325" s="112"/>
      <c r="U325" s="112"/>
      <c r="V325" s="113"/>
      <c r="W325" s="114"/>
      <c r="X325" s="115"/>
      <c r="Y325" s="116" t="s">
        <v>98</v>
      </c>
      <c r="Z325" s="53"/>
      <c r="AA325" s="117" t="s">
        <v>65</v>
      </c>
      <c r="AB325" s="118" t="s">
        <v>65</v>
      </c>
      <c r="AC325" s="118" t="s">
        <v>65</v>
      </c>
      <c r="AD325" s="118" t="s">
        <v>65</v>
      </c>
      <c r="AE325" s="118" t="s">
        <v>65</v>
      </c>
      <c r="AF325" s="118" t="s">
        <v>65</v>
      </c>
      <c r="AG325" s="118" t="s">
        <v>65</v>
      </c>
      <c r="AH325" s="140" t="s">
        <v>65</v>
      </c>
      <c r="AI325" s="119"/>
      <c r="AJ325" s="119"/>
      <c r="AK325" s="119">
        <v>46112</v>
      </c>
    </row>
    <row r="326" spans="1:37" ht="17.25" thickBot="1" x14ac:dyDescent="0.35">
      <c r="A326" s="58"/>
      <c r="B326" s="47"/>
      <c r="C326" s="47" t="s">
        <v>214</v>
      </c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8"/>
      <c r="O326" s="47"/>
      <c r="P326" s="47" t="s">
        <v>101</v>
      </c>
      <c r="Q326" s="47"/>
      <c r="R326" s="47"/>
      <c r="S326" s="47"/>
      <c r="T326" s="47"/>
      <c r="U326" s="47"/>
      <c r="V326" s="49"/>
      <c r="W326" s="50"/>
      <c r="X326" s="51"/>
      <c r="Y326" s="59" t="s">
        <v>102</v>
      </c>
      <c r="Z326" s="60"/>
      <c r="AA326" s="129" t="s">
        <v>65</v>
      </c>
      <c r="AB326" s="120" t="s">
        <v>65</v>
      </c>
      <c r="AC326" s="120" t="s">
        <v>65</v>
      </c>
      <c r="AD326" s="120" t="s">
        <v>65</v>
      </c>
      <c r="AE326" s="120" t="s">
        <v>65</v>
      </c>
      <c r="AF326" s="120" t="s">
        <v>65</v>
      </c>
      <c r="AG326" s="120" t="s">
        <v>65</v>
      </c>
      <c r="AH326" s="121" t="s">
        <v>65</v>
      </c>
      <c r="AI326" s="63"/>
      <c r="AJ326" s="64"/>
      <c r="AK326" s="63"/>
    </row>
    <row r="327" spans="1:37" x14ac:dyDescent="0.3">
      <c r="A327" s="104"/>
      <c r="B327" s="47"/>
      <c r="C327" s="47"/>
      <c r="D327" s="47" t="s">
        <v>99</v>
      </c>
      <c r="E327" s="47"/>
      <c r="F327" s="47"/>
      <c r="G327" s="47"/>
      <c r="H327" s="47"/>
      <c r="I327" s="47"/>
      <c r="J327" s="47"/>
      <c r="K327" s="47"/>
      <c r="L327" s="47"/>
      <c r="M327" s="47"/>
      <c r="N327" s="48"/>
      <c r="O327" s="47"/>
      <c r="P327" s="47"/>
      <c r="Q327" s="47" t="s">
        <v>103</v>
      </c>
      <c r="R327" s="47"/>
      <c r="S327" s="47"/>
      <c r="T327" s="47"/>
      <c r="U327" s="47"/>
      <c r="V327" s="49"/>
      <c r="W327" s="50"/>
      <c r="X327" s="51"/>
      <c r="Y327" s="66" t="s">
        <v>104</v>
      </c>
      <c r="Z327" s="67" t="s">
        <v>105</v>
      </c>
      <c r="AA327" s="130" t="s">
        <v>383</v>
      </c>
      <c r="AB327" s="131"/>
      <c r="AC327" s="131"/>
      <c r="AD327" s="131"/>
      <c r="AE327" s="131"/>
      <c r="AF327" s="131"/>
      <c r="AG327" s="131"/>
      <c r="AH327" s="132" t="s">
        <v>384</v>
      </c>
      <c r="AI327" s="71" t="s">
        <v>109</v>
      </c>
      <c r="AJ327" s="72"/>
      <c r="AK327" s="73"/>
    </row>
    <row r="328" spans="1:37" x14ac:dyDescent="0.3">
      <c r="A328" s="65"/>
      <c r="B328" s="47"/>
      <c r="C328" s="47"/>
      <c r="D328" s="47"/>
      <c r="E328" s="47" t="s">
        <v>602</v>
      </c>
      <c r="F328" s="47"/>
      <c r="G328" s="47"/>
      <c r="H328" s="47"/>
      <c r="I328" s="47"/>
      <c r="J328" s="47"/>
      <c r="K328" s="47"/>
      <c r="L328" s="47"/>
      <c r="M328" s="47"/>
      <c r="N328" s="48"/>
      <c r="O328" s="47"/>
      <c r="P328" s="47"/>
      <c r="Q328" s="47"/>
      <c r="R328" s="47" t="s">
        <v>296</v>
      </c>
      <c r="S328" s="47"/>
      <c r="T328" s="47"/>
      <c r="U328" s="47"/>
      <c r="V328" s="49"/>
      <c r="W328" s="50"/>
      <c r="X328" s="51"/>
      <c r="Y328" s="66" t="s">
        <v>113</v>
      </c>
      <c r="Z328" s="67" t="s">
        <v>114</v>
      </c>
      <c r="AA328" s="133"/>
      <c r="AB328" s="134"/>
      <c r="AC328" s="134"/>
      <c r="AD328" s="134"/>
      <c r="AE328" s="134"/>
      <c r="AF328" s="134"/>
      <c r="AG328" s="134"/>
      <c r="AH328" s="141">
        <v>46112</v>
      </c>
      <c r="AI328" s="71" t="s">
        <v>119</v>
      </c>
      <c r="AJ328" s="77"/>
      <c r="AK328" s="73"/>
    </row>
    <row r="329" spans="1:37" x14ac:dyDescent="0.3">
      <c r="A329" s="65"/>
      <c r="B329" s="47"/>
      <c r="C329" s="47"/>
      <c r="D329" s="47"/>
      <c r="E329" s="47"/>
      <c r="F329" s="47" t="s">
        <v>603</v>
      </c>
      <c r="G329" s="47"/>
      <c r="H329" s="47"/>
      <c r="I329" s="47"/>
      <c r="J329" s="47"/>
      <c r="K329" s="47"/>
      <c r="L329" s="47"/>
      <c r="M329" s="47"/>
      <c r="N329" s="48"/>
      <c r="O329" s="47"/>
      <c r="P329" s="47"/>
      <c r="Q329" s="47"/>
      <c r="R329" s="47"/>
      <c r="S329" s="47"/>
      <c r="T329" s="47"/>
      <c r="U329" s="47"/>
      <c r="V329" s="49"/>
      <c r="W329" s="50"/>
      <c r="X329" s="51"/>
      <c r="Y329" s="78"/>
      <c r="Z329" s="67" t="s">
        <v>65</v>
      </c>
      <c r="AA329" s="133"/>
      <c r="AB329" s="134"/>
      <c r="AC329" s="134"/>
      <c r="AD329" s="134"/>
      <c r="AE329" s="134"/>
      <c r="AF329" s="134"/>
      <c r="AG329" s="134"/>
      <c r="AH329" s="135"/>
      <c r="AI329" s="71" t="s">
        <v>125</v>
      </c>
      <c r="AJ329" s="71"/>
      <c r="AK329" s="80"/>
    </row>
    <row r="330" spans="1:37" x14ac:dyDescent="0.3">
      <c r="A330" s="126"/>
      <c r="B330" s="47"/>
      <c r="C330" s="47"/>
      <c r="D330" s="47"/>
      <c r="E330" s="47"/>
      <c r="F330" s="47"/>
      <c r="G330" s="47" t="s">
        <v>65</v>
      </c>
      <c r="H330" s="47"/>
      <c r="I330" s="47"/>
      <c r="J330" s="47"/>
      <c r="K330" s="47"/>
      <c r="L330" s="47"/>
      <c r="M330" s="47"/>
      <c r="N330" s="48"/>
      <c r="O330" s="47"/>
      <c r="P330" s="47"/>
      <c r="Q330" s="47"/>
      <c r="R330" s="47"/>
      <c r="S330" s="47"/>
      <c r="T330" s="47" t="s">
        <v>551</v>
      </c>
      <c r="U330" s="47"/>
      <c r="V330" s="49"/>
      <c r="W330" s="50"/>
      <c r="X330" s="51"/>
      <c r="Y330" s="78"/>
      <c r="Z330" s="67" t="s">
        <v>126</v>
      </c>
      <c r="AA330" s="133"/>
      <c r="AB330" s="134"/>
      <c r="AC330" s="134"/>
      <c r="AD330" s="134"/>
      <c r="AE330" s="134"/>
      <c r="AF330" s="134"/>
      <c r="AG330" s="134"/>
      <c r="AH330" s="135"/>
      <c r="AI330" s="71" t="s">
        <v>130</v>
      </c>
      <c r="AJ330" s="71"/>
      <c r="AK330" s="80"/>
    </row>
    <row r="331" spans="1:37" x14ac:dyDescent="0.3">
      <c r="A331" s="126"/>
      <c r="B331" s="47"/>
      <c r="C331" s="47"/>
      <c r="D331" s="47"/>
      <c r="E331" s="47"/>
      <c r="F331" s="47"/>
      <c r="G331" s="47"/>
      <c r="H331" s="81" t="s">
        <v>604</v>
      </c>
      <c r="I331" s="47"/>
      <c r="J331" s="47"/>
      <c r="K331" s="47"/>
      <c r="L331" s="47"/>
      <c r="M331" s="47"/>
      <c r="N331" s="48"/>
      <c r="O331" s="47"/>
      <c r="P331" s="47"/>
      <c r="Q331" s="47"/>
      <c r="R331" s="47"/>
      <c r="S331" s="47"/>
      <c r="T331" s="48"/>
      <c r="U331" s="82">
        <v>3548973</v>
      </c>
      <c r="V331" s="83" t="s">
        <v>132</v>
      </c>
      <c r="W331" s="84">
        <f>U331/phase52</f>
        <v>6.0405723772667926E-3</v>
      </c>
      <c r="X331" s="51" t="s">
        <v>133</v>
      </c>
      <c r="Y331" s="78"/>
      <c r="Z331" s="67" t="s">
        <v>134</v>
      </c>
      <c r="AA331" s="133"/>
      <c r="AB331" s="134"/>
      <c r="AC331" s="134"/>
      <c r="AD331" s="134"/>
      <c r="AE331" s="134"/>
      <c r="AF331" s="134"/>
      <c r="AG331" s="134"/>
      <c r="AH331" s="135"/>
      <c r="AI331" s="71" t="s">
        <v>391</v>
      </c>
      <c r="AJ331" s="71"/>
      <c r="AK331" s="80"/>
    </row>
    <row r="332" spans="1:37" ht="17.25" thickBot="1" x14ac:dyDescent="0.35">
      <c r="A332" s="127"/>
      <c r="B332" s="86"/>
      <c r="C332" s="86" t="s">
        <v>605</v>
      </c>
      <c r="D332" s="86"/>
      <c r="E332" s="86"/>
      <c r="F332" s="86"/>
      <c r="G332" s="86"/>
      <c r="H332" s="86"/>
      <c r="I332" s="86" t="s">
        <v>286</v>
      </c>
      <c r="J332" s="86"/>
      <c r="K332" s="86"/>
      <c r="L332" s="86"/>
      <c r="M332" s="86"/>
      <c r="N332" s="87"/>
      <c r="O332" s="86"/>
      <c r="P332" s="86"/>
      <c r="Q332" s="86"/>
      <c r="R332" s="86"/>
      <c r="S332" s="86"/>
      <c r="T332" s="86"/>
      <c r="U332" s="88">
        <v>834888</v>
      </c>
      <c r="V332" s="89" t="s">
        <v>132</v>
      </c>
      <c r="W332" s="90">
        <f>IF(U331&gt;0,(+U332/U331),"")</f>
        <v>0.23524777449701645</v>
      </c>
      <c r="X332" s="91" t="s">
        <v>133</v>
      </c>
      <c r="Y332" s="92"/>
      <c r="Z332" s="93" t="s">
        <v>141</v>
      </c>
      <c r="AA332" s="137"/>
      <c r="AB332" s="138"/>
      <c r="AC332" s="138"/>
      <c r="AD332" s="138"/>
      <c r="AE332" s="138"/>
      <c r="AF332" s="138"/>
      <c r="AG332" s="138"/>
      <c r="AH332" s="139"/>
      <c r="AI332" s="96" t="s">
        <v>145</v>
      </c>
      <c r="AJ332" s="96"/>
      <c r="AK332" s="97" t="s">
        <v>393</v>
      </c>
    </row>
    <row r="333" spans="1:37" ht="16.5" customHeight="1" x14ac:dyDescent="0.3">
      <c r="A333" s="45" t="s">
        <v>379</v>
      </c>
      <c r="B333" s="111" t="s">
        <v>606</v>
      </c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 t="s">
        <v>261</v>
      </c>
      <c r="P333" s="112"/>
      <c r="Q333" s="112"/>
      <c r="R333" s="112"/>
      <c r="S333" s="112"/>
      <c r="T333" s="112"/>
      <c r="U333" s="112"/>
      <c r="V333" s="113"/>
      <c r="W333" s="114"/>
      <c r="X333" s="115"/>
      <c r="Y333" s="116" t="s">
        <v>98</v>
      </c>
      <c r="Z333" s="53"/>
      <c r="AA333" s="117" t="s">
        <v>65</v>
      </c>
      <c r="AB333" s="118" t="s">
        <v>65</v>
      </c>
      <c r="AC333" s="118" t="s">
        <v>65</v>
      </c>
      <c r="AD333" s="118" t="s">
        <v>65</v>
      </c>
      <c r="AE333" s="118" t="s">
        <v>65</v>
      </c>
      <c r="AF333" s="118" t="s">
        <v>65</v>
      </c>
      <c r="AG333" s="118" t="s">
        <v>65</v>
      </c>
      <c r="AH333" s="140" t="s">
        <v>65</v>
      </c>
      <c r="AI333" s="119"/>
      <c r="AJ333" s="119"/>
      <c r="AK333" s="119">
        <v>45900</v>
      </c>
    </row>
    <row r="334" spans="1:37" ht="17.25" thickBot="1" x14ac:dyDescent="0.35">
      <c r="A334" s="103"/>
      <c r="B334" s="47"/>
      <c r="C334" s="47" t="s">
        <v>382</v>
      </c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8"/>
      <c r="O334" s="47"/>
      <c r="P334" s="47" t="s">
        <v>101</v>
      </c>
      <c r="Q334" s="47"/>
      <c r="R334" s="47"/>
      <c r="S334" s="47"/>
      <c r="T334" s="47"/>
      <c r="U334" s="47"/>
      <c r="V334" s="49"/>
      <c r="W334" s="50"/>
      <c r="X334" s="51"/>
      <c r="Y334" s="59" t="s">
        <v>102</v>
      </c>
      <c r="Z334" s="60"/>
      <c r="AA334" s="129" t="s">
        <v>65</v>
      </c>
      <c r="AB334" s="120" t="s">
        <v>65</v>
      </c>
      <c r="AC334" s="120" t="s">
        <v>65</v>
      </c>
      <c r="AD334" s="120" t="s">
        <v>65</v>
      </c>
      <c r="AE334" s="120" t="s">
        <v>65</v>
      </c>
      <c r="AF334" s="120" t="s">
        <v>65</v>
      </c>
      <c r="AG334" s="120" t="s">
        <v>65</v>
      </c>
      <c r="AH334" s="121" t="s">
        <v>65</v>
      </c>
      <c r="AI334" s="63"/>
      <c r="AJ334" s="64"/>
      <c r="AK334" s="63">
        <v>45875</v>
      </c>
    </row>
    <row r="335" spans="1:37" x14ac:dyDescent="0.3">
      <c r="A335" s="104"/>
      <c r="B335" s="47"/>
      <c r="C335" s="47"/>
      <c r="D335" s="47" t="s">
        <v>99</v>
      </c>
      <c r="E335" s="47"/>
      <c r="F335" s="47"/>
      <c r="G335" s="47"/>
      <c r="H335" s="47"/>
      <c r="I335" s="47"/>
      <c r="J335" s="47"/>
      <c r="K335" s="47"/>
      <c r="L335" s="47"/>
      <c r="M335" s="47"/>
      <c r="N335" s="48"/>
      <c r="O335" s="47"/>
      <c r="P335" s="47"/>
      <c r="Q335" s="47" t="s">
        <v>103</v>
      </c>
      <c r="R335" s="47"/>
      <c r="S335" s="47"/>
      <c r="T335" s="47"/>
      <c r="U335" s="47"/>
      <c r="V335" s="49"/>
      <c r="W335" s="50"/>
      <c r="X335" s="51"/>
      <c r="Y335" s="66" t="s">
        <v>104</v>
      </c>
      <c r="Z335" s="67" t="s">
        <v>105</v>
      </c>
      <c r="AA335" s="130" t="s">
        <v>395</v>
      </c>
      <c r="AB335" s="131"/>
      <c r="AC335" s="131"/>
      <c r="AD335" s="131"/>
      <c r="AE335" s="131"/>
      <c r="AF335" s="131"/>
      <c r="AG335" s="131"/>
      <c r="AH335" s="132" t="s">
        <v>384</v>
      </c>
      <c r="AI335" s="71" t="s">
        <v>109</v>
      </c>
      <c r="AJ335" s="72"/>
      <c r="AK335" s="73" t="s">
        <v>607</v>
      </c>
    </row>
    <row r="336" spans="1:37" x14ac:dyDescent="0.3">
      <c r="A336" s="126"/>
      <c r="B336" s="47"/>
      <c r="C336" s="47"/>
      <c r="D336" s="47"/>
      <c r="E336" s="47" t="s">
        <v>608</v>
      </c>
      <c r="F336" s="47"/>
      <c r="G336" s="47"/>
      <c r="H336" s="47"/>
      <c r="I336" s="47"/>
      <c r="J336" s="47"/>
      <c r="K336" s="47"/>
      <c r="L336" s="47"/>
      <c r="M336" s="47"/>
      <c r="N336" s="48"/>
      <c r="O336" s="47"/>
      <c r="P336" s="47"/>
      <c r="Q336" s="47"/>
      <c r="R336" s="47" t="s">
        <v>446</v>
      </c>
      <c r="S336" s="47"/>
      <c r="T336" s="47"/>
      <c r="U336" s="47"/>
      <c r="V336" s="49"/>
      <c r="W336" s="50"/>
      <c r="X336" s="51"/>
      <c r="Y336" s="66" t="s">
        <v>113</v>
      </c>
      <c r="Z336" s="67" t="s">
        <v>114</v>
      </c>
      <c r="AA336" s="133"/>
      <c r="AB336" s="134"/>
      <c r="AC336" s="134"/>
      <c r="AD336" s="134"/>
      <c r="AE336" s="134"/>
      <c r="AF336" s="134"/>
      <c r="AG336" s="134"/>
      <c r="AH336" s="141">
        <v>46265</v>
      </c>
      <c r="AI336" s="71" t="s">
        <v>119</v>
      </c>
      <c r="AJ336" s="77"/>
      <c r="AK336" s="73"/>
    </row>
    <row r="337" spans="1:37" x14ac:dyDescent="0.3">
      <c r="A337" s="126"/>
      <c r="B337" s="47"/>
      <c r="C337" s="47"/>
      <c r="D337" s="47"/>
      <c r="E337" s="47"/>
      <c r="F337" s="47" t="s">
        <v>609</v>
      </c>
      <c r="G337" s="47"/>
      <c r="H337" s="47"/>
      <c r="I337" s="47"/>
      <c r="J337" s="47"/>
      <c r="K337" s="47"/>
      <c r="L337" s="47"/>
      <c r="M337" s="47"/>
      <c r="N337" s="48"/>
      <c r="O337" s="47"/>
      <c r="P337" s="47"/>
      <c r="Q337" s="47"/>
      <c r="R337" s="47"/>
      <c r="S337" s="47"/>
      <c r="T337" s="47"/>
      <c r="U337" s="47"/>
      <c r="V337" s="49"/>
      <c r="W337" s="50"/>
      <c r="X337" s="51"/>
      <c r="Y337" s="78"/>
      <c r="Z337" s="67" t="s">
        <v>65</v>
      </c>
      <c r="AA337" s="133"/>
      <c r="AB337" s="134"/>
      <c r="AC337" s="134"/>
      <c r="AD337" s="134"/>
      <c r="AE337" s="134"/>
      <c r="AF337" s="134"/>
      <c r="AG337" s="134"/>
      <c r="AH337" s="135"/>
      <c r="AI337" s="71" t="s">
        <v>125</v>
      </c>
      <c r="AJ337" s="71"/>
      <c r="AK337" s="124">
        <v>294724</v>
      </c>
    </row>
    <row r="338" spans="1:37" x14ac:dyDescent="0.3">
      <c r="A338" s="126"/>
      <c r="B338" s="47"/>
      <c r="C338" s="47"/>
      <c r="D338" s="47"/>
      <c r="E338" s="47"/>
      <c r="F338" s="47"/>
      <c r="G338" s="47" t="s">
        <v>65</v>
      </c>
      <c r="H338" s="47"/>
      <c r="I338" s="47"/>
      <c r="J338" s="47"/>
      <c r="K338" s="47"/>
      <c r="L338" s="47"/>
      <c r="M338" s="47"/>
      <c r="N338" s="48"/>
      <c r="O338" s="47"/>
      <c r="P338" s="47"/>
      <c r="Q338" s="47"/>
      <c r="R338" s="47"/>
      <c r="S338" s="47"/>
      <c r="T338" s="47" t="s">
        <v>610</v>
      </c>
      <c r="U338" s="47"/>
      <c r="V338" s="49"/>
      <c r="W338" s="50"/>
      <c r="X338" s="51"/>
      <c r="Y338" s="78"/>
      <c r="Z338" s="67" t="s">
        <v>126</v>
      </c>
      <c r="AA338" s="133"/>
      <c r="AB338" s="134"/>
      <c r="AC338" s="134"/>
      <c r="AD338" s="134"/>
      <c r="AE338" s="134"/>
      <c r="AF338" s="134"/>
      <c r="AG338" s="134"/>
      <c r="AH338" s="135"/>
      <c r="AI338" s="71" t="s">
        <v>130</v>
      </c>
      <c r="AJ338" s="71"/>
      <c r="AK338" s="80">
        <v>45875</v>
      </c>
    </row>
    <row r="339" spans="1:37" x14ac:dyDescent="0.3">
      <c r="A339" s="126"/>
      <c r="B339" s="47"/>
      <c r="C339" s="47"/>
      <c r="D339" s="47"/>
      <c r="E339" s="47"/>
      <c r="F339" s="47"/>
      <c r="G339" s="47"/>
      <c r="H339" s="81" t="s">
        <v>611</v>
      </c>
      <c r="I339" s="47"/>
      <c r="J339" s="47"/>
      <c r="K339" s="47"/>
      <c r="L339" s="47"/>
      <c r="M339" s="47"/>
      <c r="N339" s="48"/>
      <c r="O339" s="47"/>
      <c r="P339" s="47"/>
      <c r="Q339" s="47"/>
      <c r="R339" s="47"/>
      <c r="S339" s="47"/>
      <c r="T339" s="48"/>
      <c r="U339" s="82">
        <v>3359854</v>
      </c>
      <c r="V339" s="83" t="s">
        <v>132</v>
      </c>
      <c r="W339" s="84">
        <f>U339/phase52</f>
        <v>5.7186800981718772E-3</v>
      </c>
      <c r="X339" s="51" t="s">
        <v>133</v>
      </c>
      <c r="Y339" s="78"/>
      <c r="Z339" s="67" t="s">
        <v>134</v>
      </c>
      <c r="AA339" s="133"/>
      <c r="AB339" s="134"/>
      <c r="AC339" s="134"/>
      <c r="AD339" s="134"/>
      <c r="AE339" s="134"/>
      <c r="AF339" s="134"/>
      <c r="AG339" s="134"/>
      <c r="AH339" s="135"/>
      <c r="AI339" s="71" t="s">
        <v>391</v>
      </c>
      <c r="AJ339" s="71"/>
      <c r="AK339" s="80"/>
    </row>
    <row r="340" spans="1:37" ht="17.25" thickBot="1" x14ac:dyDescent="0.35">
      <c r="A340" s="127"/>
      <c r="B340" s="86"/>
      <c r="C340" s="86" t="s">
        <v>612</v>
      </c>
      <c r="D340" s="86"/>
      <c r="E340" s="86"/>
      <c r="F340" s="86"/>
      <c r="G340" s="86"/>
      <c r="H340" s="86"/>
      <c r="I340" s="86" t="s">
        <v>358</v>
      </c>
      <c r="J340" s="86"/>
      <c r="K340" s="86"/>
      <c r="L340" s="86"/>
      <c r="M340" s="86"/>
      <c r="N340" s="87"/>
      <c r="O340" s="86"/>
      <c r="P340" s="86"/>
      <c r="Q340" s="86"/>
      <c r="R340" s="86"/>
      <c r="S340" s="86"/>
      <c r="T340" s="86"/>
      <c r="U340" s="88">
        <v>298526</v>
      </c>
      <c r="V340" s="89" t="s">
        <v>132</v>
      </c>
      <c r="W340" s="90">
        <f>IF(U339&gt;0,(+U340/U339),"")</f>
        <v>8.8850884592009058E-2</v>
      </c>
      <c r="X340" s="91" t="s">
        <v>133</v>
      </c>
      <c r="Y340" s="92"/>
      <c r="Z340" s="93" t="s">
        <v>141</v>
      </c>
      <c r="AA340" s="137"/>
      <c r="AB340" s="138"/>
      <c r="AC340" s="138"/>
      <c r="AD340" s="138"/>
      <c r="AE340" s="138"/>
      <c r="AF340" s="138"/>
      <c r="AG340" s="138"/>
      <c r="AH340" s="139"/>
      <c r="AI340" s="96" t="s">
        <v>145</v>
      </c>
      <c r="AJ340" s="96"/>
      <c r="AK340" s="97" t="s">
        <v>399</v>
      </c>
    </row>
    <row r="341" spans="1:37" ht="16.5" customHeight="1" x14ac:dyDescent="0.3">
      <c r="A341" s="45" t="s">
        <v>379</v>
      </c>
      <c r="B341" s="111" t="s">
        <v>613</v>
      </c>
      <c r="C341" s="112"/>
      <c r="D341" s="112"/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 t="s">
        <v>247</v>
      </c>
      <c r="P341" s="112"/>
      <c r="Q341" s="112"/>
      <c r="R341" s="112"/>
      <c r="S341" s="112"/>
      <c r="T341" s="112"/>
      <c r="U341" s="112"/>
      <c r="V341" s="113"/>
      <c r="W341" s="114"/>
      <c r="X341" s="115"/>
      <c r="Y341" s="116" t="s">
        <v>98</v>
      </c>
      <c r="Z341" s="53"/>
      <c r="AA341" s="117" t="s">
        <v>65</v>
      </c>
      <c r="AB341" s="118" t="s">
        <v>65</v>
      </c>
      <c r="AC341" s="118" t="s">
        <v>65</v>
      </c>
      <c r="AD341" s="118" t="s">
        <v>65</v>
      </c>
      <c r="AE341" s="118" t="s">
        <v>65</v>
      </c>
      <c r="AF341" s="118" t="s">
        <v>65</v>
      </c>
      <c r="AG341" s="118" t="s">
        <v>65</v>
      </c>
      <c r="AH341" s="140" t="s">
        <v>65</v>
      </c>
      <c r="AI341" s="119"/>
      <c r="AJ341" s="119"/>
      <c r="AK341" s="119">
        <v>46112</v>
      </c>
    </row>
    <row r="342" spans="1:37" ht="17.25" thickBot="1" x14ac:dyDescent="0.35">
      <c r="A342" s="103"/>
      <c r="B342" s="47"/>
      <c r="C342" s="47" t="s">
        <v>214</v>
      </c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8"/>
      <c r="O342" s="47"/>
      <c r="P342" s="47" t="s">
        <v>171</v>
      </c>
      <c r="Q342" s="47"/>
      <c r="R342" s="47"/>
      <c r="S342" s="47"/>
      <c r="T342" s="47"/>
      <c r="U342" s="47"/>
      <c r="V342" s="49"/>
      <c r="W342" s="50"/>
      <c r="X342" s="51"/>
      <c r="Y342" s="59" t="s">
        <v>102</v>
      </c>
      <c r="Z342" s="60"/>
      <c r="AA342" s="129" t="s">
        <v>65</v>
      </c>
      <c r="AB342" s="120" t="s">
        <v>65</v>
      </c>
      <c r="AC342" s="120" t="s">
        <v>65</v>
      </c>
      <c r="AD342" s="120" t="s">
        <v>65</v>
      </c>
      <c r="AE342" s="120" t="s">
        <v>65</v>
      </c>
      <c r="AF342" s="120" t="s">
        <v>65</v>
      </c>
      <c r="AG342" s="120" t="s">
        <v>65</v>
      </c>
      <c r="AH342" s="121" t="s">
        <v>65</v>
      </c>
      <c r="AI342" s="63"/>
      <c r="AJ342" s="64"/>
      <c r="AK342" s="63"/>
    </row>
    <row r="343" spans="1:37" x14ac:dyDescent="0.3">
      <c r="A343" s="104"/>
      <c r="B343" s="47"/>
      <c r="C343" s="47"/>
      <c r="D343" s="47" t="s">
        <v>99</v>
      </c>
      <c r="E343" s="47"/>
      <c r="F343" s="47"/>
      <c r="G343" s="47"/>
      <c r="H343" s="47"/>
      <c r="I343" s="47"/>
      <c r="J343" s="47"/>
      <c r="K343" s="47"/>
      <c r="L343" s="47"/>
      <c r="M343" s="47"/>
      <c r="N343" s="48"/>
      <c r="O343" s="47"/>
      <c r="P343" s="47"/>
      <c r="Q343" s="47" t="s">
        <v>172</v>
      </c>
      <c r="R343" s="47"/>
      <c r="S343" s="47"/>
      <c r="T343" s="47"/>
      <c r="U343" s="47"/>
      <c r="V343" s="49"/>
      <c r="W343" s="50"/>
      <c r="X343" s="51"/>
      <c r="Y343" s="66" t="s">
        <v>104</v>
      </c>
      <c r="Z343" s="67" t="s">
        <v>105</v>
      </c>
      <c r="AA343" s="130" t="s">
        <v>614</v>
      </c>
      <c r="AB343" s="131"/>
      <c r="AC343" s="131"/>
      <c r="AD343" s="131"/>
      <c r="AE343" s="131"/>
      <c r="AF343" s="131"/>
      <c r="AG343" s="131"/>
      <c r="AH343" s="132" t="s">
        <v>384</v>
      </c>
      <c r="AI343" s="71" t="s">
        <v>109</v>
      </c>
      <c r="AJ343" s="72"/>
      <c r="AK343" s="73"/>
    </row>
    <row r="344" spans="1:37" x14ac:dyDescent="0.3">
      <c r="A344" s="126"/>
      <c r="B344" s="47"/>
      <c r="C344" s="47"/>
      <c r="D344" s="47"/>
      <c r="E344" s="47" t="s">
        <v>615</v>
      </c>
      <c r="F344" s="47"/>
      <c r="G344" s="47"/>
      <c r="H344" s="47"/>
      <c r="I344" s="47"/>
      <c r="J344" s="47"/>
      <c r="K344" s="47"/>
      <c r="L344" s="47"/>
      <c r="M344" s="47"/>
      <c r="N344" s="48"/>
      <c r="O344" s="47"/>
      <c r="P344" s="47"/>
      <c r="Q344" s="47"/>
      <c r="R344" s="47" t="s">
        <v>296</v>
      </c>
      <c r="S344" s="47"/>
      <c r="T344" s="47"/>
      <c r="U344" s="47"/>
      <c r="V344" s="49"/>
      <c r="W344" s="50"/>
      <c r="X344" s="51"/>
      <c r="Y344" s="66" t="s">
        <v>113</v>
      </c>
      <c r="Z344" s="67" t="s">
        <v>114</v>
      </c>
      <c r="AA344" s="133"/>
      <c r="AB344" s="134"/>
      <c r="AC344" s="134"/>
      <c r="AD344" s="134"/>
      <c r="AE344" s="134"/>
      <c r="AF344" s="134"/>
      <c r="AG344" s="134"/>
      <c r="AH344" s="141">
        <v>46112</v>
      </c>
      <c r="AI344" s="71" t="s">
        <v>119</v>
      </c>
      <c r="AJ344" s="77"/>
      <c r="AK344" s="73"/>
    </row>
    <row r="345" spans="1:37" x14ac:dyDescent="0.3">
      <c r="A345" s="126"/>
      <c r="B345" s="47"/>
      <c r="C345" s="47"/>
      <c r="D345" s="47"/>
      <c r="E345" s="47"/>
      <c r="F345" s="47" t="s">
        <v>616</v>
      </c>
      <c r="G345" s="47"/>
      <c r="H345" s="47"/>
      <c r="I345" s="47"/>
      <c r="J345" s="47"/>
      <c r="K345" s="47"/>
      <c r="L345" s="47"/>
      <c r="M345" s="47"/>
      <c r="N345" s="48"/>
      <c r="O345" s="47"/>
      <c r="P345" s="47"/>
      <c r="Q345" s="47"/>
      <c r="R345" s="47"/>
      <c r="S345" s="47"/>
      <c r="T345" s="47"/>
      <c r="U345" s="47"/>
      <c r="V345" s="49"/>
      <c r="W345" s="50"/>
      <c r="X345" s="51"/>
      <c r="Y345" s="78"/>
      <c r="Z345" s="67" t="s">
        <v>65</v>
      </c>
      <c r="AA345" s="133"/>
      <c r="AB345" s="134"/>
      <c r="AC345" s="134"/>
      <c r="AD345" s="134"/>
      <c r="AE345" s="134"/>
      <c r="AF345" s="134"/>
      <c r="AG345" s="134"/>
      <c r="AH345" s="135"/>
      <c r="AI345" s="71" t="s">
        <v>125</v>
      </c>
      <c r="AJ345" s="71"/>
      <c r="AK345" s="80"/>
    </row>
    <row r="346" spans="1:37" x14ac:dyDescent="0.3">
      <c r="A346" s="126"/>
      <c r="B346" s="47"/>
      <c r="C346" s="47"/>
      <c r="D346" s="47"/>
      <c r="E346" s="47"/>
      <c r="F346" s="47"/>
      <c r="G346" s="47" t="s">
        <v>617</v>
      </c>
      <c r="H346" s="47"/>
      <c r="I346" s="47"/>
      <c r="J346" s="47"/>
      <c r="K346" s="47"/>
      <c r="L346" s="47"/>
      <c r="M346" s="47"/>
      <c r="N346" s="48"/>
      <c r="O346" s="47"/>
      <c r="P346" s="47"/>
      <c r="Q346" s="47"/>
      <c r="R346" s="47"/>
      <c r="S346" s="47"/>
      <c r="T346" s="47" t="s">
        <v>618</v>
      </c>
      <c r="U346" s="47"/>
      <c r="V346" s="49"/>
      <c r="W346" s="50"/>
      <c r="X346" s="51"/>
      <c r="Y346" s="78"/>
      <c r="Z346" s="67" t="s">
        <v>126</v>
      </c>
      <c r="AA346" s="133"/>
      <c r="AB346" s="134"/>
      <c r="AC346" s="134"/>
      <c r="AD346" s="134"/>
      <c r="AE346" s="134"/>
      <c r="AF346" s="134"/>
      <c r="AG346" s="134"/>
      <c r="AH346" s="135"/>
      <c r="AI346" s="71" t="s">
        <v>130</v>
      </c>
      <c r="AJ346" s="71"/>
      <c r="AK346" s="80"/>
    </row>
    <row r="347" spans="1:37" x14ac:dyDescent="0.3">
      <c r="A347" s="126"/>
      <c r="B347" s="47"/>
      <c r="C347" s="47"/>
      <c r="D347" s="47"/>
      <c r="E347" s="47"/>
      <c r="F347" s="47"/>
      <c r="G347" s="47"/>
      <c r="H347" s="81" t="s">
        <v>619</v>
      </c>
      <c r="I347" s="47"/>
      <c r="J347" s="47"/>
      <c r="K347" s="47"/>
      <c r="L347" s="47"/>
      <c r="M347" s="47"/>
      <c r="N347" s="48"/>
      <c r="O347" s="47"/>
      <c r="P347" s="47"/>
      <c r="Q347" s="47"/>
      <c r="R347" s="47"/>
      <c r="S347" s="47"/>
      <c r="T347" s="48"/>
      <c r="U347" s="82">
        <v>8766279</v>
      </c>
      <c r="V347" s="83" t="s">
        <v>132</v>
      </c>
      <c r="W347" s="84">
        <f>U347/phase52</f>
        <v>1.4920751095827993E-2</v>
      </c>
      <c r="X347" s="51" t="s">
        <v>133</v>
      </c>
      <c r="Y347" s="78"/>
      <c r="Z347" s="67" t="s">
        <v>134</v>
      </c>
      <c r="AA347" s="133"/>
      <c r="AB347" s="134"/>
      <c r="AC347" s="134"/>
      <c r="AD347" s="134"/>
      <c r="AE347" s="134"/>
      <c r="AF347" s="134"/>
      <c r="AG347" s="134"/>
      <c r="AH347" s="135"/>
      <c r="AI347" s="71" t="s">
        <v>391</v>
      </c>
      <c r="AJ347" s="71"/>
      <c r="AK347" s="80"/>
    </row>
    <row r="348" spans="1:37" ht="17.25" thickBot="1" x14ac:dyDescent="0.35">
      <c r="A348" s="127"/>
      <c r="B348" s="86"/>
      <c r="C348" s="86" t="s">
        <v>258</v>
      </c>
      <c r="D348" s="86"/>
      <c r="E348" s="86"/>
      <c r="F348" s="86"/>
      <c r="G348" s="86"/>
      <c r="H348" s="86"/>
      <c r="I348" s="86" t="s">
        <v>620</v>
      </c>
      <c r="J348" s="86"/>
      <c r="K348" s="86"/>
      <c r="L348" s="86"/>
      <c r="M348" s="86"/>
      <c r="N348" s="87"/>
      <c r="O348" s="86"/>
      <c r="P348" s="86"/>
      <c r="Q348" s="86"/>
      <c r="R348" s="86"/>
      <c r="S348" s="86"/>
      <c r="T348" s="86"/>
      <c r="U348" s="88">
        <v>709849</v>
      </c>
      <c r="V348" s="89" t="s">
        <v>132</v>
      </c>
      <c r="W348" s="90">
        <f>IF(U347&gt;0,(+U348/U347),"")</f>
        <v>8.0974949576667593E-2</v>
      </c>
      <c r="X348" s="91" t="s">
        <v>133</v>
      </c>
      <c r="Y348" s="92"/>
      <c r="Z348" s="93" t="s">
        <v>141</v>
      </c>
      <c r="AA348" s="137"/>
      <c r="AB348" s="138"/>
      <c r="AC348" s="138"/>
      <c r="AD348" s="138"/>
      <c r="AE348" s="138"/>
      <c r="AF348" s="138"/>
      <c r="AG348" s="138"/>
      <c r="AH348" s="139"/>
      <c r="AI348" s="96" t="s">
        <v>145</v>
      </c>
      <c r="AJ348" s="96"/>
      <c r="AK348" s="97" t="s">
        <v>621</v>
      </c>
    </row>
    <row r="349" spans="1:37" ht="16.5" customHeight="1" x14ac:dyDescent="0.3">
      <c r="A349" s="45" t="s">
        <v>379</v>
      </c>
      <c r="B349" s="111" t="s">
        <v>622</v>
      </c>
      <c r="C349" s="112"/>
      <c r="D349" s="112"/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 t="s">
        <v>529</v>
      </c>
      <c r="P349" s="112"/>
      <c r="Q349" s="112"/>
      <c r="R349" s="112"/>
      <c r="S349" s="112"/>
      <c r="T349" s="112"/>
      <c r="U349" s="112"/>
      <c r="V349" s="113"/>
      <c r="W349" s="114"/>
      <c r="X349" s="115"/>
      <c r="Y349" s="116" t="s">
        <v>98</v>
      </c>
      <c r="Z349" s="53"/>
      <c r="AA349" s="117" t="s">
        <v>65</v>
      </c>
      <c r="AB349" s="118" t="s">
        <v>65</v>
      </c>
      <c r="AC349" s="118" t="s">
        <v>65</v>
      </c>
      <c r="AD349" s="118" t="s">
        <v>65</v>
      </c>
      <c r="AE349" s="118" t="s">
        <v>65</v>
      </c>
      <c r="AF349" s="118" t="s">
        <v>65</v>
      </c>
      <c r="AG349" s="118" t="s">
        <v>65</v>
      </c>
      <c r="AH349" s="140" t="s">
        <v>65</v>
      </c>
      <c r="AI349" s="119"/>
      <c r="AJ349" s="119"/>
      <c r="AK349" s="119">
        <v>45900</v>
      </c>
    </row>
    <row r="350" spans="1:37" ht="17.25" thickBot="1" x14ac:dyDescent="0.35">
      <c r="A350" s="103"/>
      <c r="B350" s="47"/>
      <c r="C350" s="47" t="s">
        <v>382</v>
      </c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8"/>
      <c r="O350" s="47"/>
      <c r="P350" s="47" t="s">
        <v>215</v>
      </c>
      <c r="Q350" s="47"/>
      <c r="R350" s="47"/>
      <c r="S350" s="47"/>
      <c r="T350" s="47"/>
      <c r="U350" s="47"/>
      <c r="V350" s="49"/>
      <c r="W350" s="50"/>
      <c r="X350" s="51"/>
      <c r="Y350" s="59" t="s">
        <v>102</v>
      </c>
      <c r="Z350" s="60"/>
      <c r="AA350" s="129" t="s">
        <v>65</v>
      </c>
      <c r="AB350" s="120" t="s">
        <v>65</v>
      </c>
      <c r="AC350" s="120" t="s">
        <v>65</v>
      </c>
      <c r="AD350" s="120" t="s">
        <v>65</v>
      </c>
      <c r="AE350" s="120" t="s">
        <v>65</v>
      </c>
      <c r="AF350" s="120" t="s">
        <v>65</v>
      </c>
      <c r="AG350" s="120" t="s">
        <v>65</v>
      </c>
      <c r="AH350" s="121" t="s">
        <v>65</v>
      </c>
      <c r="AI350" s="63"/>
      <c r="AJ350" s="64"/>
      <c r="AK350" s="63">
        <v>45876</v>
      </c>
    </row>
    <row r="351" spans="1:37" x14ac:dyDescent="0.3">
      <c r="A351" s="104"/>
      <c r="B351" s="47"/>
      <c r="C351" s="47"/>
      <c r="D351" s="47" t="s">
        <v>99</v>
      </c>
      <c r="E351" s="47"/>
      <c r="F351" s="47"/>
      <c r="G351" s="47"/>
      <c r="H351" s="47"/>
      <c r="I351" s="47"/>
      <c r="J351" s="47"/>
      <c r="K351" s="47"/>
      <c r="L351" s="47"/>
      <c r="M351" s="47"/>
      <c r="N351" s="48"/>
      <c r="O351" s="47"/>
      <c r="P351" s="47"/>
      <c r="Q351" s="47" t="s">
        <v>217</v>
      </c>
      <c r="R351" s="47"/>
      <c r="S351" s="47"/>
      <c r="T351" s="47"/>
      <c r="U351" s="47"/>
      <c r="V351" s="49"/>
      <c r="W351" s="50"/>
      <c r="X351" s="51"/>
      <c r="Y351" s="66" t="s">
        <v>104</v>
      </c>
      <c r="Z351" s="67" t="s">
        <v>105</v>
      </c>
      <c r="AA351" s="130" t="s">
        <v>480</v>
      </c>
      <c r="AB351" s="131"/>
      <c r="AC351" s="131"/>
      <c r="AD351" s="131"/>
      <c r="AE351" s="131"/>
      <c r="AF351" s="131"/>
      <c r="AG351" s="131"/>
      <c r="AH351" s="132" t="s">
        <v>384</v>
      </c>
      <c r="AI351" s="71" t="s">
        <v>109</v>
      </c>
      <c r="AJ351" s="72"/>
      <c r="AK351" s="73" t="s">
        <v>623</v>
      </c>
    </row>
    <row r="352" spans="1:37" x14ac:dyDescent="0.3">
      <c r="A352" s="126"/>
      <c r="B352" s="47"/>
      <c r="C352" s="47"/>
      <c r="D352" s="47"/>
      <c r="E352" s="47" t="s">
        <v>624</v>
      </c>
      <c r="F352" s="47"/>
      <c r="G352" s="47"/>
      <c r="H352" s="47"/>
      <c r="I352" s="47"/>
      <c r="J352" s="47"/>
      <c r="K352" s="47"/>
      <c r="L352" s="47"/>
      <c r="M352" s="47"/>
      <c r="N352" s="48"/>
      <c r="O352" s="47"/>
      <c r="P352" s="47"/>
      <c r="Q352" s="47"/>
      <c r="R352" s="47" t="s">
        <v>446</v>
      </c>
      <c r="S352" s="47"/>
      <c r="T352" s="47"/>
      <c r="U352" s="47"/>
      <c r="V352" s="49"/>
      <c r="W352" s="50"/>
      <c r="X352" s="51"/>
      <c r="Y352" s="66" t="s">
        <v>113</v>
      </c>
      <c r="Z352" s="67" t="s">
        <v>114</v>
      </c>
      <c r="AA352" s="133"/>
      <c r="AB352" s="134"/>
      <c r="AC352" s="134"/>
      <c r="AD352" s="134"/>
      <c r="AE352" s="134"/>
      <c r="AF352" s="134"/>
      <c r="AG352" s="134"/>
      <c r="AH352" s="141">
        <v>46265</v>
      </c>
      <c r="AI352" s="71" t="s">
        <v>119</v>
      </c>
      <c r="AJ352" s="77"/>
      <c r="AK352" s="73"/>
    </row>
    <row r="353" spans="1:37" x14ac:dyDescent="0.3">
      <c r="A353" s="126"/>
      <c r="B353" s="47"/>
      <c r="C353" s="47"/>
      <c r="D353" s="47"/>
      <c r="E353" s="47"/>
      <c r="F353" s="47" t="s">
        <v>625</v>
      </c>
      <c r="G353" s="47"/>
      <c r="H353" s="47"/>
      <c r="I353" s="47"/>
      <c r="J353" s="47"/>
      <c r="K353" s="47"/>
      <c r="L353" s="47"/>
      <c r="M353" s="47"/>
      <c r="N353" s="48"/>
      <c r="O353" s="47"/>
      <c r="P353" s="47"/>
      <c r="Q353" s="47"/>
      <c r="R353" s="47"/>
      <c r="S353" s="47"/>
      <c r="T353" s="47"/>
      <c r="U353" s="47"/>
      <c r="V353" s="49"/>
      <c r="W353" s="50"/>
      <c r="X353" s="51"/>
      <c r="Y353" s="78"/>
      <c r="Z353" s="67" t="s">
        <v>65</v>
      </c>
      <c r="AA353" s="133"/>
      <c r="AB353" s="134"/>
      <c r="AC353" s="134"/>
      <c r="AD353" s="134"/>
      <c r="AE353" s="134"/>
      <c r="AF353" s="134"/>
      <c r="AG353" s="134"/>
      <c r="AH353" s="135"/>
      <c r="AI353" s="71" t="s">
        <v>125</v>
      </c>
      <c r="AJ353" s="71"/>
      <c r="AK353" s="102">
        <v>161578</v>
      </c>
    </row>
    <row r="354" spans="1:37" x14ac:dyDescent="0.3">
      <c r="A354" s="126"/>
      <c r="B354" s="47"/>
      <c r="C354" s="47"/>
      <c r="D354" s="47"/>
      <c r="E354" s="47"/>
      <c r="F354" s="47"/>
      <c r="G354" s="47" t="s">
        <v>626</v>
      </c>
      <c r="H354" s="47"/>
      <c r="I354" s="47"/>
      <c r="J354" s="47"/>
      <c r="K354" s="47"/>
      <c r="L354" s="47"/>
      <c r="M354" s="47"/>
      <c r="N354" s="48"/>
      <c r="O354" s="47"/>
      <c r="P354" s="47"/>
      <c r="Q354" s="47"/>
      <c r="R354" s="47"/>
      <c r="S354" s="47"/>
      <c r="T354" s="47" t="s">
        <v>627</v>
      </c>
      <c r="U354" s="47"/>
      <c r="V354" s="49"/>
      <c r="W354" s="50"/>
      <c r="X354" s="51"/>
      <c r="Y354" s="78"/>
      <c r="Z354" s="67" t="s">
        <v>126</v>
      </c>
      <c r="AA354" s="133"/>
      <c r="AB354" s="134"/>
      <c r="AC354" s="134"/>
      <c r="AD354" s="134"/>
      <c r="AE354" s="134"/>
      <c r="AF354" s="134"/>
      <c r="AG354" s="134"/>
      <c r="AH354" s="135"/>
      <c r="AI354" s="71" t="s">
        <v>130</v>
      </c>
      <c r="AJ354" s="71"/>
      <c r="AK354" s="80">
        <v>45876</v>
      </c>
    </row>
    <row r="355" spans="1:37" x14ac:dyDescent="0.3">
      <c r="A355" s="126"/>
      <c r="B355" s="47"/>
      <c r="C355" s="47"/>
      <c r="D355" s="47"/>
      <c r="E355" s="47"/>
      <c r="F355" s="47"/>
      <c r="G355" s="47"/>
      <c r="H355" s="81" t="s">
        <v>628</v>
      </c>
      <c r="I355" s="47"/>
      <c r="J355" s="47"/>
      <c r="K355" s="47"/>
      <c r="L355" s="47"/>
      <c r="M355" s="47"/>
      <c r="N355" s="48"/>
      <c r="O355" s="47"/>
      <c r="P355" s="47"/>
      <c r="Q355" s="47"/>
      <c r="R355" s="47"/>
      <c r="S355" s="47"/>
      <c r="T355" s="48"/>
      <c r="U355" s="82">
        <v>4124695</v>
      </c>
      <c r="V355" s="83" t="s">
        <v>132</v>
      </c>
      <c r="W355" s="84">
        <f>U355/phase52</f>
        <v>7.0204869638767192E-3</v>
      </c>
      <c r="X355" s="51" t="s">
        <v>133</v>
      </c>
      <c r="Y355" s="78"/>
      <c r="Z355" s="67" t="s">
        <v>134</v>
      </c>
      <c r="AA355" s="133"/>
      <c r="AB355" s="134"/>
      <c r="AC355" s="134"/>
      <c r="AD355" s="134"/>
      <c r="AE355" s="134"/>
      <c r="AF355" s="134"/>
      <c r="AG355" s="134"/>
      <c r="AH355" s="135"/>
      <c r="AI355" s="71" t="s">
        <v>391</v>
      </c>
      <c r="AJ355" s="71"/>
      <c r="AK355" s="80"/>
    </row>
    <row r="356" spans="1:37" ht="17.25" thickBot="1" x14ac:dyDescent="0.35">
      <c r="A356" s="127"/>
      <c r="B356" s="86"/>
      <c r="C356" s="86" t="s">
        <v>486</v>
      </c>
      <c r="D356" s="86"/>
      <c r="E356" s="86"/>
      <c r="F356" s="86"/>
      <c r="G356" s="86"/>
      <c r="H356" s="86"/>
      <c r="I356" s="86" t="s">
        <v>487</v>
      </c>
      <c r="J356" s="86"/>
      <c r="K356" s="86"/>
      <c r="L356" s="86"/>
      <c r="M356" s="86"/>
      <c r="N356" s="87"/>
      <c r="O356" s="86"/>
      <c r="P356" s="86"/>
      <c r="Q356" s="86"/>
      <c r="R356" s="86"/>
      <c r="S356" s="86"/>
      <c r="T356" s="86"/>
      <c r="U356" s="88">
        <v>566090</v>
      </c>
      <c r="V356" s="89" t="s">
        <v>132</v>
      </c>
      <c r="W356" s="90">
        <f>IF(U355&gt;0,(+U356/U355),"")</f>
        <v>0.13724408713856417</v>
      </c>
      <c r="X356" s="91" t="s">
        <v>133</v>
      </c>
      <c r="Y356" s="92"/>
      <c r="Z356" s="93" t="s">
        <v>141</v>
      </c>
      <c r="AA356" s="137"/>
      <c r="AB356" s="138"/>
      <c r="AC356" s="138"/>
      <c r="AD356" s="138"/>
      <c r="AE356" s="138"/>
      <c r="AF356" s="138"/>
      <c r="AG356" s="138"/>
      <c r="AH356" s="139"/>
      <c r="AI356" s="96" t="s">
        <v>145</v>
      </c>
      <c r="AJ356" s="96"/>
      <c r="AK356" s="97" t="s">
        <v>488</v>
      </c>
    </row>
    <row r="357" spans="1:37" ht="16.5" customHeight="1" x14ac:dyDescent="0.3">
      <c r="A357" s="45" t="s">
        <v>379</v>
      </c>
      <c r="B357" s="46" t="s">
        <v>629</v>
      </c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8"/>
      <c r="O357" s="47" t="s">
        <v>601</v>
      </c>
      <c r="P357" s="47"/>
      <c r="Q357" s="47"/>
      <c r="R357" s="47"/>
      <c r="S357" s="47"/>
      <c r="T357" s="47"/>
      <c r="U357" s="47"/>
      <c r="V357" s="49"/>
      <c r="W357" s="50"/>
      <c r="X357" s="51"/>
      <c r="Y357" s="52" t="s">
        <v>98</v>
      </c>
      <c r="Z357" s="53"/>
      <c r="AA357" s="54"/>
      <c r="AB357" s="54"/>
      <c r="AC357" s="54"/>
      <c r="AD357" s="54"/>
      <c r="AE357" s="54"/>
      <c r="AF357" s="54"/>
      <c r="AG357" s="55"/>
      <c r="AH357" s="56"/>
      <c r="AI357" s="57"/>
      <c r="AJ357" s="57"/>
      <c r="AK357" s="57">
        <v>45961</v>
      </c>
    </row>
    <row r="358" spans="1:37" ht="17.25" thickBot="1" x14ac:dyDescent="0.35">
      <c r="A358" s="58"/>
      <c r="B358" s="47"/>
      <c r="C358" s="47" t="s">
        <v>214</v>
      </c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8"/>
      <c r="O358" s="47"/>
      <c r="P358" s="47" t="s">
        <v>215</v>
      </c>
      <c r="Q358" s="47"/>
      <c r="R358" s="47"/>
      <c r="S358" s="47"/>
      <c r="T358" s="47"/>
      <c r="U358" s="47"/>
      <c r="V358" s="49"/>
      <c r="W358" s="50"/>
      <c r="X358" s="51"/>
      <c r="Y358" s="59" t="s">
        <v>102</v>
      </c>
      <c r="Z358" s="60"/>
      <c r="AA358" s="61"/>
      <c r="AB358" s="61"/>
      <c r="AC358" s="61"/>
      <c r="AD358" s="61"/>
      <c r="AE358" s="61"/>
      <c r="AF358" s="61"/>
      <c r="AG358" s="62"/>
      <c r="AH358" s="61"/>
      <c r="AI358" s="63"/>
      <c r="AJ358" s="64"/>
      <c r="AK358" s="57">
        <v>45931</v>
      </c>
    </row>
    <row r="359" spans="1:37" x14ac:dyDescent="0.3">
      <c r="A359" s="104" t="s">
        <v>630</v>
      </c>
      <c r="B359" s="47"/>
      <c r="C359" s="47"/>
      <c r="D359" s="47" t="s">
        <v>99</v>
      </c>
      <c r="E359" s="47"/>
      <c r="F359" s="47"/>
      <c r="G359" s="47"/>
      <c r="H359" s="47"/>
      <c r="I359" s="47"/>
      <c r="J359" s="47"/>
      <c r="K359" s="47"/>
      <c r="L359" s="47"/>
      <c r="M359" s="47"/>
      <c r="N359" s="48"/>
      <c r="O359" s="47"/>
      <c r="P359" s="47"/>
      <c r="Q359" s="47" t="s">
        <v>631</v>
      </c>
      <c r="R359" s="47"/>
      <c r="S359" s="47"/>
      <c r="T359" s="47"/>
      <c r="U359" s="47"/>
      <c r="V359" s="49"/>
      <c r="W359" s="50"/>
      <c r="X359" s="51"/>
      <c r="Y359" s="66" t="s">
        <v>104</v>
      </c>
      <c r="Z359" s="67" t="s">
        <v>105</v>
      </c>
      <c r="AA359" s="130" t="s">
        <v>414</v>
      </c>
      <c r="AB359" s="131"/>
      <c r="AC359" s="131"/>
      <c r="AD359" s="131"/>
      <c r="AE359" s="131"/>
      <c r="AF359" s="131"/>
      <c r="AG359" s="131"/>
      <c r="AH359" s="132" t="s">
        <v>384</v>
      </c>
      <c r="AI359" s="71" t="s">
        <v>109</v>
      </c>
      <c r="AJ359" s="72"/>
      <c r="AK359" s="73" t="s">
        <v>426</v>
      </c>
    </row>
    <row r="360" spans="1:37" x14ac:dyDescent="0.3">
      <c r="A360" s="65"/>
      <c r="B360" s="47"/>
      <c r="C360" s="47"/>
      <c r="D360" s="47"/>
      <c r="E360" s="47" t="s">
        <v>632</v>
      </c>
      <c r="F360" s="47"/>
      <c r="G360" s="47"/>
      <c r="H360" s="47"/>
      <c r="I360" s="47"/>
      <c r="J360" s="47"/>
      <c r="K360" s="47"/>
      <c r="L360" s="47"/>
      <c r="M360" s="47"/>
      <c r="N360" s="48"/>
      <c r="O360" s="47"/>
      <c r="P360" s="47"/>
      <c r="Q360" s="47"/>
      <c r="R360" s="47" t="s">
        <v>296</v>
      </c>
      <c r="S360" s="47"/>
      <c r="T360" s="47"/>
      <c r="U360" s="47"/>
      <c r="V360" s="49"/>
      <c r="W360" s="50"/>
      <c r="X360" s="51"/>
      <c r="Y360" s="66" t="s">
        <v>113</v>
      </c>
      <c r="Z360" s="67" t="s">
        <v>114</v>
      </c>
      <c r="AA360" s="133"/>
      <c r="AB360" s="134"/>
      <c r="AC360" s="134"/>
      <c r="AD360" s="134"/>
      <c r="AE360" s="134"/>
      <c r="AF360" s="134"/>
      <c r="AG360" s="134"/>
      <c r="AH360" s="141">
        <v>45961</v>
      </c>
      <c r="AI360" s="71" t="s">
        <v>119</v>
      </c>
      <c r="AJ360" s="77"/>
      <c r="AK360" s="73"/>
    </row>
    <row r="361" spans="1:37" x14ac:dyDescent="0.3">
      <c r="A361" s="65"/>
      <c r="B361" s="47"/>
      <c r="C361" s="47"/>
      <c r="D361" s="47"/>
      <c r="E361" s="47"/>
      <c r="F361" s="47" t="s">
        <v>633</v>
      </c>
      <c r="G361" s="47"/>
      <c r="H361" s="47"/>
      <c r="I361" s="47"/>
      <c r="J361" s="47"/>
      <c r="K361" s="47"/>
      <c r="L361" s="47"/>
      <c r="M361" s="47"/>
      <c r="N361" s="48"/>
      <c r="O361" s="47"/>
      <c r="P361" s="47"/>
      <c r="Q361" s="47"/>
      <c r="R361" s="47"/>
      <c r="S361" s="47"/>
      <c r="T361" s="47"/>
      <c r="U361" s="47"/>
      <c r="V361" s="49"/>
      <c r="W361" s="50"/>
      <c r="X361" s="51"/>
      <c r="Y361" s="78"/>
      <c r="Z361" s="67" t="s">
        <v>65</v>
      </c>
      <c r="AA361" s="133"/>
      <c r="AB361" s="134"/>
      <c r="AC361" s="134"/>
      <c r="AD361" s="134"/>
      <c r="AE361" s="134"/>
      <c r="AF361" s="134"/>
      <c r="AG361" s="134"/>
      <c r="AH361" s="135"/>
      <c r="AI361" s="71" t="s">
        <v>125</v>
      </c>
      <c r="AJ361" s="71"/>
      <c r="AK361" s="102">
        <v>635862</v>
      </c>
    </row>
    <row r="362" spans="1:37" x14ac:dyDescent="0.3">
      <c r="A362" s="65"/>
      <c r="B362" s="47"/>
      <c r="C362" s="47"/>
      <c r="D362" s="47"/>
      <c r="E362" s="47"/>
      <c r="F362" s="47"/>
      <c r="G362" s="47" t="s">
        <v>634</v>
      </c>
      <c r="H362" s="47"/>
      <c r="I362" s="47"/>
      <c r="J362" s="47"/>
      <c r="K362" s="47"/>
      <c r="L362" s="47"/>
      <c r="M362" s="47"/>
      <c r="N362" s="48"/>
      <c r="O362" s="47"/>
      <c r="P362" s="47"/>
      <c r="Q362" s="47"/>
      <c r="R362" s="47"/>
      <c r="S362" s="47"/>
      <c r="T362" s="47" t="s">
        <v>517</v>
      </c>
      <c r="U362" s="47"/>
      <c r="V362" s="49"/>
      <c r="W362" s="50"/>
      <c r="X362" s="51"/>
      <c r="Y362" s="78"/>
      <c r="Z362" s="67" t="s">
        <v>126</v>
      </c>
      <c r="AA362" s="133"/>
      <c r="AB362" s="134"/>
      <c r="AC362" s="134"/>
      <c r="AD362" s="134"/>
      <c r="AE362" s="134"/>
      <c r="AF362" s="134"/>
      <c r="AG362" s="134"/>
      <c r="AH362" s="135"/>
      <c r="AI362" s="71" t="s">
        <v>130</v>
      </c>
      <c r="AJ362" s="71"/>
      <c r="AK362" s="80">
        <v>45931</v>
      </c>
    </row>
    <row r="363" spans="1:37" x14ac:dyDescent="0.3">
      <c r="A363" s="65"/>
      <c r="B363" s="47"/>
      <c r="C363" s="47"/>
      <c r="D363" s="47"/>
      <c r="E363" s="47"/>
      <c r="F363" s="47"/>
      <c r="G363" s="47"/>
      <c r="H363" s="81" t="s">
        <v>635</v>
      </c>
      <c r="I363" s="47"/>
      <c r="J363" s="47"/>
      <c r="K363" s="47"/>
      <c r="L363" s="47"/>
      <c r="M363" s="47"/>
      <c r="N363" s="48"/>
      <c r="O363" s="47"/>
      <c r="P363" s="47"/>
      <c r="Q363" s="47"/>
      <c r="R363" s="47"/>
      <c r="S363" s="47"/>
      <c r="T363" s="48"/>
      <c r="U363" s="82">
        <v>8079881</v>
      </c>
      <c r="V363" s="83" t="s">
        <v>132</v>
      </c>
      <c r="W363" s="84">
        <f>U363/phase52</f>
        <v>1.3752459086108232E-2</v>
      </c>
      <c r="X363" s="51" t="s">
        <v>133</v>
      </c>
      <c r="Y363" s="78"/>
      <c r="Z363" s="67" t="s">
        <v>134</v>
      </c>
      <c r="AA363" s="133"/>
      <c r="AB363" s="134"/>
      <c r="AC363" s="134"/>
      <c r="AD363" s="134"/>
      <c r="AE363" s="134"/>
      <c r="AF363" s="134"/>
      <c r="AG363" s="134"/>
      <c r="AH363" s="135"/>
      <c r="AI363" s="71" t="s">
        <v>391</v>
      </c>
      <c r="AJ363" s="71"/>
      <c r="AK363" s="80"/>
    </row>
    <row r="364" spans="1:37" ht="17.25" thickBot="1" x14ac:dyDescent="0.35">
      <c r="A364" s="85"/>
      <c r="B364" s="86"/>
      <c r="C364" s="86" t="s">
        <v>605</v>
      </c>
      <c r="D364" s="86"/>
      <c r="E364" s="86"/>
      <c r="F364" s="86"/>
      <c r="G364" s="86"/>
      <c r="H364" s="86"/>
      <c r="I364" s="86" t="s">
        <v>508</v>
      </c>
      <c r="J364" s="86"/>
      <c r="K364" s="86"/>
      <c r="L364" s="86"/>
      <c r="M364" s="86"/>
      <c r="N364" s="87"/>
      <c r="O364" s="86"/>
      <c r="P364" s="86"/>
      <c r="Q364" s="86"/>
      <c r="R364" s="86"/>
      <c r="S364" s="86"/>
      <c r="T364" s="86"/>
      <c r="U364" s="88">
        <v>708870</v>
      </c>
      <c r="V364" s="89" t="s">
        <v>132</v>
      </c>
      <c r="W364" s="90">
        <f>IF(U363&gt;0,(+U364/U363),"")</f>
        <v>8.773272774685667E-2</v>
      </c>
      <c r="X364" s="91" t="s">
        <v>133</v>
      </c>
      <c r="Y364" s="92"/>
      <c r="Z364" s="93" t="s">
        <v>141</v>
      </c>
      <c r="AA364" s="137"/>
      <c r="AB364" s="138"/>
      <c r="AC364" s="138"/>
      <c r="AD364" s="138"/>
      <c r="AE364" s="138"/>
      <c r="AF364" s="138"/>
      <c r="AG364" s="138"/>
      <c r="AH364" s="139"/>
      <c r="AI364" s="96" t="s">
        <v>145</v>
      </c>
      <c r="AJ364" s="96"/>
      <c r="AK364" s="97" t="s">
        <v>423</v>
      </c>
    </row>
    <row r="365" spans="1:37" ht="13.9" customHeight="1" x14ac:dyDescent="0.3">
      <c r="A365" s="45" t="s">
        <v>379</v>
      </c>
      <c r="B365" s="111" t="s">
        <v>636</v>
      </c>
      <c r="C365" s="112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 t="s">
        <v>583</v>
      </c>
      <c r="P365" s="112"/>
      <c r="Q365" s="112"/>
      <c r="R365" s="112"/>
      <c r="S365" s="112"/>
      <c r="T365" s="112"/>
      <c r="U365" s="112"/>
      <c r="V365" s="113"/>
      <c r="W365" s="114"/>
      <c r="X365" s="115"/>
      <c r="Y365" s="116" t="s">
        <v>98</v>
      </c>
      <c r="Z365" s="53"/>
      <c r="AA365" s="117" t="s">
        <v>65</v>
      </c>
      <c r="AB365" s="118" t="s">
        <v>65</v>
      </c>
      <c r="AC365" s="118" t="s">
        <v>65</v>
      </c>
      <c r="AD365" s="118" t="s">
        <v>65</v>
      </c>
      <c r="AE365" s="118" t="s">
        <v>65</v>
      </c>
      <c r="AF365" s="118" t="s">
        <v>65</v>
      </c>
      <c r="AG365" s="118" t="s">
        <v>65</v>
      </c>
      <c r="AH365" s="140" t="s">
        <v>65</v>
      </c>
      <c r="AI365" s="119"/>
      <c r="AJ365" s="119"/>
      <c r="AK365" s="119">
        <v>45930</v>
      </c>
    </row>
    <row r="366" spans="1:37" ht="17.25" thickBot="1" x14ac:dyDescent="0.35">
      <c r="A366" s="103"/>
      <c r="B366" s="47"/>
      <c r="C366" s="47" t="s">
        <v>382</v>
      </c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8"/>
      <c r="O366" s="47"/>
      <c r="P366" s="47" t="s">
        <v>171</v>
      </c>
      <c r="Q366" s="47"/>
      <c r="R366" s="47"/>
      <c r="S366" s="47"/>
      <c r="T366" s="47"/>
      <c r="U366" s="47"/>
      <c r="V366" s="49"/>
      <c r="W366" s="50"/>
      <c r="X366" s="51"/>
      <c r="Y366" s="59" t="s">
        <v>102</v>
      </c>
      <c r="Z366" s="60"/>
      <c r="AA366" s="129" t="s">
        <v>65</v>
      </c>
      <c r="AB366" s="120" t="s">
        <v>65</v>
      </c>
      <c r="AC366" s="120" t="s">
        <v>65</v>
      </c>
      <c r="AD366" s="120" t="s">
        <v>65</v>
      </c>
      <c r="AE366" s="120" t="s">
        <v>65</v>
      </c>
      <c r="AF366" s="120" t="s">
        <v>65</v>
      </c>
      <c r="AG366" s="120" t="s">
        <v>65</v>
      </c>
      <c r="AH366" s="121" t="s">
        <v>65</v>
      </c>
      <c r="AI366" s="63"/>
      <c r="AJ366" s="64"/>
      <c r="AK366" s="63">
        <v>45908</v>
      </c>
    </row>
    <row r="367" spans="1:37" x14ac:dyDescent="0.3">
      <c r="A367" s="104"/>
      <c r="B367" s="47"/>
      <c r="C367" s="47"/>
      <c r="D367" s="47" t="s">
        <v>99</v>
      </c>
      <c r="E367" s="47"/>
      <c r="F367" s="47"/>
      <c r="G367" s="47"/>
      <c r="H367" s="47"/>
      <c r="I367" s="47"/>
      <c r="J367" s="47"/>
      <c r="K367" s="47"/>
      <c r="L367" s="47"/>
      <c r="M367" s="47"/>
      <c r="N367" s="48"/>
      <c r="O367" s="47"/>
      <c r="P367" s="47"/>
      <c r="Q367" s="47" t="s">
        <v>172</v>
      </c>
      <c r="R367" s="47"/>
      <c r="S367" s="47"/>
      <c r="T367" s="47"/>
      <c r="U367" s="47"/>
      <c r="V367" s="49"/>
      <c r="W367" s="50"/>
      <c r="X367" s="51"/>
      <c r="Y367" s="66" t="s">
        <v>104</v>
      </c>
      <c r="Z367" s="67" t="s">
        <v>105</v>
      </c>
      <c r="AA367" s="130" t="s">
        <v>463</v>
      </c>
      <c r="AB367" s="131"/>
      <c r="AC367" s="131"/>
      <c r="AD367" s="131"/>
      <c r="AE367" s="131"/>
      <c r="AF367" s="131"/>
      <c r="AG367" s="131"/>
      <c r="AH367" s="132" t="s">
        <v>384</v>
      </c>
      <c r="AI367" s="71" t="s">
        <v>109</v>
      </c>
      <c r="AJ367" s="72"/>
      <c r="AK367" s="73" t="s">
        <v>637</v>
      </c>
    </row>
    <row r="368" spans="1:37" x14ac:dyDescent="0.3">
      <c r="A368" s="126"/>
      <c r="B368" s="47"/>
      <c r="C368" s="47"/>
      <c r="D368" s="47"/>
      <c r="E368" s="47" t="s">
        <v>638</v>
      </c>
      <c r="F368" s="47"/>
      <c r="G368" s="47"/>
      <c r="H368" s="47"/>
      <c r="I368" s="47"/>
      <c r="J368" s="47"/>
      <c r="K368" s="47"/>
      <c r="L368" s="47"/>
      <c r="M368" s="47"/>
      <c r="N368" s="48"/>
      <c r="O368" s="47"/>
      <c r="P368" s="47"/>
      <c r="Q368" s="47"/>
      <c r="R368" s="47" t="s">
        <v>446</v>
      </c>
      <c r="S368" s="47"/>
      <c r="T368" s="47"/>
      <c r="U368" s="47"/>
      <c r="V368" s="49"/>
      <c r="W368" s="50"/>
      <c r="X368" s="51"/>
      <c r="Y368" s="66" t="s">
        <v>113</v>
      </c>
      <c r="Z368" s="67" t="s">
        <v>114</v>
      </c>
      <c r="AA368" s="133"/>
      <c r="AB368" s="134"/>
      <c r="AC368" s="134"/>
      <c r="AD368" s="134"/>
      <c r="AE368" s="134"/>
      <c r="AF368" s="134"/>
      <c r="AG368" s="134"/>
      <c r="AH368" s="141">
        <v>45930</v>
      </c>
      <c r="AI368" s="71" t="s">
        <v>119</v>
      </c>
      <c r="AJ368" s="77"/>
      <c r="AK368" s="73"/>
    </row>
    <row r="369" spans="1:37" x14ac:dyDescent="0.3">
      <c r="A369" s="126"/>
      <c r="B369" s="47"/>
      <c r="C369" s="47"/>
      <c r="D369" s="47"/>
      <c r="E369" s="47"/>
      <c r="F369" s="47" t="s">
        <v>639</v>
      </c>
      <c r="G369" s="47"/>
      <c r="H369" s="47"/>
      <c r="I369" s="47"/>
      <c r="J369" s="47"/>
      <c r="K369" s="47"/>
      <c r="L369" s="47"/>
      <c r="M369" s="47"/>
      <c r="N369" s="48"/>
      <c r="O369" s="47"/>
      <c r="P369" s="47"/>
      <c r="Q369" s="47"/>
      <c r="R369" s="47"/>
      <c r="S369" s="47"/>
      <c r="T369" s="47"/>
      <c r="U369" s="47"/>
      <c r="V369" s="49"/>
      <c r="W369" s="50"/>
      <c r="X369" s="51"/>
      <c r="Y369" s="78"/>
      <c r="Z369" s="67" t="s">
        <v>65</v>
      </c>
      <c r="AA369" s="133"/>
      <c r="AB369" s="134"/>
      <c r="AC369" s="134"/>
      <c r="AD369" s="134"/>
      <c r="AE369" s="134"/>
      <c r="AF369" s="134"/>
      <c r="AG369" s="134"/>
      <c r="AH369" s="135"/>
      <c r="AI369" s="71" t="s">
        <v>125</v>
      </c>
      <c r="AJ369" s="71"/>
      <c r="AK369" s="102">
        <v>322577</v>
      </c>
    </row>
    <row r="370" spans="1:37" x14ac:dyDescent="0.3">
      <c r="A370" s="126"/>
      <c r="B370" s="47"/>
      <c r="C370" s="47"/>
      <c r="D370" s="47"/>
      <c r="E370" s="47"/>
      <c r="F370" s="47"/>
      <c r="G370" s="47" t="s">
        <v>640</v>
      </c>
      <c r="H370" s="47"/>
      <c r="I370" s="47"/>
      <c r="J370" s="47"/>
      <c r="K370" s="47"/>
      <c r="L370" s="47"/>
      <c r="M370" s="47"/>
      <c r="N370" s="48"/>
      <c r="O370" s="47"/>
      <c r="P370" s="47"/>
      <c r="Q370" s="47"/>
      <c r="R370" s="47"/>
      <c r="S370" s="47"/>
      <c r="T370" s="47" t="s">
        <v>641</v>
      </c>
      <c r="U370" s="47"/>
      <c r="V370" s="49"/>
      <c r="W370" s="50"/>
      <c r="X370" s="51"/>
      <c r="Y370" s="78"/>
      <c r="Z370" s="67" t="s">
        <v>126</v>
      </c>
      <c r="AA370" s="133"/>
      <c r="AB370" s="134"/>
      <c r="AC370" s="134"/>
      <c r="AD370" s="134"/>
      <c r="AE370" s="134"/>
      <c r="AF370" s="134"/>
      <c r="AG370" s="134"/>
      <c r="AH370" s="135"/>
      <c r="AI370" s="71" t="s">
        <v>130</v>
      </c>
      <c r="AJ370" s="71"/>
      <c r="AK370" s="80">
        <v>45903</v>
      </c>
    </row>
    <row r="371" spans="1:37" x14ac:dyDescent="0.3">
      <c r="A371" s="126"/>
      <c r="B371" s="47"/>
      <c r="C371" s="47"/>
      <c r="D371" s="47"/>
      <c r="E371" s="47"/>
      <c r="F371" s="47"/>
      <c r="G371" s="47"/>
      <c r="H371" s="81" t="s">
        <v>642</v>
      </c>
      <c r="I371" s="47"/>
      <c r="J371" s="47"/>
      <c r="K371" s="47"/>
      <c r="L371" s="47"/>
      <c r="M371" s="47"/>
      <c r="N371" s="48"/>
      <c r="O371" s="47"/>
      <c r="P371" s="47"/>
      <c r="Q371" s="47"/>
      <c r="R371" s="47"/>
      <c r="S371" s="47"/>
      <c r="T371" s="48"/>
      <c r="U371" s="82">
        <v>2448286</v>
      </c>
      <c r="V371" s="83" t="s">
        <v>132</v>
      </c>
      <c r="W371" s="84">
        <f>U371/phase52</f>
        <v>4.1671347691991474E-3</v>
      </c>
      <c r="X371" s="51" t="s">
        <v>133</v>
      </c>
      <c r="Y371" s="78"/>
      <c r="Z371" s="67" t="s">
        <v>134</v>
      </c>
      <c r="AA371" s="133"/>
      <c r="AB371" s="134"/>
      <c r="AC371" s="134"/>
      <c r="AD371" s="134"/>
      <c r="AE371" s="134"/>
      <c r="AF371" s="134"/>
      <c r="AG371" s="134"/>
      <c r="AH371" s="135"/>
      <c r="AI371" s="71" t="s">
        <v>391</v>
      </c>
      <c r="AJ371" s="71"/>
      <c r="AK371" s="80"/>
    </row>
    <row r="372" spans="1:37" ht="17.25" thickBot="1" x14ac:dyDescent="0.35">
      <c r="A372" s="127"/>
      <c r="B372" s="86"/>
      <c r="C372" s="86" t="s">
        <v>432</v>
      </c>
      <c r="D372" s="86"/>
      <c r="E372" s="86"/>
      <c r="F372" s="86"/>
      <c r="G372" s="86"/>
      <c r="H372" s="86"/>
      <c r="I372" s="86" t="s">
        <v>643</v>
      </c>
      <c r="J372" s="86"/>
      <c r="K372" s="86"/>
      <c r="L372" s="86"/>
      <c r="M372" s="86"/>
      <c r="N372" s="87"/>
      <c r="O372" s="86"/>
      <c r="P372" s="86"/>
      <c r="Q372" s="86"/>
      <c r="R372" s="86"/>
      <c r="S372" s="86"/>
      <c r="T372" s="86"/>
      <c r="U372" s="88">
        <v>460695</v>
      </c>
      <c r="V372" s="89" t="s">
        <v>132</v>
      </c>
      <c r="W372" s="90">
        <f>IF(U371&gt;0,(+U372/U371),"")</f>
        <v>0.18817041799855083</v>
      </c>
      <c r="X372" s="91" t="s">
        <v>133</v>
      </c>
      <c r="Y372" s="92"/>
      <c r="Z372" s="93" t="s">
        <v>141</v>
      </c>
      <c r="AA372" s="137"/>
      <c r="AB372" s="138"/>
      <c r="AC372" s="138"/>
      <c r="AD372" s="138"/>
      <c r="AE372" s="138"/>
      <c r="AF372" s="138"/>
      <c r="AG372" s="138"/>
      <c r="AH372" s="139"/>
      <c r="AI372" s="96" t="s">
        <v>145</v>
      </c>
      <c r="AJ372" s="96"/>
      <c r="AK372" s="97" t="s">
        <v>471</v>
      </c>
    </row>
    <row r="373" spans="1:37" ht="16.5" customHeight="1" thickBot="1" x14ac:dyDescent="0.35">
      <c r="A373" s="45" t="s">
        <v>379</v>
      </c>
      <c r="B373" s="111" t="s">
        <v>644</v>
      </c>
      <c r="C373" s="112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 t="s">
        <v>321</v>
      </c>
      <c r="P373" s="112"/>
      <c r="Q373" s="112"/>
      <c r="R373" s="112"/>
      <c r="S373" s="112"/>
      <c r="T373" s="112"/>
      <c r="U373" s="112"/>
      <c r="V373" s="113"/>
      <c r="W373" s="114"/>
      <c r="X373" s="115"/>
      <c r="Y373" s="116" t="s">
        <v>98</v>
      </c>
      <c r="Z373" s="53"/>
      <c r="AA373" s="117" t="s">
        <v>65</v>
      </c>
      <c r="AB373" s="118" t="s">
        <v>65</v>
      </c>
      <c r="AC373" s="118" t="s">
        <v>65</v>
      </c>
      <c r="AD373" s="118" t="s">
        <v>65</v>
      </c>
      <c r="AE373" s="118" t="s">
        <v>65</v>
      </c>
      <c r="AF373" s="118" t="s">
        <v>65</v>
      </c>
      <c r="AG373" s="118" t="s">
        <v>65</v>
      </c>
      <c r="AH373" s="140" t="s">
        <v>65</v>
      </c>
      <c r="AI373" s="119"/>
      <c r="AJ373" s="119"/>
      <c r="AK373" s="119">
        <v>45900</v>
      </c>
    </row>
    <row r="374" spans="1:37" ht="17.25" thickBot="1" x14ac:dyDescent="0.35">
      <c r="A374" s="103"/>
      <c r="B374" s="47"/>
      <c r="C374" s="47" t="s">
        <v>322</v>
      </c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8"/>
      <c r="O374" s="47"/>
      <c r="P374" s="47" t="s">
        <v>171</v>
      </c>
      <c r="Q374" s="47"/>
      <c r="R374" s="47"/>
      <c r="S374" s="47"/>
      <c r="T374" s="47"/>
      <c r="U374" s="47"/>
      <c r="V374" s="49"/>
      <c r="W374" s="50"/>
      <c r="X374" s="51"/>
      <c r="Y374" s="59" t="s">
        <v>102</v>
      </c>
      <c r="Z374" s="60"/>
      <c r="AA374" s="129" t="s">
        <v>65</v>
      </c>
      <c r="AB374" s="120" t="s">
        <v>65</v>
      </c>
      <c r="AC374" s="120" t="s">
        <v>65</v>
      </c>
      <c r="AD374" s="120" t="s">
        <v>65</v>
      </c>
      <c r="AE374" s="120" t="s">
        <v>65</v>
      </c>
      <c r="AF374" s="120" t="s">
        <v>65</v>
      </c>
      <c r="AG374" s="120" t="s">
        <v>65</v>
      </c>
      <c r="AH374" s="121" t="s">
        <v>65</v>
      </c>
      <c r="AI374" s="63"/>
      <c r="AJ374" s="64"/>
      <c r="AK374" s="119">
        <v>45874</v>
      </c>
    </row>
    <row r="375" spans="1:37" x14ac:dyDescent="0.3">
      <c r="A375" s="104"/>
      <c r="B375" s="47"/>
      <c r="C375" s="47"/>
      <c r="D375" s="47" t="s">
        <v>99</v>
      </c>
      <c r="E375" s="47"/>
      <c r="F375" s="47"/>
      <c r="G375" s="47"/>
      <c r="H375" s="47"/>
      <c r="I375" s="47"/>
      <c r="J375" s="47"/>
      <c r="K375" s="47"/>
      <c r="L375" s="47"/>
      <c r="M375" s="47"/>
      <c r="N375" s="48"/>
      <c r="O375" s="47"/>
      <c r="P375" s="47"/>
      <c r="Q375" s="47" t="s">
        <v>172</v>
      </c>
      <c r="R375" s="47"/>
      <c r="S375" s="47"/>
      <c r="T375" s="47"/>
      <c r="U375" s="47"/>
      <c r="V375" s="49"/>
      <c r="W375" s="50"/>
      <c r="X375" s="51"/>
      <c r="Y375" s="66" t="s">
        <v>104</v>
      </c>
      <c r="Z375" s="67" t="s">
        <v>105</v>
      </c>
      <c r="AA375" s="130" t="s">
        <v>463</v>
      </c>
      <c r="AB375" s="131"/>
      <c r="AC375" s="131"/>
      <c r="AD375" s="131"/>
      <c r="AE375" s="131"/>
      <c r="AF375" s="131"/>
      <c r="AG375" s="131"/>
      <c r="AH375" s="132" t="s">
        <v>384</v>
      </c>
      <c r="AI375" s="71" t="s">
        <v>109</v>
      </c>
      <c r="AJ375" s="72"/>
      <c r="AK375" s="73" t="s">
        <v>645</v>
      </c>
    </row>
    <row r="376" spans="1:37" x14ac:dyDescent="0.3">
      <c r="A376" s="126"/>
      <c r="B376" s="47"/>
      <c r="C376" s="47"/>
      <c r="D376" s="47"/>
      <c r="E376" s="47" t="s">
        <v>646</v>
      </c>
      <c r="F376" s="47"/>
      <c r="G376" s="47"/>
      <c r="H376" s="47"/>
      <c r="I376" s="47"/>
      <c r="J376" s="47"/>
      <c r="K376" s="47"/>
      <c r="L376" s="47"/>
      <c r="M376" s="47"/>
      <c r="N376" s="48"/>
      <c r="O376" s="47"/>
      <c r="P376" s="47"/>
      <c r="Q376" s="47"/>
      <c r="R376" s="47" t="s">
        <v>326</v>
      </c>
      <c r="S376" s="47"/>
      <c r="T376" s="47"/>
      <c r="U376" s="47"/>
      <c r="V376" s="49"/>
      <c r="W376" s="50"/>
      <c r="X376" s="51"/>
      <c r="Y376" s="66" t="s">
        <v>113</v>
      </c>
      <c r="Z376" s="67" t="s">
        <v>114</v>
      </c>
      <c r="AA376" s="133"/>
      <c r="AB376" s="134"/>
      <c r="AC376" s="134"/>
      <c r="AD376" s="134"/>
      <c r="AE376" s="134"/>
      <c r="AF376" s="134"/>
      <c r="AG376" s="134"/>
      <c r="AH376" s="141">
        <v>46265</v>
      </c>
      <c r="AI376" s="71" t="s">
        <v>119</v>
      </c>
      <c r="AJ376" s="77"/>
      <c r="AK376" s="73"/>
    </row>
    <row r="377" spans="1:37" x14ac:dyDescent="0.3">
      <c r="A377" s="126"/>
      <c r="B377" s="47"/>
      <c r="C377" s="47"/>
      <c r="D377" s="47"/>
      <c r="E377" s="47"/>
      <c r="F377" s="47" t="s">
        <v>647</v>
      </c>
      <c r="G377" s="47"/>
      <c r="H377" s="47"/>
      <c r="I377" s="47"/>
      <c r="J377" s="47"/>
      <c r="K377" s="47"/>
      <c r="L377" s="47"/>
      <c r="M377" s="47"/>
      <c r="N377" s="48"/>
      <c r="O377" s="47"/>
      <c r="P377" s="47"/>
      <c r="Q377" s="47"/>
      <c r="R377" s="47"/>
      <c r="S377" s="47"/>
      <c r="T377" s="47"/>
      <c r="U377" s="47"/>
      <c r="V377" s="49"/>
      <c r="W377" s="50"/>
      <c r="X377" s="51"/>
      <c r="Y377" s="78"/>
      <c r="Z377" s="67" t="s">
        <v>65</v>
      </c>
      <c r="AA377" s="133"/>
      <c r="AB377" s="134"/>
      <c r="AC377" s="134"/>
      <c r="AD377" s="134"/>
      <c r="AE377" s="134"/>
      <c r="AF377" s="134"/>
      <c r="AG377" s="134"/>
      <c r="AH377" s="135"/>
      <c r="AI377" s="71" t="s">
        <v>125</v>
      </c>
      <c r="AJ377" s="71"/>
      <c r="AK377" s="124">
        <v>202809</v>
      </c>
    </row>
    <row r="378" spans="1:37" x14ac:dyDescent="0.3">
      <c r="A378" s="126"/>
      <c r="B378" s="47"/>
      <c r="C378" s="47"/>
      <c r="D378" s="47"/>
      <c r="E378" s="47"/>
      <c r="F378" s="47"/>
      <c r="G378" s="47" t="s">
        <v>648</v>
      </c>
      <c r="H378" s="47"/>
      <c r="I378" s="47"/>
      <c r="J378" s="47"/>
      <c r="K378" s="47"/>
      <c r="L378" s="47"/>
      <c r="M378" s="47"/>
      <c r="N378" s="48"/>
      <c r="O378" s="47"/>
      <c r="P378" s="47"/>
      <c r="Q378" s="47"/>
      <c r="R378" s="47"/>
      <c r="S378" s="47"/>
      <c r="T378" s="47" t="s">
        <v>649</v>
      </c>
      <c r="U378" s="47"/>
      <c r="V378" s="49"/>
      <c r="W378" s="50"/>
      <c r="X378" s="51"/>
      <c r="Y378" s="78"/>
      <c r="Z378" s="67" t="s">
        <v>126</v>
      </c>
      <c r="AA378" s="133"/>
      <c r="AB378" s="134"/>
      <c r="AC378" s="134"/>
      <c r="AD378" s="134"/>
      <c r="AE378" s="134"/>
      <c r="AF378" s="134"/>
      <c r="AG378" s="134"/>
      <c r="AH378" s="135"/>
      <c r="AI378" s="71" t="s">
        <v>130</v>
      </c>
      <c r="AJ378" s="71"/>
      <c r="AK378" s="80">
        <v>45874</v>
      </c>
    </row>
    <row r="379" spans="1:37" x14ac:dyDescent="0.3">
      <c r="A379" s="126"/>
      <c r="B379" s="47"/>
      <c r="C379" s="47"/>
      <c r="D379" s="47"/>
      <c r="E379" s="47"/>
      <c r="F379" s="47"/>
      <c r="G379" s="47"/>
      <c r="H379" s="81" t="s">
        <v>650</v>
      </c>
      <c r="I379" s="47"/>
      <c r="J379" s="47"/>
      <c r="K379" s="47"/>
      <c r="L379" s="47"/>
      <c r="M379" s="47"/>
      <c r="N379" s="48"/>
      <c r="O379" s="47"/>
      <c r="P379" s="47"/>
      <c r="Q379" s="47"/>
      <c r="R379" s="47"/>
      <c r="S379" s="47"/>
      <c r="T379" s="48"/>
      <c r="U379" s="82">
        <v>1170166</v>
      </c>
      <c r="V379" s="83" t="s">
        <v>132</v>
      </c>
      <c r="W379" s="84">
        <f>U379/phase52</f>
        <v>1.9916951795397636E-3</v>
      </c>
      <c r="X379" s="51" t="s">
        <v>133</v>
      </c>
      <c r="Y379" s="78"/>
      <c r="Z379" s="67" t="s">
        <v>134</v>
      </c>
      <c r="AA379" s="133"/>
      <c r="AB379" s="134"/>
      <c r="AC379" s="134"/>
      <c r="AD379" s="134"/>
      <c r="AE379" s="134"/>
      <c r="AF379" s="134"/>
      <c r="AG379" s="134"/>
      <c r="AH379" s="135"/>
      <c r="AI379" s="71" t="s">
        <v>391</v>
      </c>
      <c r="AJ379" s="71"/>
      <c r="AK379" s="80"/>
    </row>
    <row r="380" spans="1:37" ht="17.25" thickBot="1" x14ac:dyDescent="0.35">
      <c r="A380" s="127"/>
      <c r="B380" s="86"/>
      <c r="C380" s="86" t="s">
        <v>331</v>
      </c>
      <c r="D380" s="86"/>
      <c r="E380" s="86"/>
      <c r="F380" s="86"/>
      <c r="G380" s="86"/>
      <c r="H380" s="86"/>
      <c r="I380" s="86" t="s">
        <v>470</v>
      </c>
      <c r="J380" s="86"/>
      <c r="K380" s="86"/>
      <c r="L380" s="86"/>
      <c r="M380" s="86"/>
      <c r="N380" s="87"/>
      <c r="O380" s="86"/>
      <c r="P380" s="86"/>
      <c r="Q380" s="86"/>
      <c r="R380" s="86"/>
      <c r="S380" s="86"/>
      <c r="T380" s="86"/>
      <c r="U380" s="88">
        <v>203098</v>
      </c>
      <c r="V380" s="89" t="s">
        <v>132</v>
      </c>
      <c r="W380" s="90">
        <f>IF(U379&gt;0,(+U380/U379),"")</f>
        <v>0.17356340895223413</v>
      </c>
      <c r="X380" s="91" t="s">
        <v>133</v>
      </c>
      <c r="Y380" s="92"/>
      <c r="Z380" s="93" t="s">
        <v>141</v>
      </c>
      <c r="AA380" s="137"/>
      <c r="AB380" s="138"/>
      <c r="AC380" s="138"/>
      <c r="AD380" s="138"/>
      <c r="AE380" s="138"/>
      <c r="AF380" s="138"/>
      <c r="AG380" s="138"/>
      <c r="AH380" s="139"/>
      <c r="AI380" s="96" t="s">
        <v>145</v>
      </c>
      <c r="AJ380" s="96"/>
      <c r="AK380" s="97" t="s">
        <v>471</v>
      </c>
    </row>
    <row r="381" spans="1:37" ht="16.5" customHeight="1" x14ac:dyDescent="0.3">
      <c r="A381" s="45" t="s">
        <v>379</v>
      </c>
      <c r="B381" s="111" t="s">
        <v>651</v>
      </c>
      <c r="C381" s="112"/>
      <c r="D381" s="112"/>
      <c r="E381" s="112"/>
      <c r="F381" s="112"/>
      <c r="G381" s="112"/>
      <c r="H381" s="112"/>
      <c r="I381" s="112"/>
      <c r="J381" s="112"/>
      <c r="K381" s="112"/>
      <c r="L381" s="112"/>
      <c r="M381" s="112"/>
      <c r="N381" s="112"/>
      <c r="O381" s="112" t="s">
        <v>652</v>
      </c>
      <c r="P381" s="112"/>
      <c r="Q381" s="112"/>
      <c r="R381" s="112"/>
      <c r="S381" s="112"/>
      <c r="T381" s="112"/>
      <c r="U381" s="112"/>
      <c r="V381" s="113"/>
      <c r="W381" s="114"/>
      <c r="X381" s="115"/>
      <c r="Y381" s="116" t="s">
        <v>98</v>
      </c>
      <c r="Z381" s="53"/>
      <c r="AA381" s="117" t="s">
        <v>65</v>
      </c>
      <c r="AB381" s="118" t="s">
        <v>65</v>
      </c>
      <c r="AC381" s="118" t="s">
        <v>65</v>
      </c>
      <c r="AD381" s="118" t="s">
        <v>65</v>
      </c>
      <c r="AE381" s="118" t="s">
        <v>65</v>
      </c>
      <c r="AF381" s="118" t="s">
        <v>65</v>
      </c>
      <c r="AG381" s="118" t="s">
        <v>65</v>
      </c>
      <c r="AH381" s="140" t="s">
        <v>65</v>
      </c>
      <c r="AI381" s="119"/>
      <c r="AJ381" s="119"/>
      <c r="AK381" s="119">
        <v>46112</v>
      </c>
    </row>
    <row r="382" spans="1:37" ht="17.25" thickBot="1" x14ac:dyDescent="0.35">
      <c r="A382" s="103"/>
      <c r="B382" s="47"/>
      <c r="C382" s="47" t="s">
        <v>248</v>
      </c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8"/>
      <c r="O382" s="47"/>
      <c r="P382" s="47" t="s">
        <v>171</v>
      </c>
      <c r="Q382" s="47"/>
      <c r="R382" s="47"/>
      <c r="S382" s="47"/>
      <c r="T382" s="47"/>
      <c r="U382" s="47"/>
      <c r="V382" s="49"/>
      <c r="W382" s="50"/>
      <c r="X382" s="51"/>
      <c r="Y382" s="59" t="s">
        <v>102</v>
      </c>
      <c r="Z382" s="60"/>
      <c r="AA382" s="129" t="s">
        <v>65</v>
      </c>
      <c r="AB382" s="120" t="s">
        <v>65</v>
      </c>
      <c r="AC382" s="120" t="s">
        <v>65</v>
      </c>
      <c r="AD382" s="120" t="s">
        <v>65</v>
      </c>
      <c r="AE382" s="120" t="s">
        <v>65</v>
      </c>
      <c r="AF382" s="120" t="s">
        <v>65</v>
      </c>
      <c r="AG382" s="120" t="s">
        <v>65</v>
      </c>
      <c r="AH382" s="121" t="s">
        <v>65</v>
      </c>
      <c r="AI382" s="63"/>
      <c r="AJ382" s="64"/>
      <c r="AK382" s="63"/>
    </row>
    <row r="383" spans="1:37" x14ac:dyDescent="0.3">
      <c r="A383" s="104"/>
      <c r="B383" s="47"/>
      <c r="C383" s="47"/>
      <c r="D383" s="47" t="s">
        <v>99</v>
      </c>
      <c r="E383" s="47"/>
      <c r="F383" s="47"/>
      <c r="G383" s="47"/>
      <c r="H383" s="47"/>
      <c r="I383" s="47"/>
      <c r="J383" s="47"/>
      <c r="K383" s="47"/>
      <c r="L383" s="47"/>
      <c r="M383" s="47"/>
      <c r="N383" s="48"/>
      <c r="O383" s="47"/>
      <c r="P383" s="47"/>
      <c r="Q383" s="47" t="s">
        <v>172</v>
      </c>
      <c r="R383" s="47"/>
      <c r="S383" s="47"/>
      <c r="T383" s="47"/>
      <c r="U383" s="47"/>
      <c r="V383" s="49"/>
      <c r="W383" s="50"/>
      <c r="X383" s="51"/>
      <c r="Y383" s="66" t="s">
        <v>104</v>
      </c>
      <c r="Z383" s="67" t="s">
        <v>105</v>
      </c>
      <c r="AA383" s="130" t="s">
        <v>614</v>
      </c>
      <c r="AB383" s="131"/>
      <c r="AC383" s="131"/>
      <c r="AD383" s="131"/>
      <c r="AE383" s="131"/>
      <c r="AF383" s="131"/>
      <c r="AG383" s="131"/>
      <c r="AH383" s="132" t="s">
        <v>384</v>
      </c>
      <c r="AI383" s="71" t="s">
        <v>109</v>
      </c>
      <c r="AJ383" s="72"/>
      <c r="AK383" s="73"/>
    </row>
    <row r="384" spans="1:37" x14ac:dyDescent="0.3">
      <c r="A384" s="126"/>
      <c r="B384" s="47"/>
      <c r="C384" s="47"/>
      <c r="D384" s="47"/>
      <c r="E384" s="47" t="s">
        <v>653</v>
      </c>
      <c r="F384" s="47"/>
      <c r="G384" s="47"/>
      <c r="H384" s="47"/>
      <c r="I384" s="47"/>
      <c r="J384" s="47"/>
      <c r="K384" s="47"/>
      <c r="L384" s="47"/>
      <c r="M384" s="47"/>
      <c r="N384" s="48"/>
      <c r="O384" s="47"/>
      <c r="P384" s="47"/>
      <c r="Q384" s="47"/>
      <c r="R384" s="47" t="s">
        <v>654</v>
      </c>
      <c r="S384" s="47"/>
      <c r="T384" s="47"/>
      <c r="U384" s="47"/>
      <c r="V384" s="49"/>
      <c r="W384" s="50"/>
      <c r="X384" s="51"/>
      <c r="Y384" s="66" t="s">
        <v>113</v>
      </c>
      <c r="Z384" s="67" t="s">
        <v>114</v>
      </c>
      <c r="AA384" s="133"/>
      <c r="AB384" s="134"/>
      <c r="AC384" s="134"/>
      <c r="AD384" s="134"/>
      <c r="AE384" s="134"/>
      <c r="AF384" s="134"/>
      <c r="AG384" s="134"/>
      <c r="AH384" s="141">
        <v>46111</v>
      </c>
      <c r="AI384" s="71" t="s">
        <v>119</v>
      </c>
      <c r="AJ384" s="77"/>
      <c r="AK384" s="73"/>
    </row>
    <row r="385" spans="1:37" x14ac:dyDescent="0.3">
      <c r="A385" s="126"/>
      <c r="B385" s="47"/>
      <c r="C385" s="47"/>
      <c r="D385" s="47"/>
      <c r="E385" s="47"/>
      <c r="F385" s="47" t="s">
        <v>65</v>
      </c>
      <c r="G385" s="47"/>
      <c r="H385" s="47"/>
      <c r="I385" s="47"/>
      <c r="J385" s="47"/>
      <c r="K385" s="47"/>
      <c r="L385" s="47"/>
      <c r="M385" s="47"/>
      <c r="N385" s="48"/>
      <c r="O385" s="47"/>
      <c r="P385" s="47"/>
      <c r="Q385" s="47"/>
      <c r="R385" s="47"/>
      <c r="S385" s="47"/>
      <c r="T385" s="47"/>
      <c r="U385" s="47"/>
      <c r="V385" s="49"/>
      <c r="W385" s="50"/>
      <c r="X385" s="51"/>
      <c r="Y385" s="78"/>
      <c r="Z385" s="67" t="s">
        <v>65</v>
      </c>
      <c r="AA385" s="133"/>
      <c r="AB385" s="134"/>
      <c r="AC385" s="134"/>
      <c r="AD385" s="134"/>
      <c r="AE385" s="134"/>
      <c r="AF385" s="134"/>
      <c r="AG385" s="134"/>
      <c r="AH385" s="135"/>
      <c r="AI385" s="71" t="s">
        <v>125</v>
      </c>
      <c r="AJ385" s="71"/>
      <c r="AK385" s="80"/>
    </row>
    <row r="386" spans="1:37" x14ac:dyDescent="0.3">
      <c r="A386" s="126"/>
      <c r="B386" s="47"/>
      <c r="C386" s="47"/>
      <c r="D386" s="47"/>
      <c r="E386" s="47"/>
      <c r="F386" s="47"/>
      <c r="G386" s="47" t="s">
        <v>65</v>
      </c>
      <c r="H386" s="47"/>
      <c r="I386" s="47"/>
      <c r="J386" s="47"/>
      <c r="K386" s="47"/>
      <c r="L386" s="47"/>
      <c r="M386" s="47"/>
      <c r="N386" s="48"/>
      <c r="O386" s="47"/>
      <c r="P386" s="47"/>
      <c r="Q386" s="47"/>
      <c r="R386" s="47"/>
      <c r="S386" s="47"/>
      <c r="T386" s="47" t="s">
        <v>655</v>
      </c>
      <c r="U386" s="47"/>
      <c r="V386" s="49"/>
      <c r="W386" s="50"/>
      <c r="X386" s="51"/>
      <c r="Y386" s="78"/>
      <c r="Z386" s="67" t="s">
        <v>126</v>
      </c>
      <c r="AA386" s="133"/>
      <c r="AB386" s="134"/>
      <c r="AC386" s="134"/>
      <c r="AD386" s="134"/>
      <c r="AE386" s="134"/>
      <c r="AF386" s="134"/>
      <c r="AG386" s="134"/>
      <c r="AH386" s="135"/>
      <c r="AI386" s="71" t="s">
        <v>130</v>
      </c>
      <c r="AJ386" s="71"/>
      <c r="AK386" s="80"/>
    </row>
    <row r="387" spans="1:37" x14ac:dyDescent="0.3">
      <c r="A387" s="126"/>
      <c r="B387" s="47"/>
      <c r="C387" s="47"/>
      <c r="D387" s="47"/>
      <c r="E387" s="47"/>
      <c r="F387" s="47"/>
      <c r="G387" s="47"/>
      <c r="H387" s="81" t="s">
        <v>656</v>
      </c>
      <c r="I387" s="47"/>
      <c r="J387" s="47"/>
      <c r="K387" s="47"/>
      <c r="L387" s="47"/>
      <c r="M387" s="47"/>
      <c r="N387" s="48"/>
      <c r="O387" s="47"/>
      <c r="P387" s="47"/>
      <c r="Q387" s="47"/>
      <c r="R387" s="47"/>
      <c r="S387" s="47"/>
      <c r="T387" s="48"/>
      <c r="U387" s="82">
        <v>1706293</v>
      </c>
      <c r="V387" s="83" t="s">
        <v>132</v>
      </c>
      <c r="W387" s="84">
        <f>U387/phase52</f>
        <v>2.9042166179691102E-3</v>
      </c>
      <c r="X387" s="51" t="s">
        <v>133</v>
      </c>
      <c r="Y387" s="78"/>
      <c r="Z387" s="67" t="s">
        <v>134</v>
      </c>
      <c r="AA387" s="133"/>
      <c r="AB387" s="134"/>
      <c r="AC387" s="134"/>
      <c r="AD387" s="134"/>
      <c r="AE387" s="134"/>
      <c r="AF387" s="134"/>
      <c r="AG387" s="134"/>
      <c r="AH387" s="135"/>
      <c r="AI387" s="71" t="s">
        <v>391</v>
      </c>
      <c r="AJ387" s="71"/>
      <c r="AK387" s="80"/>
    </row>
    <row r="388" spans="1:37" ht="17.25" thickBot="1" x14ac:dyDescent="0.35">
      <c r="A388" s="127"/>
      <c r="B388" s="86"/>
      <c r="C388" s="86" t="s">
        <v>657</v>
      </c>
      <c r="D388" s="86"/>
      <c r="E388" s="86"/>
      <c r="F388" s="86"/>
      <c r="G388" s="86"/>
      <c r="H388" s="86"/>
      <c r="I388" s="86" t="s">
        <v>620</v>
      </c>
      <c r="J388" s="86"/>
      <c r="K388" s="86"/>
      <c r="L388" s="86"/>
      <c r="M388" s="86"/>
      <c r="N388" s="87"/>
      <c r="O388" s="86"/>
      <c r="P388" s="86"/>
      <c r="Q388" s="86"/>
      <c r="R388" s="86"/>
      <c r="S388" s="86"/>
      <c r="T388" s="86"/>
      <c r="U388" s="88">
        <v>173594</v>
      </c>
      <c r="V388" s="89" t="s">
        <v>132</v>
      </c>
      <c r="W388" s="90">
        <f>IF(U387&gt;0,(+U388/U387),"")</f>
        <v>0.1017375093257723</v>
      </c>
      <c r="X388" s="91" t="s">
        <v>133</v>
      </c>
      <c r="Y388" s="92"/>
      <c r="Z388" s="93" t="s">
        <v>141</v>
      </c>
      <c r="AA388" s="137"/>
      <c r="AB388" s="138"/>
      <c r="AC388" s="138"/>
      <c r="AD388" s="138"/>
      <c r="AE388" s="138"/>
      <c r="AF388" s="138"/>
      <c r="AG388" s="138"/>
      <c r="AH388" s="139"/>
      <c r="AI388" s="96" t="s">
        <v>145</v>
      </c>
      <c r="AJ388" s="96"/>
      <c r="AK388" s="97" t="s">
        <v>621</v>
      </c>
    </row>
    <row r="389" spans="1:37" ht="16.5" customHeight="1" x14ac:dyDescent="0.3">
      <c r="A389" s="45" t="s">
        <v>379</v>
      </c>
      <c r="B389" s="111" t="s">
        <v>658</v>
      </c>
      <c r="C389" s="112"/>
      <c r="D389" s="112"/>
      <c r="E389" s="112"/>
      <c r="F389" s="112"/>
      <c r="G389" s="112"/>
      <c r="H389" s="112"/>
      <c r="I389" s="112"/>
      <c r="J389" s="112"/>
      <c r="K389" s="112"/>
      <c r="L389" s="112"/>
      <c r="M389" s="112"/>
      <c r="N389" s="112"/>
      <c r="O389" s="47" t="s">
        <v>401</v>
      </c>
      <c r="P389" s="112"/>
      <c r="Q389" s="112"/>
      <c r="R389" s="112"/>
      <c r="S389" s="112"/>
      <c r="T389" s="112"/>
      <c r="U389" s="112"/>
      <c r="V389" s="113"/>
      <c r="W389" s="114"/>
      <c r="X389" s="115"/>
      <c r="Y389" s="116" t="s">
        <v>98</v>
      </c>
      <c r="Z389" s="53"/>
      <c r="AA389" s="117" t="s">
        <v>65</v>
      </c>
      <c r="AB389" s="118" t="s">
        <v>65</v>
      </c>
      <c r="AC389" s="118" t="s">
        <v>65</v>
      </c>
      <c r="AD389" s="118" t="s">
        <v>65</v>
      </c>
      <c r="AE389" s="118" t="s">
        <v>65</v>
      </c>
      <c r="AF389" s="118" t="s">
        <v>65</v>
      </c>
      <c r="AG389" s="118" t="s">
        <v>65</v>
      </c>
      <c r="AH389" s="140" t="s">
        <v>65</v>
      </c>
      <c r="AI389" s="119"/>
      <c r="AJ389" s="119"/>
      <c r="AK389" s="119">
        <v>45900</v>
      </c>
    </row>
    <row r="390" spans="1:37" ht="17.25" thickBot="1" x14ac:dyDescent="0.35">
      <c r="A390" s="103"/>
      <c r="B390" s="47"/>
      <c r="C390" s="47" t="s">
        <v>100</v>
      </c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8"/>
      <c r="O390" s="47"/>
      <c r="P390" s="47" t="s">
        <v>148</v>
      </c>
      <c r="Q390" s="47"/>
      <c r="R390" s="47"/>
      <c r="S390" s="47"/>
      <c r="T390" s="47"/>
      <c r="U390" s="47"/>
      <c r="V390" s="49"/>
      <c r="W390" s="50"/>
      <c r="X390" s="51"/>
      <c r="Y390" s="59" t="s">
        <v>102</v>
      </c>
      <c r="Z390" s="60"/>
      <c r="AA390" s="129" t="s">
        <v>65</v>
      </c>
      <c r="AB390" s="120" t="s">
        <v>65</v>
      </c>
      <c r="AC390" s="120" t="s">
        <v>65</v>
      </c>
      <c r="AD390" s="120" t="s">
        <v>65</v>
      </c>
      <c r="AE390" s="120" t="s">
        <v>65</v>
      </c>
      <c r="AF390" s="120" t="s">
        <v>65</v>
      </c>
      <c r="AG390" s="120" t="s">
        <v>65</v>
      </c>
      <c r="AH390" s="121" t="s">
        <v>65</v>
      </c>
      <c r="AI390" s="63"/>
      <c r="AJ390" s="64"/>
      <c r="AK390" s="63">
        <v>45875</v>
      </c>
    </row>
    <row r="391" spans="1:37" x14ac:dyDescent="0.3">
      <c r="A391" s="104" t="s">
        <v>659</v>
      </c>
      <c r="B391" s="47"/>
      <c r="C391" s="47"/>
      <c r="D391" s="47" t="s">
        <v>99</v>
      </c>
      <c r="E391" s="47"/>
      <c r="F391" s="47"/>
      <c r="G391" s="47"/>
      <c r="H391" s="47"/>
      <c r="I391" s="47"/>
      <c r="J391" s="47"/>
      <c r="K391" s="47"/>
      <c r="L391" s="47"/>
      <c r="M391" s="47"/>
      <c r="N391" s="48"/>
      <c r="O391" s="47"/>
      <c r="P391" s="47"/>
      <c r="Q391" s="47" t="s">
        <v>149</v>
      </c>
      <c r="R391" s="47"/>
      <c r="S391" s="47"/>
      <c r="T391" s="47"/>
      <c r="U391" s="47"/>
      <c r="V391" s="49"/>
      <c r="W391" s="50"/>
      <c r="X391" s="51"/>
      <c r="Y391" s="66" t="s">
        <v>104</v>
      </c>
      <c r="Z391" s="67" t="s">
        <v>105</v>
      </c>
      <c r="AA391" s="130" t="s">
        <v>491</v>
      </c>
      <c r="AB391" s="131"/>
      <c r="AC391" s="131"/>
      <c r="AD391" s="131"/>
      <c r="AE391" s="131"/>
      <c r="AF391" s="131"/>
      <c r="AG391" s="131"/>
      <c r="AH391" s="132" t="s">
        <v>384</v>
      </c>
      <c r="AI391" s="71" t="s">
        <v>109</v>
      </c>
      <c r="AJ391" s="72"/>
      <c r="AK391" s="73" t="s">
        <v>660</v>
      </c>
    </row>
    <row r="392" spans="1:37" x14ac:dyDescent="0.3">
      <c r="A392" s="126"/>
      <c r="B392" s="47"/>
      <c r="C392" s="47"/>
      <c r="D392" s="47"/>
      <c r="E392" s="142" t="s">
        <v>661</v>
      </c>
      <c r="F392" s="47"/>
      <c r="G392" s="47"/>
      <c r="H392" s="47"/>
      <c r="I392" s="47"/>
      <c r="J392" s="47"/>
      <c r="K392" s="47"/>
      <c r="L392" s="47"/>
      <c r="M392" s="47"/>
      <c r="N392" s="48"/>
      <c r="O392" s="47"/>
      <c r="P392" s="47"/>
      <c r="Q392" s="47"/>
      <c r="R392" s="47" t="s">
        <v>446</v>
      </c>
      <c r="S392" s="47"/>
      <c r="T392" s="47"/>
      <c r="U392" s="47"/>
      <c r="V392" s="49"/>
      <c r="W392" s="50"/>
      <c r="X392" s="51"/>
      <c r="Y392" s="66" t="s">
        <v>113</v>
      </c>
      <c r="Z392" s="67" t="s">
        <v>114</v>
      </c>
      <c r="AA392" s="133"/>
      <c r="AB392" s="134"/>
      <c r="AC392" s="134"/>
      <c r="AD392" s="134"/>
      <c r="AE392" s="134"/>
      <c r="AF392" s="134"/>
      <c r="AG392" s="134"/>
      <c r="AH392" s="141">
        <v>46265</v>
      </c>
      <c r="AI392" s="71" t="s">
        <v>119</v>
      </c>
      <c r="AJ392" s="77"/>
      <c r="AK392" s="73"/>
    </row>
    <row r="393" spans="1:37" x14ac:dyDescent="0.3">
      <c r="A393" s="126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8"/>
      <c r="O393" s="47"/>
      <c r="P393" s="47"/>
      <c r="Q393" s="47"/>
      <c r="R393" s="47"/>
      <c r="S393" s="47"/>
      <c r="T393" s="47"/>
      <c r="U393" s="47"/>
      <c r="V393" s="49"/>
      <c r="W393" s="50"/>
      <c r="X393" s="51"/>
      <c r="Y393" s="78"/>
      <c r="Z393" s="67" t="s">
        <v>65</v>
      </c>
      <c r="AA393" s="133"/>
      <c r="AB393" s="134"/>
      <c r="AC393" s="134"/>
      <c r="AD393" s="134"/>
      <c r="AE393" s="134"/>
      <c r="AF393" s="134"/>
      <c r="AG393" s="134"/>
      <c r="AH393" s="135"/>
      <c r="AI393" s="71" t="s">
        <v>125</v>
      </c>
      <c r="AJ393" s="71"/>
      <c r="AK393" s="102">
        <v>183943</v>
      </c>
    </row>
    <row r="394" spans="1:37" x14ac:dyDescent="0.3">
      <c r="A394" s="126"/>
      <c r="B394" s="47"/>
      <c r="C394" s="47"/>
      <c r="D394" s="47"/>
      <c r="E394" s="47"/>
      <c r="F394" s="47"/>
      <c r="G394" s="47"/>
      <c r="H394" s="81" t="s">
        <v>662</v>
      </c>
      <c r="I394" s="47"/>
      <c r="J394" s="47"/>
      <c r="K394" s="47"/>
      <c r="L394" s="47"/>
      <c r="M394" s="47"/>
      <c r="N394" s="48"/>
      <c r="O394" s="47"/>
      <c r="P394" s="47"/>
      <c r="Q394" s="47"/>
      <c r="R394" s="47"/>
      <c r="S394" s="47"/>
      <c r="T394" s="47" t="s">
        <v>663</v>
      </c>
      <c r="U394" s="47"/>
      <c r="V394" s="49"/>
      <c r="W394" s="50"/>
      <c r="X394" s="51"/>
      <c r="Y394" s="78"/>
      <c r="Z394" s="67" t="s">
        <v>126</v>
      </c>
      <c r="AA394" s="133"/>
      <c r="AB394" s="134"/>
      <c r="AC394" s="134"/>
      <c r="AD394" s="134"/>
      <c r="AE394" s="134"/>
      <c r="AF394" s="134"/>
      <c r="AG394" s="134"/>
      <c r="AH394" s="135"/>
      <c r="AI394" s="71" t="s">
        <v>130</v>
      </c>
      <c r="AJ394" s="71"/>
      <c r="AK394" s="80">
        <v>45874</v>
      </c>
    </row>
    <row r="395" spans="1:37" x14ac:dyDescent="0.3">
      <c r="A395" s="126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8"/>
      <c r="O395" s="47"/>
      <c r="P395" s="47"/>
      <c r="Q395" s="47"/>
      <c r="R395" s="47"/>
      <c r="S395" s="47"/>
      <c r="T395" s="48"/>
      <c r="U395" s="82">
        <v>8789898</v>
      </c>
      <c r="V395" s="83" t="s">
        <v>132</v>
      </c>
      <c r="W395" s="84">
        <f>U395/phase52</f>
        <v>1.4960952100168873E-2</v>
      </c>
      <c r="X395" s="51" t="s">
        <v>133</v>
      </c>
      <c r="Y395" s="78"/>
      <c r="Z395" s="67" t="s">
        <v>134</v>
      </c>
      <c r="AA395" s="133"/>
      <c r="AB395" s="134"/>
      <c r="AC395" s="134"/>
      <c r="AD395" s="134"/>
      <c r="AE395" s="134"/>
      <c r="AF395" s="134"/>
      <c r="AG395" s="134"/>
      <c r="AH395" s="135"/>
      <c r="AI395" s="71" t="s">
        <v>391</v>
      </c>
      <c r="AJ395" s="71"/>
      <c r="AK395" s="80"/>
    </row>
    <row r="396" spans="1:37" ht="17.25" thickBot="1" x14ac:dyDescent="0.35">
      <c r="A396" s="127"/>
      <c r="B396" s="86"/>
      <c r="C396" s="86" t="s">
        <v>409</v>
      </c>
      <c r="D396" s="86"/>
      <c r="E396" s="86"/>
      <c r="F396" s="86"/>
      <c r="G396" s="86"/>
      <c r="H396" s="86"/>
      <c r="I396" s="86" t="s">
        <v>206</v>
      </c>
      <c r="J396" s="86"/>
      <c r="K396" s="86"/>
      <c r="L396" s="86"/>
      <c r="M396" s="86"/>
      <c r="N396" s="87"/>
      <c r="O396" s="86"/>
      <c r="P396" s="86"/>
      <c r="Q396" s="86"/>
      <c r="R396" s="86"/>
      <c r="S396" s="86"/>
      <c r="T396" s="86"/>
      <c r="U396" s="88">
        <v>899303</v>
      </c>
      <c r="V396" s="89" t="s">
        <v>132</v>
      </c>
      <c r="W396" s="90">
        <f>IF(U395&gt;0,(+U396/U395),"")</f>
        <v>0.1023109710715642</v>
      </c>
      <c r="X396" s="91" t="s">
        <v>133</v>
      </c>
      <c r="Y396" s="92"/>
      <c r="Z396" s="93" t="s">
        <v>141</v>
      </c>
      <c r="AA396" s="137"/>
      <c r="AB396" s="138"/>
      <c r="AC396" s="138"/>
      <c r="AD396" s="138"/>
      <c r="AE396" s="138"/>
      <c r="AF396" s="138"/>
      <c r="AG396" s="138"/>
      <c r="AH396" s="139"/>
      <c r="AI396" s="96" t="s">
        <v>145</v>
      </c>
      <c r="AJ396" s="96"/>
      <c r="AK396" s="97" t="s">
        <v>498</v>
      </c>
    </row>
    <row r="397" spans="1:37" ht="16.5" customHeight="1" x14ac:dyDescent="0.3">
      <c r="A397" s="45" t="s">
        <v>379</v>
      </c>
      <c r="B397" s="111" t="s">
        <v>664</v>
      </c>
      <c r="C397" s="112"/>
      <c r="D397" s="112"/>
      <c r="E397" s="112"/>
      <c r="F397" s="112"/>
      <c r="G397" s="112"/>
      <c r="H397" s="112"/>
      <c r="I397" s="112"/>
      <c r="J397" s="112"/>
      <c r="K397" s="112"/>
      <c r="L397" s="112"/>
      <c r="M397" s="112"/>
      <c r="N397" s="112"/>
      <c r="O397" s="112" t="s">
        <v>510</v>
      </c>
      <c r="P397" s="112"/>
      <c r="Q397" s="112"/>
      <c r="R397" s="112"/>
      <c r="S397" s="112"/>
      <c r="T397" s="112"/>
      <c r="U397" s="112"/>
      <c r="V397" s="113"/>
      <c r="W397" s="114"/>
      <c r="X397" s="115"/>
      <c r="Y397" s="116" t="s">
        <v>98</v>
      </c>
      <c r="Z397" s="53"/>
      <c r="AA397" s="117" t="s">
        <v>65</v>
      </c>
      <c r="AB397" s="118" t="s">
        <v>65</v>
      </c>
      <c r="AC397" s="118" t="s">
        <v>65</v>
      </c>
      <c r="AD397" s="118" t="s">
        <v>65</v>
      </c>
      <c r="AE397" s="118" t="s">
        <v>65</v>
      </c>
      <c r="AF397" s="118" t="s">
        <v>65</v>
      </c>
      <c r="AG397" s="118" t="s">
        <v>65</v>
      </c>
      <c r="AH397" s="140" t="s">
        <v>65</v>
      </c>
      <c r="AI397" s="119"/>
      <c r="AJ397" s="119"/>
      <c r="AK397" s="119">
        <v>45930</v>
      </c>
    </row>
    <row r="398" spans="1:37" ht="17.25" thickBot="1" x14ac:dyDescent="0.35">
      <c r="A398" s="103"/>
      <c r="B398" s="47"/>
      <c r="C398" s="47" t="s">
        <v>100</v>
      </c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8"/>
      <c r="O398" s="47"/>
      <c r="P398" s="47" t="s">
        <v>215</v>
      </c>
      <c r="Q398" s="47"/>
      <c r="R398" s="47"/>
      <c r="S398" s="47"/>
      <c r="T398" s="47"/>
      <c r="U398" s="47"/>
      <c r="V398" s="49"/>
      <c r="W398" s="50"/>
      <c r="X398" s="51"/>
      <c r="Y398" s="59" t="s">
        <v>102</v>
      </c>
      <c r="Z398" s="60"/>
      <c r="AA398" s="129" t="s">
        <v>65</v>
      </c>
      <c r="AB398" s="120" t="s">
        <v>65</v>
      </c>
      <c r="AC398" s="120" t="s">
        <v>65</v>
      </c>
      <c r="AD398" s="120" t="s">
        <v>65</v>
      </c>
      <c r="AE398" s="120" t="s">
        <v>65</v>
      </c>
      <c r="AF398" s="120" t="s">
        <v>65</v>
      </c>
      <c r="AG398" s="120" t="s">
        <v>65</v>
      </c>
      <c r="AH398" s="121" t="s">
        <v>65</v>
      </c>
      <c r="AI398" s="63"/>
      <c r="AJ398" s="64"/>
      <c r="AK398" s="63">
        <v>45908</v>
      </c>
    </row>
    <row r="399" spans="1:37" x14ac:dyDescent="0.3">
      <c r="A399" s="104"/>
      <c r="B399" s="47"/>
      <c r="C399" s="47"/>
      <c r="D399" s="47" t="s">
        <v>99</v>
      </c>
      <c r="E399" s="47"/>
      <c r="F399" s="47"/>
      <c r="G399" s="47"/>
      <c r="H399" s="47"/>
      <c r="I399" s="47"/>
      <c r="J399" s="47"/>
      <c r="K399" s="47"/>
      <c r="L399" s="47"/>
      <c r="M399" s="47"/>
      <c r="N399" s="48"/>
      <c r="O399" s="47"/>
      <c r="P399" s="47"/>
      <c r="Q399" s="47" t="s">
        <v>631</v>
      </c>
      <c r="R399" s="47"/>
      <c r="S399" s="47"/>
      <c r="T399" s="47"/>
      <c r="U399" s="47"/>
      <c r="V399" s="49"/>
      <c r="W399" s="50"/>
      <c r="X399" s="51"/>
      <c r="Y399" s="66" t="s">
        <v>104</v>
      </c>
      <c r="Z399" s="67" t="s">
        <v>105</v>
      </c>
      <c r="AA399" s="130" t="s">
        <v>414</v>
      </c>
      <c r="AB399" s="131"/>
      <c r="AC399" s="131"/>
      <c r="AD399" s="131"/>
      <c r="AE399" s="131"/>
      <c r="AF399" s="131"/>
      <c r="AG399" s="131"/>
      <c r="AH399" s="132" t="s">
        <v>384</v>
      </c>
      <c r="AI399" s="71" t="s">
        <v>109</v>
      </c>
      <c r="AJ399" s="72"/>
      <c r="AK399" s="73" t="s">
        <v>665</v>
      </c>
    </row>
    <row r="400" spans="1:37" x14ac:dyDescent="0.3">
      <c r="A400" s="126"/>
      <c r="B400" s="47"/>
      <c r="C400" s="47"/>
      <c r="D400" s="47"/>
      <c r="E400" s="47" t="s">
        <v>666</v>
      </c>
      <c r="F400" s="47"/>
      <c r="G400" s="47"/>
      <c r="H400" s="47"/>
      <c r="I400" s="47"/>
      <c r="J400" s="47"/>
      <c r="K400" s="47"/>
      <c r="L400" s="47"/>
      <c r="M400" s="47"/>
      <c r="N400" s="48"/>
      <c r="O400" s="47"/>
      <c r="P400" s="47"/>
      <c r="Q400" s="47"/>
      <c r="R400" s="47" t="s">
        <v>514</v>
      </c>
      <c r="S400" s="47"/>
      <c r="T400" s="47"/>
      <c r="U400" s="47"/>
      <c r="V400" s="49"/>
      <c r="W400" s="50"/>
      <c r="X400" s="51"/>
      <c r="Y400" s="66" t="s">
        <v>113</v>
      </c>
      <c r="Z400" s="67" t="s">
        <v>114</v>
      </c>
      <c r="AA400" s="133"/>
      <c r="AB400" s="134"/>
      <c r="AC400" s="134"/>
      <c r="AD400" s="134"/>
      <c r="AE400" s="134"/>
      <c r="AF400" s="134"/>
      <c r="AG400" s="134"/>
      <c r="AH400" s="141">
        <v>45930</v>
      </c>
      <c r="AI400" s="71" t="s">
        <v>119</v>
      </c>
      <c r="AJ400" s="77"/>
      <c r="AK400" s="73"/>
    </row>
    <row r="401" spans="1:37" x14ac:dyDescent="0.3">
      <c r="A401" s="126"/>
      <c r="B401" s="47"/>
      <c r="C401" s="47"/>
      <c r="D401" s="47"/>
      <c r="E401" s="47"/>
      <c r="F401" s="47" t="s">
        <v>667</v>
      </c>
      <c r="G401" s="47"/>
      <c r="H401" s="47"/>
      <c r="I401" s="47"/>
      <c r="J401" s="47"/>
      <c r="K401" s="47"/>
      <c r="L401" s="47"/>
      <c r="M401" s="47"/>
      <c r="N401" s="48"/>
      <c r="O401" s="47"/>
      <c r="P401" s="47"/>
      <c r="Q401" s="47"/>
      <c r="R401" s="47"/>
      <c r="S401" s="47"/>
      <c r="T401" s="47"/>
      <c r="U401" s="47"/>
      <c r="V401" s="49"/>
      <c r="W401" s="50"/>
      <c r="X401" s="51"/>
      <c r="Y401" s="78"/>
      <c r="Z401" s="67" t="s">
        <v>65</v>
      </c>
      <c r="AA401" s="133"/>
      <c r="AB401" s="134"/>
      <c r="AC401" s="134"/>
      <c r="AD401" s="134"/>
      <c r="AE401" s="134"/>
      <c r="AF401" s="134"/>
      <c r="AG401" s="134"/>
      <c r="AH401" s="135"/>
      <c r="AI401" s="71" t="s">
        <v>125</v>
      </c>
      <c r="AJ401" s="71"/>
      <c r="AK401" s="124">
        <v>96150</v>
      </c>
    </row>
    <row r="402" spans="1:37" x14ac:dyDescent="0.3">
      <c r="A402" s="126"/>
      <c r="B402" s="47"/>
      <c r="C402" s="47"/>
      <c r="D402" s="47"/>
      <c r="E402" s="47"/>
      <c r="F402" s="47"/>
      <c r="G402" s="47" t="s">
        <v>65</v>
      </c>
      <c r="H402" s="47"/>
      <c r="I402" s="47"/>
      <c r="J402" s="47"/>
      <c r="K402" s="47"/>
      <c r="L402" s="47"/>
      <c r="M402" s="47"/>
      <c r="N402" s="48"/>
      <c r="O402" s="47"/>
      <c r="P402" s="47"/>
      <c r="Q402" s="47"/>
      <c r="R402" s="47"/>
      <c r="S402" s="47"/>
      <c r="T402" s="47" t="s">
        <v>668</v>
      </c>
      <c r="U402" s="47"/>
      <c r="V402" s="49"/>
      <c r="W402" s="50"/>
      <c r="X402" s="51"/>
      <c r="Y402" s="78"/>
      <c r="Z402" s="67" t="s">
        <v>126</v>
      </c>
      <c r="AA402" s="133"/>
      <c r="AB402" s="134"/>
      <c r="AC402" s="134"/>
      <c r="AD402" s="134"/>
      <c r="AE402" s="134"/>
      <c r="AF402" s="134"/>
      <c r="AG402" s="134"/>
      <c r="AH402" s="135"/>
      <c r="AI402" s="71" t="s">
        <v>130</v>
      </c>
      <c r="AJ402" s="71"/>
      <c r="AK402" s="80">
        <v>45908</v>
      </c>
    </row>
    <row r="403" spans="1:37" x14ac:dyDescent="0.3">
      <c r="A403" s="126"/>
      <c r="B403" s="47"/>
      <c r="C403" s="47"/>
      <c r="D403" s="47"/>
      <c r="E403" s="47"/>
      <c r="F403" s="47"/>
      <c r="G403" s="47"/>
      <c r="H403" s="81" t="s">
        <v>669</v>
      </c>
      <c r="I403" s="47"/>
      <c r="J403" s="47"/>
      <c r="K403" s="47"/>
      <c r="L403" s="47"/>
      <c r="M403" s="47"/>
      <c r="N403" s="48"/>
      <c r="O403" s="47"/>
      <c r="P403" s="47"/>
      <c r="Q403" s="47"/>
      <c r="R403" s="47"/>
      <c r="S403" s="47"/>
      <c r="T403" s="48"/>
      <c r="U403" s="82">
        <v>733320</v>
      </c>
      <c r="V403" s="83" t="s">
        <v>132</v>
      </c>
      <c r="W403" s="84">
        <f>U403/phase52</f>
        <v>1.2481561667832593E-3</v>
      </c>
      <c r="X403" s="51" t="s">
        <v>133</v>
      </c>
      <c r="Y403" s="78"/>
      <c r="Z403" s="67" t="s">
        <v>134</v>
      </c>
      <c r="AA403" s="133"/>
      <c r="AB403" s="134"/>
      <c r="AC403" s="134"/>
      <c r="AD403" s="134"/>
      <c r="AE403" s="134"/>
      <c r="AF403" s="134"/>
      <c r="AG403" s="134"/>
      <c r="AH403" s="135"/>
      <c r="AI403" s="71" t="s">
        <v>391</v>
      </c>
      <c r="AJ403" s="71"/>
      <c r="AK403" s="80"/>
    </row>
    <row r="404" spans="1:37" ht="17.25" thickBot="1" x14ac:dyDescent="0.35">
      <c r="A404" s="127"/>
      <c r="B404" s="86"/>
      <c r="C404" s="86" t="s">
        <v>519</v>
      </c>
      <c r="D404" s="86"/>
      <c r="E404" s="86"/>
      <c r="F404" s="86"/>
      <c r="G404" s="86"/>
      <c r="H404" s="86"/>
      <c r="I404" s="86" t="s">
        <v>241</v>
      </c>
      <c r="J404" s="86"/>
      <c r="K404" s="86"/>
      <c r="L404" s="86"/>
      <c r="M404" s="86"/>
      <c r="N404" s="87"/>
      <c r="O404" s="86"/>
      <c r="P404" s="86"/>
      <c r="Q404" s="86"/>
      <c r="R404" s="86"/>
      <c r="S404" s="86"/>
      <c r="T404" s="86"/>
      <c r="U404" s="88">
        <v>96150</v>
      </c>
      <c r="V404" s="89" t="s">
        <v>132</v>
      </c>
      <c r="W404" s="90">
        <f>IF(U403&gt;0,(+U404/U403),"")</f>
        <v>0.13111602029127803</v>
      </c>
      <c r="X404" s="91" t="s">
        <v>133</v>
      </c>
      <c r="Y404" s="92"/>
      <c r="Z404" s="93" t="s">
        <v>141</v>
      </c>
      <c r="AA404" s="137"/>
      <c r="AB404" s="138"/>
      <c r="AC404" s="138"/>
      <c r="AD404" s="138"/>
      <c r="AE404" s="138"/>
      <c r="AF404" s="138"/>
      <c r="AG404" s="138"/>
      <c r="AH404" s="139"/>
      <c r="AI404" s="96" t="s">
        <v>145</v>
      </c>
      <c r="AJ404" s="96"/>
      <c r="AK404" s="97" t="s">
        <v>423</v>
      </c>
    </row>
    <row r="405" spans="1:37" ht="16.5" customHeight="1" x14ac:dyDescent="0.3">
      <c r="A405" s="45" t="s">
        <v>379</v>
      </c>
      <c r="B405" s="111" t="s">
        <v>670</v>
      </c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 t="s">
        <v>671</v>
      </c>
      <c r="P405" s="112"/>
      <c r="Q405" s="112"/>
      <c r="R405" s="112"/>
      <c r="S405" s="112"/>
      <c r="T405" s="112"/>
      <c r="U405" s="112"/>
      <c r="V405" s="113"/>
      <c r="W405" s="114"/>
      <c r="X405" s="115"/>
      <c r="Y405" s="116" t="s">
        <v>98</v>
      </c>
      <c r="Z405" s="53"/>
      <c r="AA405" s="117" t="s">
        <v>65</v>
      </c>
      <c r="AB405" s="118" t="s">
        <v>65</v>
      </c>
      <c r="AC405" s="118" t="s">
        <v>65</v>
      </c>
      <c r="AD405" s="118" t="s">
        <v>65</v>
      </c>
      <c r="AE405" s="118" t="s">
        <v>65</v>
      </c>
      <c r="AF405" s="118" t="s">
        <v>65</v>
      </c>
      <c r="AG405" s="118" t="s">
        <v>65</v>
      </c>
      <c r="AH405" s="140" t="s">
        <v>65</v>
      </c>
      <c r="AI405" s="119"/>
      <c r="AJ405" s="119"/>
      <c r="AK405" s="119">
        <v>45900</v>
      </c>
    </row>
    <row r="406" spans="1:37" ht="17.25" thickBot="1" x14ac:dyDescent="0.35">
      <c r="A406" s="103"/>
      <c r="B406" s="47"/>
      <c r="C406" s="47" t="s">
        <v>672</v>
      </c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8"/>
      <c r="O406" s="47"/>
      <c r="P406" s="47" t="s">
        <v>148</v>
      </c>
      <c r="Q406" s="47"/>
      <c r="R406" s="47"/>
      <c r="S406" s="47"/>
      <c r="T406" s="47"/>
      <c r="U406" s="47"/>
      <c r="V406" s="49"/>
      <c r="W406" s="50"/>
      <c r="X406" s="51"/>
      <c r="Y406" s="59" t="s">
        <v>102</v>
      </c>
      <c r="Z406" s="60"/>
      <c r="AA406" s="129" t="s">
        <v>65</v>
      </c>
      <c r="AB406" s="120" t="s">
        <v>65</v>
      </c>
      <c r="AC406" s="120" t="s">
        <v>65</v>
      </c>
      <c r="AD406" s="120" t="s">
        <v>65</v>
      </c>
      <c r="AE406" s="120" t="s">
        <v>65</v>
      </c>
      <c r="AF406" s="120" t="s">
        <v>65</v>
      </c>
      <c r="AG406" s="120" t="s">
        <v>65</v>
      </c>
      <c r="AH406" s="121" t="s">
        <v>65</v>
      </c>
      <c r="AI406" s="63"/>
      <c r="AJ406" s="64"/>
      <c r="AK406" s="63">
        <v>45875</v>
      </c>
    </row>
    <row r="407" spans="1:37" x14ac:dyDescent="0.3">
      <c r="A407" s="104"/>
      <c r="B407" s="47"/>
      <c r="C407" s="47"/>
      <c r="D407" s="47" t="s">
        <v>99</v>
      </c>
      <c r="E407" s="47"/>
      <c r="F407" s="47"/>
      <c r="G407" s="47"/>
      <c r="H407" s="47"/>
      <c r="I407" s="47"/>
      <c r="J407" s="47"/>
      <c r="K407" s="47"/>
      <c r="L407" s="47"/>
      <c r="M407" s="47"/>
      <c r="N407" s="48"/>
      <c r="O407" s="47"/>
      <c r="P407" s="47"/>
      <c r="Q407" s="47" t="s">
        <v>149</v>
      </c>
      <c r="R407" s="47"/>
      <c r="S407" s="47"/>
      <c r="T407" s="47"/>
      <c r="U407" s="47"/>
      <c r="V407" s="49"/>
      <c r="W407" s="50"/>
      <c r="X407" s="51"/>
      <c r="Y407" s="66" t="s">
        <v>104</v>
      </c>
      <c r="Z407" s="67" t="s">
        <v>105</v>
      </c>
      <c r="AA407" s="130" t="s">
        <v>491</v>
      </c>
      <c r="AB407" s="131"/>
      <c r="AC407" s="131"/>
      <c r="AD407" s="131"/>
      <c r="AE407" s="131"/>
      <c r="AF407" s="131"/>
      <c r="AG407" s="131"/>
      <c r="AH407" s="132" t="s">
        <v>384</v>
      </c>
      <c r="AI407" s="71" t="s">
        <v>109</v>
      </c>
      <c r="AJ407" s="72"/>
      <c r="AK407" s="73" t="s">
        <v>673</v>
      </c>
    </row>
    <row r="408" spans="1:37" x14ac:dyDescent="0.3">
      <c r="A408" s="126"/>
      <c r="B408" s="47"/>
      <c r="C408" s="47"/>
      <c r="D408" s="47"/>
      <c r="E408" s="47" t="s">
        <v>674</v>
      </c>
      <c r="F408" s="47"/>
      <c r="G408" s="47"/>
      <c r="H408" s="47"/>
      <c r="I408" s="47"/>
      <c r="J408" s="47"/>
      <c r="K408" s="47"/>
      <c r="L408" s="47"/>
      <c r="M408" s="47"/>
      <c r="N408" s="48"/>
      <c r="O408" s="47"/>
      <c r="P408" s="47"/>
      <c r="Q408" s="47"/>
      <c r="R408" s="47" t="s">
        <v>493</v>
      </c>
      <c r="S408" s="47"/>
      <c r="T408" s="47"/>
      <c r="U408" s="47"/>
      <c r="V408" s="49"/>
      <c r="W408" s="50"/>
      <c r="X408" s="51"/>
      <c r="Y408" s="66" t="s">
        <v>113</v>
      </c>
      <c r="Z408" s="67" t="s">
        <v>114</v>
      </c>
      <c r="AA408" s="133"/>
      <c r="AB408" s="134"/>
      <c r="AC408" s="134"/>
      <c r="AD408" s="134"/>
      <c r="AE408" s="134"/>
      <c r="AF408" s="134"/>
      <c r="AG408" s="134"/>
      <c r="AH408" s="141">
        <v>46265</v>
      </c>
      <c r="AI408" s="71" t="s">
        <v>119</v>
      </c>
      <c r="AJ408" s="77"/>
      <c r="AK408" s="73"/>
    </row>
    <row r="409" spans="1:37" x14ac:dyDescent="0.3">
      <c r="A409" s="126"/>
      <c r="B409" s="47"/>
      <c r="C409" s="47"/>
      <c r="D409" s="47"/>
      <c r="E409" s="47"/>
      <c r="F409" s="47" t="s">
        <v>675</v>
      </c>
      <c r="G409" s="47"/>
      <c r="H409" s="47"/>
      <c r="I409" s="47"/>
      <c r="J409" s="47"/>
      <c r="K409" s="47"/>
      <c r="L409" s="47"/>
      <c r="M409" s="47"/>
      <c r="N409" s="48"/>
      <c r="O409" s="47"/>
      <c r="P409" s="47"/>
      <c r="Q409" s="47"/>
      <c r="R409" s="47"/>
      <c r="S409" s="47"/>
      <c r="T409" s="47"/>
      <c r="U409" s="47"/>
      <c r="V409" s="49"/>
      <c r="W409" s="50"/>
      <c r="X409" s="51"/>
      <c r="Y409" s="78"/>
      <c r="Z409" s="67" t="s">
        <v>65</v>
      </c>
      <c r="AA409" s="133"/>
      <c r="AB409" s="134"/>
      <c r="AC409" s="134"/>
      <c r="AD409" s="134"/>
      <c r="AE409" s="134"/>
      <c r="AF409" s="134"/>
      <c r="AG409" s="134"/>
      <c r="AH409" s="135"/>
      <c r="AI409" s="71" t="s">
        <v>125</v>
      </c>
      <c r="AJ409" s="71"/>
      <c r="AK409" s="102">
        <v>183943</v>
      </c>
    </row>
    <row r="410" spans="1:37" x14ac:dyDescent="0.3">
      <c r="A410" s="126"/>
      <c r="B410" s="47"/>
      <c r="C410" s="47"/>
      <c r="D410" s="47"/>
      <c r="E410" s="47"/>
      <c r="F410" s="47"/>
      <c r="G410" s="47" t="s">
        <v>65</v>
      </c>
      <c r="H410" s="47"/>
      <c r="I410" s="47"/>
      <c r="J410" s="47"/>
      <c r="K410" s="47"/>
      <c r="L410" s="47"/>
      <c r="M410" s="47"/>
      <c r="N410" s="48"/>
      <c r="O410" s="47"/>
      <c r="P410" s="47"/>
      <c r="Q410" s="47"/>
      <c r="R410" s="47"/>
      <c r="S410" s="47"/>
      <c r="T410" s="47" t="s">
        <v>663</v>
      </c>
      <c r="U410" s="47"/>
      <c r="V410" s="49"/>
      <c r="W410" s="50"/>
      <c r="X410" s="51"/>
      <c r="Y410" s="78"/>
      <c r="Z410" s="67" t="s">
        <v>126</v>
      </c>
      <c r="AA410" s="133"/>
      <c r="AB410" s="134"/>
      <c r="AC410" s="134"/>
      <c r="AD410" s="134"/>
      <c r="AE410" s="134"/>
      <c r="AF410" s="134"/>
      <c r="AG410" s="134"/>
      <c r="AH410" s="135"/>
      <c r="AI410" s="71" t="s">
        <v>130</v>
      </c>
      <c r="AJ410" s="71"/>
      <c r="AK410" s="80">
        <v>45874</v>
      </c>
    </row>
    <row r="411" spans="1:37" x14ac:dyDescent="0.3">
      <c r="A411" s="126"/>
      <c r="B411" s="47"/>
      <c r="C411" s="47"/>
      <c r="D411" s="47"/>
      <c r="E411" s="47"/>
      <c r="F411" s="47"/>
      <c r="G411" s="47"/>
      <c r="H411" s="81" t="s">
        <v>676</v>
      </c>
      <c r="I411" s="47"/>
      <c r="J411" s="47"/>
      <c r="K411" s="47"/>
      <c r="L411" s="47"/>
      <c r="M411" s="47"/>
      <c r="N411" s="48"/>
      <c r="O411" s="47"/>
      <c r="P411" s="47"/>
      <c r="Q411" s="47"/>
      <c r="R411" s="47"/>
      <c r="S411" s="47"/>
      <c r="T411" s="48"/>
      <c r="U411" s="82">
        <v>1419734</v>
      </c>
      <c r="V411" s="83" t="s">
        <v>132</v>
      </c>
      <c r="W411" s="84">
        <f>U411/phase52</f>
        <v>2.4164754094963509E-3</v>
      </c>
      <c r="X411" s="51" t="s">
        <v>133</v>
      </c>
      <c r="Y411" s="78"/>
      <c r="Z411" s="67" t="s">
        <v>134</v>
      </c>
      <c r="AA411" s="133"/>
      <c r="AB411" s="134"/>
      <c r="AC411" s="134"/>
      <c r="AD411" s="134"/>
      <c r="AE411" s="134"/>
      <c r="AF411" s="134"/>
      <c r="AG411" s="134"/>
      <c r="AH411" s="135"/>
      <c r="AI411" s="71" t="s">
        <v>391</v>
      </c>
      <c r="AJ411" s="71"/>
      <c r="AK411" s="80"/>
    </row>
    <row r="412" spans="1:37" ht="17.25" thickBot="1" x14ac:dyDescent="0.35">
      <c r="A412" s="127"/>
      <c r="B412" s="86"/>
      <c r="C412" s="86" t="s">
        <v>677</v>
      </c>
      <c r="D412" s="86"/>
      <c r="E412" s="86"/>
      <c r="F412" s="86"/>
      <c r="G412" s="86"/>
      <c r="H412" s="86"/>
      <c r="I412" s="86" t="s">
        <v>206</v>
      </c>
      <c r="J412" s="86"/>
      <c r="K412" s="86"/>
      <c r="L412" s="86"/>
      <c r="M412" s="86"/>
      <c r="N412" s="87"/>
      <c r="O412" s="86"/>
      <c r="P412" s="86"/>
      <c r="Q412" s="86"/>
      <c r="R412" s="86"/>
      <c r="S412" s="86"/>
      <c r="T412" s="86"/>
      <c r="U412" s="88">
        <v>187205</v>
      </c>
      <c r="V412" s="89" t="s">
        <v>132</v>
      </c>
      <c r="W412" s="90">
        <f>IF(U411&gt;0,(+U412/U411),"")</f>
        <v>0.13185920742899726</v>
      </c>
      <c r="X412" s="91" t="s">
        <v>133</v>
      </c>
      <c r="Y412" s="92"/>
      <c r="Z412" s="93" t="s">
        <v>141</v>
      </c>
      <c r="AA412" s="137"/>
      <c r="AB412" s="138"/>
      <c r="AC412" s="138"/>
      <c r="AD412" s="138"/>
      <c r="AE412" s="138"/>
      <c r="AF412" s="138"/>
      <c r="AG412" s="138"/>
      <c r="AH412" s="139"/>
      <c r="AI412" s="96" t="s">
        <v>145</v>
      </c>
      <c r="AJ412" s="96"/>
      <c r="AK412" s="97" t="s">
        <v>498</v>
      </c>
    </row>
    <row r="413" spans="1:37" ht="16.5" customHeight="1" x14ac:dyDescent="0.3">
      <c r="A413" s="45" t="s">
        <v>379</v>
      </c>
      <c r="B413" s="111" t="s">
        <v>678</v>
      </c>
      <c r="C413" s="112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 t="s">
        <v>411</v>
      </c>
      <c r="P413" s="112"/>
      <c r="Q413" s="112"/>
      <c r="R413" s="112"/>
      <c r="S413" s="112"/>
      <c r="T413" s="112"/>
      <c r="U413" s="112"/>
      <c r="V413" s="113"/>
      <c r="W413" s="114"/>
      <c r="X413" s="115"/>
      <c r="Y413" s="116" t="s">
        <v>98</v>
      </c>
      <c r="Z413" s="53"/>
      <c r="AA413" s="117" t="s">
        <v>65</v>
      </c>
      <c r="AB413" s="118" t="s">
        <v>65</v>
      </c>
      <c r="AC413" s="118" t="s">
        <v>65</v>
      </c>
      <c r="AD413" s="118" t="s">
        <v>65</v>
      </c>
      <c r="AE413" s="118" t="s">
        <v>65</v>
      </c>
      <c r="AF413" s="118" t="s">
        <v>65</v>
      </c>
      <c r="AG413" s="118" t="s">
        <v>65</v>
      </c>
      <c r="AH413" s="140" t="s">
        <v>65</v>
      </c>
      <c r="AI413" s="119"/>
      <c r="AJ413" s="119"/>
      <c r="AK413" s="119">
        <v>46081</v>
      </c>
    </row>
    <row r="414" spans="1:37" ht="17.25" thickBot="1" x14ac:dyDescent="0.35">
      <c r="A414" s="103"/>
      <c r="B414" s="47"/>
      <c r="C414" s="47" t="s">
        <v>100</v>
      </c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8"/>
      <c r="O414" s="47"/>
      <c r="P414" s="47" t="s">
        <v>679</v>
      </c>
      <c r="Q414" s="47"/>
      <c r="R414" s="47"/>
      <c r="S414" s="47"/>
      <c r="T414" s="47"/>
      <c r="U414" s="47"/>
      <c r="V414" s="49"/>
      <c r="W414" s="50"/>
      <c r="X414" s="51"/>
      <c r="Y414" s="59" t="s">
        <v>102</v>
      </c>
      <c r="Z414" s="60"/>
      <c r="AA414" s="129" t="s">
        <v>65</v>
      </c>
      <c r="AB414" s="120" t="s">
        <v>65</v>
      </c>
      <c r="AC414" s="120" t="s">
        <v>65</v>
      </c>
      <c r="AD414" s="120" t="s">
        <v>65</v>
      </c>
      <c r="AE414" s="120" t="s">
        <v>65</v>
      </c>
      <c r="AF414" s="120" t="s">
        <v>65</v>
      </c>
      <c r="AG414" s="120" t="s">
        <v>65</v>
      </c>
      <c r="AH414" s="121" t="s">
        <v>65</v>
      </c>
      <c r="AI414" s="63"/>
      <c r="AJ414" s="64"/>
      <c r="AK414" s="63"/>
    </row>
    <row r="415" spans="1:37" x14ac:dyDescent="0.3">
      <c r="A415" s="104" t="s">
        <v>680</v>
      </c>
      <c r="B415" s="47"/>
      <c r="C415" s="47"/>
      <c r="D415" s="47" t="s">
        <v>99</v>
      </c>
      <c r="E415" s="47"/>
      <c r="F415" s="47"/>
      <c r="G415" s="47"/>
      <c r="H415" s="47"/>
      <c r="I415" s="47"/>
      <c r="J415" s="47"/>
      <c r="K415" s="47"/>
      <c r="L415" s="47"/>
      <c r="M415" s="47"/>
      <c r="N415" s="48"/>
      <c r="O415" s="47"/>
      <c r="P415" s="47"/>
      <c r="Q415" s="47" t="s">
        <v>103</v>
      </c>
      <c r="R415" s="47"/>
      <c r="S415" s="47"/>
      <c r="T415" s="47"/>
      <c r="U415" s="47"/>
      <c r="V415" s="49"/>
      <c r="W415" s="50"/>
      <c r="X415" s="51"/>
      <c r="Y415" s="66" t="s">
        <v>104</v>
      </c>
      <c r="Z415" s="67" t="s">
        <v>105</v>
      </c>
      <c r="AA415" s="130" t="s">
        <v>383</v>
      </c>
      <c r="AB415" s="131"/>
      <c r="AC415" s="131"/>
      <c r="AD415" s="131"/>
      <c r="AE415" s="131"/>
      <c r="AF415" s="131"/>
      <c r="AG415" s="131"/>
      <c r="AH415" s="132" t="s">
        <v>384</v>
      </c>
      <c r="AI415" s="71" t="s">
        <v>109</v>
      </c>
      <c r="AJ415" s="72"/>
      <c r="AK415" s="73"/>
    </row>
    <row r="416" spans="1:37" x14ac:dyDescent="0.3">
      <c r="A416" s="126"/>
      <c r="B416" s="47"/>
      <c r="C416" s="47"/>
      <c r="D416" s="47"/>
      <c r="E416" s="47" t="s">
        <v>681</v>
      </c>
      <c r="F416" s="47"/>
      <c r="G416" s="47"/>
      <c r="H416" s="47"/>
      <c r="I416" s="47"/>
      <c r="J416" s="47"/>
      <c r="K416" s="47"/>
      <c r="L416" s="47"/>
      <c r="M416" s="47"/>
      <c r="N416" s="48"/>
      <c r="O416" s="47"/>
      <c r="P416" s="47"/>
      <c r="Q416" s="47"/>
      <c r="R416" s="47" t="s">
        <v>682</v>
      </c>
      <c r="S416" s="47"/>
      <c r="T416" s="47"/>
      <c r="U416" s="47"/>
      <c r="V416" s="49"/>
      <c r="W416" s="50"/>
      <c r="X416" s="51"/>
      <c r="Y416" s="66" t="s">
        <v>113</v>
      </c>
      <c r="Z416" s="67" t="s">
        <v>114</v>
      </c>
      <c r="AA416" s="133"/>
      <c r="AB416" s="134"/>
      <c r="AC416" s="134"/>
      <c r="AD416" s="134"/>
      <c r="AE416" s="134"/>
      <c r="AF416" s="134"/>
      <c r="AG416" s="134"/>
      <c r="AH416" s="141"/>
      <c r="AI416" s="71" t="s">
        <v>119</v>
      </c>
      <c r="AJ416" s="77"/>
      <c r="AK416" s="73"/>
    </row>
    <row r="417" spans="1:37" x14ac:dyDescent="0.3">
      <c r="A417" s="126"/>
      <c r="B417" s="47"/>
      <c r="C417" s="47"/>
      <c r="D417" s="47"/>
      <c r="E417" s="47"/>
      <c r="F417" s="47" t="s">
        <v>683</v>
      </c>
      <c r="G417" s="47"/>
      <c r="H417" s="47"/>
      <c r="I417" s="47"/>
      <c r="J417" s="47"/>
      <c r="K417" s="47"/>
      <c r="L417" s="47"/>
      <c r="M417" s="47"/>
      <c r="N417" s="48"/>
      <c r="O417" s="47"/>
      <c r="P417" s="47"/>
      <c r="Q417" s="47"/>
      <c r="R417" s="47"/>
      <c r="S417" s="47"/>
      <c r="T417" s="47"/>
      <c r="U417" s="47"/>
      <c r="V417" s="49"/>
      <c r="W417" s="50"/>
      <c r="X417" s="51"/>
      <c r="Y417" s="78"/>
      <c r="Z417" s="67" t="s">
        <v>65</v>
      </c>
      <c r="AA417" s="133"/>
      <c r="AB417" s="134"/>
      <c r="AC417" s="134"/>
      <c r="AD417" s="134"/>
      <c r="AE417" s="134"/>
      <c r="AF417" s="134"/>
      <c r="AG417" s="134"/>
      <c r="AH417" s="135"/>
      <c r="AI417" s="71" t="s">
        <v>125</v>
      </c>
      <c r="AJ417" s="71"/>
      <c r="AK417" s="80"/>
    </row>
    <row r="418" spans="1:37" x14ac:dyDescent="0.3">
      <c r="A418" s="126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8"/>
      <c r="O418" s="47"/>
      <c r="P418" s="47"/>
      <c r="Q418" s="47"/>
      <c r="R418" s="47"/>
      <c r="S418" s="47"/>
      <c r="T418" s="47" t="s">
        <v>407</v>
      </c>
      <c r="U418" s="47"/>
      <c r="V418" s="49"/>
      <c r="W418" s="50"/>
      <c r="X418" s="51"/>
      <c r="Y418" s="78"/>
      <c r="Z418" s="67" t="s">
        <v>126</v>
      </c>
      <c r="AA418" s="133"/>
      <c r="AB418" s="134"/>
      <c r="AC418" s="134"/>
      <c r="AD418" s="134"/>
      <c r="AE418" s="134"/>
      <c r="AF418" s="134"/>
      <c r="AG418" s="134"/>
      <c r="AH418" s="135"/>
      <c r="AI418" s="71" t="s">
        <v>130</v>
      </c>
      <c r="AJ418" s="71"/>
      <c r="AK418" s="80"/>
    </row>
    <row r="419" spans="1:37" x14ac:dyDescent="0.3">
      <c r="A419" s="126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8"/>
      <c r="O419" s="47"/>
      <c r="P419" s="47"/>
      <c r="Q419" s="47"/>
      <c r="R419" s="47"/>
      <c r="S419" s="47"/>
      <c r="T419" s="48"/>
      <c r="U419" s="82">
        <v>177650</v>
      </c>
      <c r="V419" s="83" t="s">
        <v>132</v>
      </c>
      <c r="W419" s="84">
        <f>U419/phase52</f>
        <v>3.0237132906377298E-4</v>
      </c>
      <c r="X419" s="51" t="s">
        <v>133</v>
      </c>
      <c r="Y419" s="78"/>
      <c r="Z419" s="67" t="s">
        <v>134</v>
      </c>
      <c r="AA419" s="133"/>
      <c r="AB419" s="134"/>
      <c r="AC419" s="134"/>
      <c r="AD419" s="134"/>
      <c r="AE419" s="134"/>
      <c r="AF419" s="134"/>
      <c r="AG419" s="134"/>
      <c r="AH419" s="135"/>
      <c r="AI419" s="71" t="s">
        <v>391</v>
      </c>
      <c r="AJ419" s="71"/>
      <c r="AK419" s="80"/>
    </row>
    <row r="420" spans="1:37" ht="17.25" thickBot="1" x14ac:dyDescent="0.35">
      <c r="A420" s="127"/>
      <c r="B420" s="86"/>
      <c r="C420" s="86" t="s">
        <v>684</v>
      </c>
      <c r="D420" s="86"/>
      <c r="E420" s="86"/>
      <c r="F420" s="86"/>
      <c r="G420" s="86"/>
      <c r="H420" s="86"/>
      <c r="I420" s="86" t="s">
        <v>358</v>
      </c>
      <c r="J420" s="86"/>
      <c r="K420" s="86"/>
      <c r="L420" s="86"/>
      <c r="M420" s="86"/>
      <c r="N420" s="87"/>
      <c r="O420" s="86"/>
      <c r="P420" s="86"/>
      <c r="Q420" s="86"/>
      <c r="R420" s="86"/>
      <c r="S420" s="86"/>
      <c r="T420" s="86"/>
      <c r="U420" s="88">
        <v>65511</v>
      </c>
      <c r="V420" s="89" t="s">
        <v>132</v>
      </c>
      <c r="W420" s="90">
        <f>IF(U419&gt;0,(+U420/U419),"")</f>
        <v>0.36876442443005908</v>
      </c>
      <c r="X420" s="91" t="s">
        <v>133</v>
      </c>
      <c r="Y420" s="92"/>
      <c r="Z420" s="93" t="s">
        <v>141</v>
      </c>
      <c r="AA420" s="137"/>
      <c r="AB420" s="138"/>
      <c r="AC420" s="138"/>
      <c r="AD420" s="138"/>
      <c r="AE420" s="138"/>
      <c r="AF420" s="138"/>
      <c r="AG420" s="138"/>
      <c r="AH420" s="139"/>
      <c r="AI420" s="96" t="s">
        <v>145</v>
      </c>
      <c r="AJ420" s="96"/>
      <c r="AK420" s="97" t="s">
        <v>393</v>
      </c>
    </row>
    <row r="421" spans="1:37" ht="16.5" customHeight="1" x14ac:dyDescent="0.3">
      <c r="A421" s="45" t="s">
        <v>379</v>
      </c>
      <c r="B421" s="111" t="s">
        <v>685</v>
      </c>
      <c r="C421" s="112"/>
      <c r="D421" s="112"/>
      <c r="E421" s="112"/>
      <c r="F421" s="112"/>
      <c r="G421" s="112"/>
      <c r="H421" s="112"/>
      <c r="I421" s="112"/>
      <c r="J421" s="112"/>
      <c r="K421" s="112"/>
      <c r="L421" s="112"/>
      <c r="M421" s="112"/>
      <c r="N421" s="112"/>
      <c r="O421" s="112" t="s">
        <v>490</v>
      </c>
      <c r="P421" s="112"/>
      <c r="Q421" s="112"/>
      <c r="R421" s="112"/>
      <c r="S421" s="112"/>
      <c r="T421" s="112"/>
      <c r="U421" s="112"/>
      <c r="V421" s="113"/>
      <c r="W421" s="114"/>
      <c r="X421" s="115"/>
      <c r="Y421" s="116" t="s">
        <v>98</v>
      </c>
      <c r="Z421" s="53"/>
      <c r="AA421" s="117" t="s">
        <v>65</v>
      </c>
      <c r="AB421" s="118" t="s">
        <v>65</v>
      </c>
      <c r="AC421" s="118" t="s">
        <v>65</v>
      </c>
      <c r="AD421" s="118" t="s">
        <v>65</v>
      </c>
      <c r="AE421" s="118" t="s">
        <v>65</v>
      </c>
      <c r="AF421" s="118" t="s">
        <v>65</v>
      </c>
      <c r="AG421" s="118" t="s">
        <v>65</v>
      </c>
      <c r="AH421" s="140" t="s">
        <v>65</v>
      </c>
      <c r="AI421" s="119"/>
      <c r="AJ421" s="119"/>
      <c r="AK421" s="119">
        <v>46112</v>
      </c>
    </row>
    <row r="422" spans="1:37" ht="17.25" thickBot="1" x14ac:dyDescent="0.35">
      <c r="A422" s="103"/>
      <c r="B422" s="47"/>
      <c r="C422" s="47" t="s">
        <v>248</v>
      </c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8"/>
      <c r="O422" s="47"/>
      <c r="P422" s="47" t="s">
        <v>171</v>
      </c>
      <c r="Q422" s="47"/>
      <c r="R422" s="47"/>
      <c r="S422" s="47"/>
      <c r="T422" s="47"/>
      <c r="U422" s="47"/>
      <c r="V422" s="49"/>
      <c r="W422" s="50"/>
      <c r="X422" s="51"/>
      <c r="Y422" s="59" t="s">
        <v>102</v>
      </c>
      <c r="Z422" s="60"/>
      <c r="AA422" s="129" t="s">
        <v>65</v>
      </c>
      <c r="AB422" s="120" t="s">
        <v>65</v>
      </c>
      <c r="AC422" s="120" t="s">
        <v>65</v>
      </c>
      <c r="AD422" s="120" t="s">
        <v>65</v>
      </c>
      <c r="AE422" s="120" t="s">
        <v>65</v>
      </c>
      <c r="AF422" s="120" t="s">
        <v>65</v>
      </c>
      <c r="AG422" s="120" t="s">
        <v>65</v>
      </c>
      <c r="AH422" s="121" t="s">
        <v>65</v>
      </c>
      <c r="AI422" s="63"/>
      <c r="AJ422" s="64"/>
      <c r="AK422" s="63"/>
    </row>
    <row r="423" spans="1:37" x14ac:dyDescent="0.3">
      <c r="A423" s="104"/>
      <c r="B423" s="47"/>
      <c r="C423" s="47"/>
      <c r="D423" s="47" t="s">
        <v>99</v>
      </c>
      <c r="E423" s="47"/>
      <c r="F423" s="47"/>
      <c r="G423" s="47"/>
      <c r="H423" s="47"/>
      <c r="I423" s="47"/>
      <c r="J423" s="47"/>
      <c r="K423" s="47"/>
      <c r="L423" s="47"/>
      <c r="M423" s="47"/>
      <c r="N423" s="48"/>
      <c r="O423" s="47"/>
      <c r="P423" s="47"/>
      <c r="Q423" s="47" t="s">
        <v>172</v>
      </c>
      <c r="R423" s="47"/>
      <c r="S423" s="47"/>
      <c r="T423" s="47"/>
      <c r="U423" s="47"/>
      <c r="V423" s="49"/>
      <c r="W423" s="50"/>
      <c r="X423" s="51"/>
      <c r="Y423" s="66" t="s">
        <v>104</v>
      </c>
      <c r="Z423" s="67" t="s">
        <v>105</v>
      </c>
      <c r="AA423" s="130" t="s">
        <v>463</v>
      </c>
      <c r="AB423" s="131"/>
      <c r="AC423" s="131"/>
      <c r="AD423" s="131"/>
      <c r="AE423" s="131"/>
      <c r="AF423" s="131"/>
      <c r="AG423" s="131"/>
      <c r="AH423" s="132" t="s">
        <v>384</v>
      </c>
      <c r="AI423" s="71" t="s">
        <v>109</v>
      </c>
      <c r="AJ423" s="72"/>
      <c r="AK423" s="73"/>
    </row>
    <row r="424" spans="1:37" x14ac:dyDescent="0.3">
      <c r="A424" s="126"/>
      <c r="B424" s="47"/>
      <c r="C424" s="47"/>
      <c r="D424" s="47"/>
      <c r="E424" s="47" t="s">
        <v>686</v>
      </c>
      <c r="F424" s="47"/>
      <c r="G424" s="47"/>
      <c r="H424" s="47"/>
      <c r="I424" s="47"/>
      <c r="J424" s="47"/>
      <c r="K424" s="47"/>
      <c r="L424" s="47"/>
      <c r="M424" s="47"/>
      <c r="N424" s="48"/>
      <c r="O424" s="47"/>
      <c r="P424" s="47"/>
      <c r="Q424" s="47"/>
      <c r="R424" s="47" t="s">
        <v>493</v>
      </c>
      <c r="S424" s="47"/>
      <c r="T424" s="47"/>
      <c r="U424" s="47"/>
      <c r="V424" s="49"/>
      <c r="W424" s="50"/>
      <c r="X424" s="51"/>
      <c r="Y424" s="66" t="s">
        <v>113</v>
      </c>
      <c r="Z424" s="67" t="s">
        <v>114</v>
      </c>
      <c r="AA424" s="133"/>
      <c r="AB424" s="134"/>
      <c r="AC424" s="134"/>
      <c r="AD424" s="134"/>
      <c r="AE424" s="134"/>
      <c r="AF424" s="134"/>
      <c r="AG424" s="134"/>
      <c r="AH424" s="141">
        <v>46112</v>
      </c>
      <c r="AI424" s="71" t="s">
        <v>119</v>
      </c>
      <c r="AJ424" s="77"/>
      <c r="AK424" s="73"/>
    </row>
    <row r="425" spans="1:37" x14ac:dyDescent="0.3">
      <c r="A425" s="126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8"/>
      <c r="O425" s="47"/>
      <c r="P425" s="47"/>
      <c r="Q425" s="47"/>
      <c r="R425" s="47"/>
      <c r="S425" s="47"/>
      <c r="T425" s="47"/>
      <c r="U425" s="47"/>
      <c r="V425" s="49"/>
      <c r="W425" s="50"/>
      <c r="X425" s="51"/>
      <c r="Y425" s="78"/>
      <c r="Z425" s="67" t="s">
        <v>65</v>
      </c>
      <c r="AA425" s="133"/>
      <c r="AB425" s="134"/>
      <c r="AC425" s="134"/>
      <c r="AD425" s="134"/>
      <c r="AE425" s="134"/>
      <c r="AF425" s="134"/>
      <c r="AG425" s="134"/>
      <c r="AH425" s="135"/>
      <c r="AI425" s="71" t="s">
        <v>125</v>
      </c>
      <c r="AJ425" s="71"/>
      <c r="AK425" s="80"/>
    </row>
    <row r="426" spans="1:37" x14ac:dyDescent="0.3">
      <c r="A426" s="126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8"/>
      <c r="O426" s="47"/>
      <c r="P426" s="47"/>
      <c r="Q426" s="47"/>
      <c r="R426" s="47"/>
      <c r="S426" s="47"/>
      <c r="T426" s="47" t="s">
        <v>687</v>
      </c>
      <c r="U426" s="47"/>
      <c r="V426" s="49"/>
      <c r="W426" s="50"/>
      <c r="X426" s="51"/>
      <c r="Y426" s="78"/>
      <c r="Z426" s="67" t="s">
        <v>126</v>
      </c>
      <c r="AA426" s="133"/>
      <c r="AB426" s="134"/>
      <c r="AC426" s="134"/>
      <c r="AD426" s="134"/>
      <c r="AE426" s="134"/>
      <c r="AF426" s="134"/>
      <c r="AG426" s="134"/>
      <c r="AH426" s="135"/>
      <c r="AI426" s="71" t="s">
        <v>130</v>
      </c>
      <c r="AJ426" s="71"/>
      <c r="AK426" s="80"/>
    </row>
    <row r="427" spans="1:37" x14ac:dyDescent="0.3">
      <c r="A427" s="126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8"/>
      <c r="O427" s="47"/>
      <c r="P427" s="47"/>
      <c r="Q427" s="47"/>
      <c r="R427" s="47"/>
      <c r="S427" s="47"/>
      <c r="T427" s="48"/>
      <c r="U427" s="82">
        <v>1909443</v>
      </c>
      <c r="V427" s="83" t="s">
        <v>132</v>
      </c>
      <c r="W427" s="84">
        <f>U427/phase52</f>
        <v>3.2499905301520849E-3</v>
      </c>
      <c r="X427" s="51" t="s">
        <v>133</v>
      </c>
      <c r="Y427" s="78"/>
      <c r="Z427" s="67" t="s">
        <v>134</v>
      </c>
      <c r="AA427" s="133"/>
      <c r="AB427" s="134"/>
      <c r="AC427" s="134"/>
      <c r="AD427" s="134"/>
      <c r="AE427" s="134"/>
      <c r="AF427" s="134"/>
      <c r="AG427" s="134"/>
      <c r="AH427" s="135"/>
      <c r="AI427" s="71" t="s">
        <v>391</v>
      </c>
      <c r="AJ427" s="71"/>
      <c r="AK427" s="80"/>
    </row>
    <row r="428" spans="1:37" ht="17.25" thickBot="1" x14ac:dyDescent="0.35">
      <c r="A428" s="127"/>
      <c r="B428" s="86"/>
      <c r="C428" s="86" t="s">
        <v>497</v>
      </c>
      <c r="D428" s="86"/>
      <c r="E428" s="86"/>
      <c r="F428" s="86"/>
      <c r="G428" s="86"/>
      <c r="H428" s="86"/>
      <c r="I428" s="86" t="s">
        <v>470</v>
      </c>
      <c r="J428" s="86"/>
      <c r="K428" s="86"/>
      <c r="L428" s="86"/>
      <c r="M428" s="86"/>
      <c r="N428" s="87"/>
      <c r="O428" s="86"/>
      <c r="P428" s="86"/>
      <c r="Q428" s="86"/>
      <c r="R428" s="86"/>
      <c r="S428" s="86"/>
      <c r="T428" s="86"/>
      <c r="U428" s="88">
        <v>233817</v>
      </c>
      <c r="V428" s="89" t="s">
        <v>132</v>
      </c>
      <c r="W428" s="90">
        <f>IF(U427&gt;0,(+U428/U427),"")</f>
        <v>0.12245298759900139</v>
      </c>
      <c r="X428" s="91" t="s">
        <v>133</v>
      </c>
      <c r="Y428" s="92"/>
      <c r="Z428" s="93" t="s">
        <v>141</v>
      </c>
      <c r="AA428" s="137"/>
      <c r="AB428" s="138"/>
      <c r="AC428" s="138"/>
      <c r="AD428" s="138"/>
      <c r="AE428" s="138"/>
      <c r="AF428" s="138"/>
      <c r="AG428" s="138"/>
      <c r="AH428" s="139"/>
      <c r="AI428" s="96" t="s">
        <v>145</v>
      </c>
      <c r="AJ428" s="96"/>
      <c r="AK428" s="97" t="s">
        <v>471</v>
      </c>
    </row>
    <row r="429" spans="1:37" ht="16.5" customHeight="1" x14ac:dyDescent="0.3">
      <c r="A429" s="45" t="s">
        <v>379</v>
      </c>
      <c r="B429" s="111" t="s">
        <v>688</v>
      </c>
      <c r="C429" s="112"/>
      <c r="D429" s="112"/>
      <c r="E429" s="112"/>
      <c r="F429" s="112"/>
      <c r="G429" s="112"/>
      <c r="H429" s="112"/>
      <c r="I429" s="112"/>
      <c r="J429" s="112"/>
      <c r="K429" s="112"/>
      <c r="L429" s="112"/>
      <c r="M429" s="112"/>
      <c r="N429" s="112"/>
      <c r="O429" s="112" t="s">
        <v>689</v>
      </c>
      <c r="P429" s="112"/>
      <c r="Q429" s="112"/>
      <c r="R429" s="112"/>
      <c r="S429" s="112"/>
      <c r="T429" s="112"/>
      <c r="U429" s="112"/>
      <c r="V429" s="113"/>
      <c r="W429" s="114"/>
      <c r="X429" s="115"/>
      <c r="Y429" s="116" t="s">
        <v>98</v>
      </c>
      <c r="Z429" s="53"/>
      <c r="AA429" s="117" t="s">
        <v>65</v>
      </c>
      <c r="AB429" s="118" t="s">
        <v>65</v>
      </c>
      <c r="AC429" s="118" t="s">
        <v>65</v>
      </c>
      <c r="AD429" s="118" t="s">
        <v>65</v>
      </c>
      <c r="AE429" s="118" t="s">
        <v>65</v>
      </c>
      <c r="AF429" s="118" t="s">
        <v>65</v>
      </c>
      <c r="AG429" s="118" t="s">
        <v>65</v>
      </c>
      <c r="AH429" s="140" t="s">
        <v>65</v>
      </c>
      <c r="AI429" s="119"/>
      <c r="AJ429" s="119"/>
      <c r="AK429" s="119">
        <v>46173</v>
      </c>
    </row>
    <row r="430" spans="1:37" ht="17.25" thickBot="1" x14ac:dyDescent="0.35">
      <c r="A430" s="103"/>
      <c r="B430" s="47"/>
      <c r="C430" s="47" t="s">
        <v>435</v>
      </c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8"/>
      <c r="O430" s="47"/>
      <c r="P430" s="47" t="s">
        <v>679</v>
      </c>
      <c r="Q430" s="47"/>
      <c r="R430" s="47"/>
      <c r="S430" s="47"/>
      <c r="T430" s="47"/>
      <c r="U430" s="47"/>
      <c r="V430" s="49"/>
      <c r="W430" s="50"/>
      <c r="X430" s="51"/>
      <c r="Y430" s="59" t="s">
        <v>102</v>
      </c>
      <c r="Z430" s="60"/>
      <c r="AA430" s="129" t="s">
        <v>65</v>
      </c>
      <c r="AB430" s="120" t="s">
        <v>65</v>
      </c>
      <c r="AC430" s="120" t="s">
        <v>65</v>
      </c>
      <c r="AD430" s="120" t="s">
        <v>65</v>
      </c>
      <c r="AE430" s="120" t="s">
        <v>65</v>
      </c>
      <c r="AF430" s="120" t="s">
        <v>65</v>
      </c>
      <c r="AG430" s="120" t="s">
        <v>65</v>
      </c>
      <c r="AH430" s="121" t="s">
        <v>65</v>
      </c>
      <c r="AI430" s="63"/>
      <c r="AJ430" s="64"/>
      <c r="AK430" s="63"/>
    </row>
    <row r="431" spans="1:37" x14ac:dyDescent="0.3">
      <c r="A431" s="104"/>
      <c r="B431" s="47"/>
      <c r="C431" s="47"/>
      <c r="D431" s="47" t="s">
        <v>99</v>
      </c>
      <c r="E431" s="47"/>
      <c r="F431" s="47"/>
      <c r="G431" s="47"/>
      <c r="H431" s="47"/>
      <c r="I431" s="47"/>
      <c r="J431" s="47"/>
      <c r="K431" s="47"/>
      <c r="L431" s="47"/>
      <c r="M431" s="47"/>
      <c r="N431" s="48"/>
      <c r="O431" s="47"/>
      <c r="P431" s="47"/>
      <c r="Q431" s="47" t="s">
        <v>103</v>
      </c>
      <c r="R431" s="47"/>
      <c r="S431" s="47"/>
      <c r="T431" s="47"/>
      <c r="U431" s="47"/>
      <c r="V431" s="49"/>
      <c r="W431" s="50"/>
      <c r="X431" s="51"/>
      <c r="Y431" s="66" t="s">
        <v>104</v>
      </c>
      <c r="Z431" s="67" t="s">
        <v>105</v>
      </c>
      <c r="AA431" s="130" t="s">
        <v>383</v>
      </c>
      <c r="AB431" s="131"/>
      <c r="AC431" s="131"/>
      <c r="AD431" s="131"/>
      <c r="AE431" s="131"/>
      <c r="AF431" s="131"/>
      <c r="AG431" s="131"/>
      <c r="AH431" s="132" t="s">
        <v>384</v>
      </c>
      <c r="AI431" s="71" t="s">
        <v>109</v>
      </c>
      <c r="AJ431" s="72"/>
      <c r="AK431" s="73"/>
    </row>
    <row r="432" spans="1:37" x14ac:dyDescent="0.3">
      <c r="A432" s="126"/>
      <c r="B432" s="47"/>
      <c r="C432" s="47"/>
      <c r="D432" s="47"/>
      <c r="E432" s="47" t="s">
        <v>690</v>
      </c>
      <c r="F432" s="47"/>
      <c r="G432" s="47"/>
      <c r="H432" s="47"/>
      <c r="I432" s="47"/>
      <c r="J432" s="47"/>
      <c r="K432" s="47"/>
      <c r="L432" s="47"/>
      <c r="M432" s="47"/>
      <c r="N432" s="48"/>
      <c r="O432" s="47"/>
      <c r="P432" s="47"/>
      <c r="Q432" s="47"/>
      <c r="R432" s="47" t="s">
        <v>691</v>
      </c>
      <c r="S432" s="47"/>
      <c r="T432" s="47"/>
      <c r="U432" s="47"/>
      <c r="V432" s="49"/>
      <c r="W432" s="50"/>
      <c r="X432" s="51"/>
      <c r="Y432" s="66" t="s">
        <v>113</v>
      </c>
      <c r="Z432" s="67" t="s">
        <v>114</v>
      </c>
      <c r="AA432" s="133"/>
      <c r="AB432" s="134"/>
      <c r="AC432" s="134"/>
      <c r="AD432" s="134"/>
      <c r="AE432" s="134"/>
      <c r="AF432" s="134"/>
      <c r="AG432" s="134"/>
      <c r="AH432" s="141">
        <v>46173</v>
      </c>
      <c r="AI432" s="71" t="s">
        <v>119</v>
      </c>
      <c r="AJ432" s="77"/>
      <c r="AK432" s="73"/>
    </row>
    <row r="433" spans="1:37" x14ac:dyDescent="0.3">
      <c r="A433" s="126"/>
      <c r="B433" s="47"/>
      <c r="C433" s="47"/>
      <c r="D433" s="47"/>
      <c r="E433" s="47"/>
      <c r="F433" s="47" t="s">
        <v>692</v>
      </c>
      <c r="G433" s="47"/>
      <c r="H433" s="47"/>
      <c r="I433" s="47"/>
      <c r="J433" s="47"/>
      <c r="K433" s="47"/>
      <c r="L433" s="47"/>
      <c r="M433" s="47"/>
      <c r="N433" s="48"/>
      <c r="O433" s="47"/>
      <c r="P433" s="47"/>
      <c r="Q433" s="47"/>
      <c r="R433" s="47"/>
      <c r="S433" s="47"/>
      <c r="T433" s="47"/>
      <c r="U433" s="47"/>
      <c r="V433" s="49"/>
      <c r="W433" s="50"/>
      <c r="X433" s="51"/>
      <c r="Y433" s="78"/>
      <c r="Z433" s="67" t="s">
        <v>65</v>
      </c>
      <c r="AA433" s="133"/>
      <c r="AB433" s="134"/>
      <c r="AC433" s="134"/>
      <c r="AD433" s="134"/>
      <c r="AE433" s="134"/>
      <c r="AF433" s="134"/>
      <c r="AG433" s="134"/>
      <c r="AH433" s="135"/>
      <c r="AI433" s="71" t="s">
        <v>125</v>
      </c>
      <c r="AJ433" s="71"/>
      <c r="AK433" s="80"/>
    </row>
    <row r="434" spans="1:37" x14ac:dyDescent="0.3">
      <c r="A434" s="126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8"/>
      <c r="O434" s="47"/>
      <c r="P434" s="47"/>
      <c r="Q434" s="47"/>
      <c r="R434" s="47"/>
      <c r="S434" s="47"/>
      <c r="T434" s="47" t="s">
        <v>693</v>
      </c>
      <c r="U434" s="47"/>
      <c r="V434" s="49"/>
      <c r="W434" s="50"/>
      <c r="X434" s="51"/>
      <c r="Y434" s="78"/>
      <c r="Z434" s="67" t="s">
        <v>126</v>
      </c>
      <c r="AA434" s="133"/>
      <c r="AB434" s="134"/>
      <c r="AC434" s="134"/>
      <c r="AD434" s="134"/>
      <c r="AE434" s="134"/>
      <c r="AF434" s="134"/>
      <c r="AG434" s="134"/>
      <c r="AH434" s="135"/>
      <c r="AI434" s="71" t="s">
        <v>130</v>
      </c>
      <c r="AJ434" s="71"/>
      <c r="AK434" s="80"/>
    </row>
    <row r="435" spans="1:37" x14ac:dyDescent="0.3">
      <c r="A435" s="126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8"/>
      <c r="O435" s="47"/>
      <c r="P435" s="47"/>
      <c r="Q435" s="47"/>
      <c r="R435" s="47"/>
      <c r="S435" s="47"/>
      <c r="T435" s="48"/>
      <c r="U435" s="82">
        <v>3000000</v>
      </c>
      <c r="V435" s="83" t="s">
        <v>132</v>
      </c>
      <c r="W435" s="84">
        <f>U435/phase52</f>
        <v>5.1061862493178671E-3</v>
      </c>
      <c r="X435" s="51" t="s">
        <v>133</v>
      </c>
      <c r="Y435" s="78"/>
      <c r="Z435" s="67" t="s">
        <v>134</v>
      </c>
      <c r="AA435" s="133"/>
      <c r="AB435" s="134"/>
      <c r="AC435" s="134"/>
      <c r="AD435" s="134"/>
      <c r="AE435" s="134"/>
      <c r="AF435" s="134"/>
      <c r="AG435" s="134"/>
      <c r="AH435" s="135"/>
      <c r="AI435" s="71" t="s">
        <v>391</v>
      </c>
      <c r="AJ435" s="71"/>
      <c r="AK435" s="80"/>
    </row>
    <row r="436" spans="1:37" ht="17.25" thickBot="1" x14ac:dyDescent="0.35">
      <c r="A436" s="127"/>
      <c r="B436" s="86"/>
      <c r="C436" s="86" t="s">
        <v>694</v>
      </c>
      <c r="D436" s="86"/>
      <c r="E436" s="86"/>
      <c r="F436" s="86"/>
      <c r="G436" s="86"/>
      <c r="H436" s="86"/>
      <c r="I436" s="86" t="s">
        <v>358</v>
      </c>
      <c r="J436" s="86"/>
      <c r="K436" s="86"/>
      <c r="L436" s="86"/>
      <c r="M436" s="86"/>
      <c r="N436" s="87"/>
      <c r="O436" s="86"/>
      <c r="P436" s="86"/>
      <c r="Q436" s="86"/>
      <c r="R436" s="86"/>
      <c r="S436" s="86"/>
      <c r="T436" s="86"/>
      <c r="U436" s="88">
        <v>450000</v>
      </c>
      <c r="V436" s="89" t="s">
        <v>132</v>
      </c>
      <c r="W436" s="90">
        <f>IF(U435&gt;0,(+U436/U435),"")</f>
        <v>0.15</v>
      </c>
      <c r="X436" s="91" t="s">
        <v>133</v>
      </c>
      <c r="Y436" s="92"/>
      <c r="Z436" s="93" t="s">
        <v>141</v>
      </c>
      <c r="AA436" s="137"/>
      <c r="AB436" s="138"/>
      <c r="AC436" s="138"/>
      <c r="AD436" s="138"/>
      <c r="AE436" s="138"/>
      <c r="AF436" s="138"/>
      <c r="AG436" s="138"/>
      <c r="AH436" s="139"/>
      <c r="AI436" s="96" t="s">
        <v>145</v>
      </c>
      <c r="AJ436" s="96"/>
      <c r="AK436" s="97" t="s">
        <v>393</v>
      </c>
    </row>
    <row r="437" spans="1:37" ht="16.5" customHeight="1" x14ac:dyDescent="0.3">
      <c r="A437" s="45" t="s">
        <v>379</v>
      </c>
      <c r="B437" s="111" t="s">
        <v>695</v>
      </c>
      <c r="C437" s="112"/>
      <c r="D437" s="112"/>
      <c r="E437" s="112"/>
      <c r="F437" s="112"/>
      <c r="G437" s="112"/>
      <c r="H437" s="112"/>
      <c r="I437" s="112"/>
      <c r="J437" s="112"/>
      <c r="K437" s="112"/>
      <c r="L437" s="112"/>
      <c r="M437" s="112"/>
      <c r="N437" s="112"/>
      <c r="O437" s="112" t="s">
        <v>696</v>
      </c>
      <c r="P437" s="112"/>
      <c r="Q437" s="112"/>
      <c r="R437" s="112"/>
      <c r="S437" s="112"/>
      <c r="T437" s="112"/>
      <c r="U437" s="112"/>
      <c r="V437" s="113"/>
      <c r="W437" s="114"/>
      <c r="X437" s="115"/>
      <c r="Y437" s="116" t="s">
        <v>98</v>
      </c>
      <c r="Z437" s="53"/>
      <c r="AA437" s="117" t="s">
        <v>65</v>
      </c>
      <c r="AB437" s="118" t="s">
        <v>65</v>
      </c>
      <c r="AC437" s="118" t="s">
        <v>65</v>
      </c>
      <c r="AD437" s="118" t="s">
        <v>65</v>
      </c>
      <c r="AE437" s="118" t="s">
        <v>65</v>
      </c>
      <c r="AF437" s="118" t="s">
        <v>65</v>
      </c>
      <c r="AG437" s="118" t="s">
        <v>65</v>
      </c>
      <c r="AH437" s="140" t="s">
        <v>65</v>
      </c>
      <c r="AI437" s="119"/>
      <c r="AJ437" s="119"/>
      <c r="AK437" s="119">
        <v>46174</v>
      </c>
    </row>
    <row r="438" spans="1:37" ht="17.25" thickBot="1" x14ac:dyDescent="0.35">
      <c r="A438" s="103"/>
      <c r="B438" s="47"/>
      <c r="C438" s="47" t="s">
        <v>697</v>
      </c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8"/>
      <c r="O438" s="47"/>
      <c r="P438" s="47" t="s">
        <v>171</v>
      </c>
      <c r="Q438" s="47"/>
      <c r="R438" s="47"/>
      <c r="S438" s="47"/>
      <c r="T438" s="47"/>
      <c r="U438" s="47"/>
      <c r="V438" s="49"/>
      <c r="W438" s="50"/>
      <c r="X438" s="51"/>
      <c r="Y438" s="59" t="s">
        <v>102</v>
      </c>
      <c r="Z438" s="60"/>
      <c r="AA438" s="129" t="s">
        <v>65</v>
      </c>
      <c r="AB438" s="120" t="s">
        <v>65</v>
      </c>
      <c r="AC438" s="120" t="s">
        <v>65</v>
      </c>
      <c r="AD438" s="120" t="s">
        <v>65</v>
      </c>
      <c r="AE438" s="120" t="s">
        <v>65</v>
      </c>
      <c r="AF438" s="120" t="s">
        <v>65</v>
      </c>
      <c r="AG438" s="120" t="s">
        <v>65</v>
      </c>
      <c r="AH438" s="121" t="s">
        <v>65</v>
      </c>
      <c r="AI438" s="63"/>
      <c r="AJ438" s="64"/>
      <c r="AK438" s="63"/>
    </row>
    <row r="439" spans="1:37" x14ac:dyDescent="0.3">
      <c r="A439" s="104"/>
      <c r="B439" s="47"/>
      <c r="C439" s="47"/>
      <c r="D439" s="47" t="s">
        <v>99</v>
      </c>
      <c r="E439" s="47"/>
      <c r="F439" s="47"/>
      <c r="G439" s="47"/>
      <c r="H439" s="47"/>
      <c r="I439" s="47"/>
      <c r="J439" s="47"/>
      <c r="K439" s="47"/>
      <c r="L439" s="47"/>
      <c r="M439" s="47"/>
      <c r="N439" s="48"/>
      <c r="O439" s="47"/>
      <c r="P439" s="47"/>
      <c r="Q439" s="47" t="s">
        <v>172</v>
      </c>
      <c r="R439" s="47"/>
      <c r="S439" s="47"/>
      <c r="T439" s="47"/>
      <c r="U439" s="47"/>
      <c r="V439" s="49"/>
      <c r="W439" s="50"/>
      <c r="X439" s="51"/>
      <c r="Y439" s="66" t="s">
        <v>104</v>
      </c>
      <c r="Z439" s="67" t="s">
        <v>105</v>
      </c>
      <c r="AA439" s="130" t="s">
        <v>463</v>
      </c>
      <c r="AB439" s="131"/>
      <c r="AC439" s="131"/>
      <c r="AD439" s="131"/>
      <c r="AE439" s="131"/>
      <c r="AF439" s="131"/>
      <c r="AG439" s="131"/>
      <c r="AH439" s="132" t="s">
        <v>384</v>
      </c>
      <c r="AI439" s="71" t="s">
        <v>109</v>
      </c>
      <c r="AJ439" s="72"/>
      <c r="AK439" s="73"/>
    </row>
    <row r="440" spans="1:37" x14ac:dyDescent="0.3">
      <c r="A440" s="126"/>
      <c r="B440" s="47"/>
      <c r="C440" s="47"/>
      <c r="D440" s="47"/>
      <c r="E440" s="47" t="s">
        <v>698</v>
      </c>
      <c r="F440" s="47"/>
      <c r="G440" s="47"/>
      <c r="H440" s="47"/>
      <c r="I440" s="47"/>
      <c r="J440" s="47"/>
      <c r="K440" s="47"/>
      <c r="L440" s="47"/>
      <c r="M440" s="47"/>
      <c r="N440" s="48"/>
      <c r="O440" s="47"/>
      <c r="P440" s="47"/>
      <c r="Q440" s="47"/>
      <c r="R440" s="47" t="s">
        <v>699</v>
      </c>
      <c r="S440" s="47"/>
      <c r="T440" s="47"/>
      <c r="U440" s="47"/>
      <c r="V440" s="49"/>
      <c r="W440" s="50"/>
      <c r="X440" s="51"/>
      <c r="Y440" s="66" t="s">
        <v>113</v>
      </c>
      <c r="Z440" s="67" t="s">
        <v>114</v>
      </c>
      <c r="AA440" s="133"/>
      <c r="AB440" s="134"/>
      <c r="AC440" s="134"/>
      <c r="AD440" s="134"/>
      <c r="AE440" s="134"/>
      <c r="AF440" s="134"/>
      <c r="AG440" s="134"/>
      <c r="AH440" s="141">
        <v>46203</v>
      </c>
      <c r="AI440" s="71" t="s">
        <v>119</v>
      </c>
      <c r="AJ440" s="77"/>
      <c r="AK440" s="73"/>
    </row>
    <row r="441" spans="1:37" x14ac:dyDescent="0.3">
      <c r="A441" s="126"/>
      <c r="B441" s="47"/>
      <c r="C441" s="47"/>
      <c r="D441" s="47"/>
      <c r="E441" s="47"/>
      <c r="F441" s="47" t="s">
        <v>700</v>
      </c>
      <c r="G441" s="47"/>
      <c r="H441" s="47"/>
      <c r="I441" s="47"/>
      <c r="J441" s="47"/>
      <c r="K441" s="47"/>
      <c r="L441" s="47"/>
      <c r="M441" s="47"/>
      <c r="N441" s="48"/>
      <c r="O441" s="47"/>
      <c r="P441" s="47"/>
      <c r="Q441" s="47"/>
      <c r="R441" s="47"/>
      <c r="S441" s="47"/>
      <c r="T441" s="47"/>
      <c r="U441" s="47"/>
      <c r="V441" s="49"/>
      <c r="W441" s="50"/>
      <c r="X441" s="51"/>
      <c r="Y441" s="78"/>
      <c r="Z441" s="67" t="s">
        <v>65</v>
      </c>
      <c r="AA441" s="133"/>
      <c r="AB441" s="134"/>
      <c r="AC441" s="134"/>
      <c r="AD441" s="134"/>
      <c r="AE441" s="134"/>
      <c r="AF441" s="134"/>
      <c r="AG441" s="134"/>
      <c r="AH441" s="135"/>
      <c r="AI441" s="71" t="s">
        <v>125</v>
      </c>
      <c r="AJ441" s="71"/>
      <c r="AK441" s="80"/>
    </row>
    <row r="442" spans="1:37" x14ac:dyDescent="0.3">
      <c r="A442" s="126"/>
      <c r="B442" s="47"/>
      <c r="C442" s="47"/>
      <c r="D442" s="47"/>
      <c r="E442" s="47"/>
      <c r="F442" s="47"/>
      <c r="G442" s="47" t="s">
        <v>701</v>
      </c>
      <c r="H442" s="47"/>
      <c r="I442" s="47"/>
      <c r="J442" s="47"/>
      <c r="K442" s="47"/>
      <c r="L442" s="47"/>
      <c r="M442" s="47"/>
      <c r="N442" s="48"/>
      <c r="O442" s="47"/>
      <c r="P442" s="47"/>
      <c r="Q442" s="47"/>
      <c r="R442" s="47"/>
      <c r="S442" s="47"/>
      <c r="T442" s="47" t="s">
        <v>702</v>
      </c>
      <c r="U442" s="47"/>
      <c r="V442" s="49"/>
      <c r="W442" s="50"/>
      <c r="X442" s="51"/>
      <c r="Y442" s="78"/>
      <c r="Z442" s="67" t="s">
        <v>126</v>
      </c>
      <c r="AA442" s="133"/>
      <c r="AB442" s="134"/>
      <c r="AC442" s="134"/>
      <c r="AD442" s="134"/>
      <c r="AE442" s="134"/>
      <c r="AF442" s="134"/>
      <c r="AG442" s="134"/>
      <c r="AH442" s="135"/>
      <c r="AI442" s="71" t="s">
        <v>130</v>
      </c>
      <c r="AJ442" s="71"/>
      <c r="AK442" s="80"/>
    </row>
    <row r="443" spans="1:37" ht="17.25" hidden="1" customHeight="1" thickBot="1" x14ac:dyDescent="0.3">
      <c r="A443" s="126"/>
      <c r="B443" s="47"/>
      <c r="C443" s="47"/>
      <c r="D443" s="47"/>
      <c r="E443" s="47"/>
      <c r="F443" s="47"/>
      <c r="G443" s="47"/>
      <c r="H443" s="81" t="s">
        <v>703</v>
      </c>
      <c r="I443" s="47"/>
      <c r="J443" s="47"/>
      <c r="K443" s="47"/>
      <c r="L443" s="47"/>
      <c r="M443" s="47"/>
      <c r="N443" s="48"/>
      <c r="O443" s="47"/>
      <c r="P443" s="47"/>
      <c r="Q443" s="47"/>
      <c r="R443" s="47"/>
      <c r="S443" s="47"/>
      <c r="T443" s="48"/>
      <c r="U443" s="82">
        <v>2098206</v>
      </c>
      <c r="V443" s="83" t="s">
        <v>132</v>
      </c>
      <c r="W443" s="84">
        <f>U443/phase52</f>
        <v>3.5712768751454144E-3</v>
      </c>
      <c r="X443" s="51" t="s">
        <v>133</v>
      </c>
      <c r="Y443" s="78"/>
      <c r="Z443" s="67" t="s">
        <v>134</v>
      </c>
      <c r="AA443" s="133"/>
      <c r="AB443" s="134"/>
      <c r="AC443" s="134"/>
      <c r="AD443" s="134"/>
      <c r="AE443" s="134"/>
      <c r="AF443" s="134"/>
      <c r="AG443" s="134"/>
      <c r="AH443" s="135"/>
      <c r="AI443" s="71" t="s">
        <v>391</v>
      </c>
      <c r="AJ443" s="71"/>
      <c r="AK443" s="80"/>
    </row>
    <row r="444" spans="1:37" ht="17.25" hidden="1" customHeight="1" thickBot="1" x14ac:dyDescent="0.35">
      <c r="A444" s="127"/>
      <c r="B444" s="86"/>
      <c r="C444" s="86" t="s">
        <v>704</v>
      </c>
      <c r="D444" s="86"/>
      <c r="E444" s="86"/>
      <c r="F444" s="86"/>
      <c r="G444" s="86"/>
      <c r="H444" s="86"/>
      <c r="I444" s="86" t="s">
        <v>470</v>
      </c>
      <c r="J444" s="86"/>
      <c r="K444" s="86"/>
      <c r="L444" s="86"/>
      <c r="M444" s="86"/>
      <c r="N444" s="87"/>
      <c r="O444" s="86"/>
      <c r="P444" s="86"/>
      <c r="Q444" s="86"/>
      <c r="R444" s="86"/>
      <c r="S444" s="86"/>
      <c r="T444" s="86"/>
      <c r="U444" s="88">
        <v>157930</v>
      </c>
      <c r="V444" s="89" t="s">
        <v>132</v>
      </c>
      <c r="W444" s="90">
        <f>IF(U443&gt;0,(+U444/U443),"")</f>
        <v>7.5269063190172944E-2</v>
      </c>
      <c r="X444" s="91" t="s">
        <v>133</v>
      </c>
      <c r="Y444" s="92"/>
      <c r="Z444" s="93" t="s">
        <v>141</v>
      </c>
      <c r="AA444" s="137"/>
      <c r="AB444" s="138"/>
      <c r="AC444" s="138"/>
      <c r="AD444" s="138"/>
      <c r="AE444" s="138"/>
      <c r="AF444" s="138"/>
      <c r="AG444" s="138"/>
      <c r="AH444" s="139"/>
      <c r="AI444" s="96" t="s">
        <v>145</v>
      </c>
      <c r="AJ444" s="96"/>
      <c r="AK444" s="97" t="s">
        <v>471</v>
      </c>
    </row>
    <row r="445" spans="1:37" ht="17.25" hidden="1" customHeight="1" thickBot="1" x14ac:dyDescent="0.3">
      <c r="A445" s="45" t="s">
        <v>379</v>
      </c>
      <c r="B445" s="111" t="s">
        <v>705</v>
      </c>
      <c r="C445" s="112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 t="s">
        <v>490</v>
      </c>
      <c r="P445" s="112"/>
      <c r="Q445" s="112"/>
      <c r="R445" s="112"/>
      <c r="S445" s="112"/>
      <c r="T445" s="112"/>
      <c r="U445" s="112"/>
      <c r="V445" s="113"/>
      <c r="W445" s="114"/>
      <c r="X445" s="115"/>
      <c r="Y445" s="116" t="s">
        <v>98</v>
      </c>
      <c r="Z445" s="53"/>
      <c r="AA445" s="117" t="s">
        <v>65</v>
      </c>
      <c r="AB445" s="118" t="s">
        <v>65</v>
      </c>
      <c r="AC445" s="118" t="s">
        <v>65</v>
      </c>
      <c r="AD445" s="118" t="s">
        <v>65</v>
      </c>
      <c r="AE445" s="118" t="s">
        <v>65</v>
      </c>
      <c r="AF445" s="118" t="s">
        <v>65</v>
      </c>
      <c r="AG445" s="118" t="s">
        <v>65</v>
      </c>
      <c r="AH445" s="140" t="s">
        <v>65</v>
      </c>
      <c r="AI445" s="119"/>
      <c r="AJ445" s="119"/>
      <c r="AK445" s="119"/>
    </row>
    <row r="446" spans="1:37" ht="17.25" hidden="1" customHeight="1" thickBot="1" x14ac:dyDescent="0.35">
      <c r="A446" s="103"/>
      <c r="B446" s="47"/>
      <c r="C446" s="47" t="s">
        <v>697</v>
      </c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8"/>
      <c r="O446" s="47"/>
      <c r="P446" s="47" t="s">
        <v>171</v>
      </c>
      <c r="Q446" s="47"/>
      <c r="R446" s="47"/>
      <c r="S446" s="47"/>
      <c r="T446" s="47"/>
      <c r="U446" s="47"/>
      <c r="V446" s="49"/>
      <c r="W446" s="50"/>
      <c r="X446" s="51"/>
      <c r="Y446" s="59" t="s">
        <v>102</v>
      </c>
      <c r="Z446" s="60"/>
      <c r="AA446" s="129" t="s">
        <v>65</v>
      </c>
      <c r="AB446" s="120" t="s">
        <v>65</v>
      </c>
      <c r="AC446" s="120" t="s">
        <v>65</v>
      </c>
      <c r="AD446" s="120" t="s">
        <v>65</v>
      </c>
      <c r="AE446" s="120" t="s">
        <v>65</v>
      </c>
      <c r="AF446" s="120" t="s">
        <v>65</v>
      </c>
      <c r="AG446" s="120" t="s">
        <v>65</v>
      </c>
      <c r="AH446" s="121" t="s">
        <v>65</v>
      </c>
      <c r="AI446" s="63"/>
      <c r="AJ446" s="64"/>
      <c r="AK446" s="63"/>
    </row>
    <row r="447" spans="1:37" ht="17.25" hidden="1" customHeight="1" thickBot="1" x14ac:dyDescent="0.3">
      <c r="A447" s="104"/>
      <c r="B447" s="47"/>
      <c r="C447" s="47"/>
      <c r="D447" s="47" t="s">
        <v>99</v>
      </c>
      <c r="E447" s="47"/>
      <c r="F447" s="47"/>
      <c r="G447" s="47"/>
      <c r="H447" s="47"/>
      <c r="I447" s="47"/>
      <c r="J447" s="47"/>
      <c r="K447" s="47"/>
      <c r="L447" s="47"/>
      <c r="M447" s="47"/>
      <c r="N447" s="48"/>
      <c r="O447" s="47"/>
      <c r="P447" s="47"/>
      <c r="Q447" s="47" t="s">
        <v>172</v>
      </c>
      <c r="R447" s="47"/>
      <c r="S447" s="47"/>
      <c r="T447" s="47"/>
      <c r="U447" s="47"/>
      <c r="V447" s="49"/>
      <c r="W447" s="50"/>
      <c r="X447" s="51"/>
      <c r="Y447" s="66" t="s">
        <v>104</v>
      </c>
      <c r="Z447" s="67" t="s">
        <v>105</v>
      </c>
      <c r="AA447" s="130" t="s">
        <v>614</v>
      </c>
      <c r="AB447" s="131"/>
      <c r="AC447" s="131"/>
      <c r="AD447" s="131"/>
      <c r="AE447" s="131"/>
      <c r="AF447" s="131"/>
      <c r="AG447" s="131"/>
      <c r="AH447" s="132"/>
      <c r="AI447" s="71" t="s">
        <v>109</v>
      </c>
      <c r="AJ447" s="72"/>
      <c r="AK447" s="73"/>
    </row>
    <row r="448" spans="1:37" ht="17.25" hidden="1" customHeight="1" thickBot="1" x14ac:dyDescent="0.3">
      <c r="A448" s="126"/>
      <c r="B448" s="47"/>
      <c r="C448" s="47"/>
      <c r="D448" s="47"/>
      <c r="E448" s="47" t="s">
        <v>706</v>
      </c>
      <c r="F448" s="47"/>
      <c r="G448" s="47"/>
      <c r="H448" s="47"/>
      <c r="I448" s="47"/>
      <c r="J448" s="47"/>
      <c r="K448" s="47"/>
      <c r="L448" s="47"/>
      <c r="M448" s="47"/>
      <c r="N448" s="48"/>
      <c r="O448" s="47"/>
      <c r="P448" s="47"/>
      <c r="Q448" s="47"/>
      <c r="R448" s="47" t="s">
        <v>493</v>
      </c>
      <c r="S448" s="47"/>
      <c r="T448" s="47"/>
      <c r="U448" s="47"/>
      <c r="V448" s="49"/>
      <c r="W448" s="50"/>
      <c r="X448" s="51"/>
      <c r="Y448" s="66" t="s">
        <v>113</v>
      </c>
      <c r="Z448" s="67" t="s">
        <v>114</v>
      </c>
      <c r="AA448" s="133"/>
      <c r="AB448" s="134"/>
      <c r="AC448" s="134"/>
      <c r="AD448" s="134"/>
      <c r="AE448" s="134"/>
      <c r="AF448" s="134"/>
      <c r="AG448" s="134"/>
      <c r="AH448" s="135"/>
      <c r="AI448" s="71" t="s">
        <v>119</v>
      </c>
      <c r="AJ448" s="77"/>
      <c r="AK448" s="73"/>
    </row>
    <row r="449" spans="1:37" ht="17.25" hidden="1" customHeight="1" thickBot="1" x14ac:dyDescent="0.3">
      <c r="A449" s="126"/>
      <c r="B449" s="47"/>
      <c r="C449" s="47"/>
      <c r="D449" s="47"/>
      <c r="E449" s="47"/>
      <c r="F449" s="47" t="s">
        <v>707</v>
      </c>
      <c r="G449" s="47"/>
      <c r="H449" s="47"/>
      <c r="I449" s="47"/>
      <c r="J449" s="47"/>
      <c r="K449" s="47"/>
      <c r="L449" s="47"/>
      <c r="M449" s="47"/>
      <c r="N449" s="48"/>
      <c r="O449" s="47"/>
      <c r="P449" s="47"/>
      <c r="Q449" s="47"/>
      <c r="R449" s="47"/>
      <c r="S449" s="47"/>
      <c r="T449" s="47"/>
      <c r="U449" s="47"/>
      <c r="V449" s="49"/>
      <c r="W449" s="50"/>
      <c r="X449" s="51"/>
      <c r="Y449" s="78"/>
      <c r="Z449" s="67" t="s">
        <v>65</v>
      </c>
      <c r="AA449" s="133"/>
      <c r="AB449" s="134"/>
      <c r="AC449" s="134"/>
      <c r="AD449" s="134"/>
      <c r="AE449" s="134"/>
      <c r="AF449" s="134"/>
      <c r="AG449" s="134"/>
      <c r="AH449" s="135"/>
      <c r="AI449" s="71" t="s">
        <v>125</v>
      </c>
      <c r="AJ449" s="71"/>
      <c r="AK449" s="80"/>
    </row>
    <row r="450" spans="1:37" ht="17.25" hidden="1" customHeight="1" thickBot="1" x14ac:dyDescent="0.3">
      <c r="A450" s="126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8"/>
      <c r="O450" s="47"/>
      <c r="P450" s="47"/>
      <c r="Q450" s="47"/>
      <c r="R450" s="47"/>
      <c r="S450" s="47"/>
      <c r="T450" s="47" t="s">
        <v>702</v>
      </c>
      <c r="U450" s="47"/>
      <c r="V450" s="49"/>
      <c r="W450" s="50"/>
      <c r="X450" s="51"/>
      <c r="Y450" s="78"/>
      <c r="Z450" s="67" t="s">
        <v>126</v>
      </c>
      <c r="AA450" s="133"/>
      <c r="AB450" s="134"/>
      <c r="AC450" s="134"/>
      <c r="AD450" s="134"/>
      <c r="AE450" s="134"/>
      <c r="AF450" s="134"/>
      <c r="AG450" s="134"/>
      <c r="AH450" s="135"/>
      <c r="AI450" s="71" t="s">
        <v>130</v>
      </c>
      <c r="AJ450" s="71"/>
      <c r="AK450" s="80"/>
    </row>
    <row r="451" spans="1:37" ht="17.25" hidden="1" customHeight="1" thickBot="1" x14ac:dyDescent="0.3">
      <c r="A451" s="126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8"/>
      <c r="O451" s="47"/>
      <c r="P451" s="47"/>
      <c r="Q451" s="47"/>
      <c r="R451" s="47"/>
      <c r="S451" s="47"/>
      <c r="T451" s="48"/>
      <c r="U451" s="82">
        <v>261586</v>
      </c>
      <c r="V451" s="83" t="s">
        <v>132</v>
      </c>
      <c r="W451" s="84">
        <f>U451/phase52</f>
        <v>4.4523561207135447E-4</v>
      </c>
      <c r="X451" s="51" t="s">
        <v>133</v>
      </c>
      <c r="Y451" s="78"/>
      <c r="Z451" s="67" t="s">
        <v>134</v>
      </c>
      <c r="AA451" s="133"/>
      <c r="AB451" s="134"/>
      <c r="AC451" s="134"/>
      <c r="AD451" s="134"/>
      <c r="AE451" s="134"/>
      <c r="AF451" s="134"/>
      <c r="AG451" s="134"/>
      <c r="AH451" s="135"/>
      <c r="AI451" s="71" t="s">
        <v>391</v>
      </c>
      <c r="AJ451" s="71"/>
      <c r="AK451" s="80"/>
    </row>
    <row r="452" spans="1:37" ht="17.25" hidden="1" customHeight="1" thickBot="1" x14ac:dyDescent="0.35">
      <c r="A452" s="127"/>
      <c r="B452" s="86"/>
      <c r="C452" s="86" t="s">
        <v>704</v>
      </c>
      <c r="D452" s="86"/>
      <c r="E452" s="86"/>
      <c r="F452" s="86"/>
      <c r="G452" s="86"/>
      <c r="H452" s="86"/>
      <c r="I452" s="86" t="s">
        <v>470</v>
      </c>
      <c r="J452" s="86"/>
      <c r="K452" s="86"/>
      <c r="L452" s="86"/>
      <c r="M452" s="86"/>
      <c r="N452" s="87"/>
      <c r="O452" s="86"/>
      <c r="P452" s="86"/>
      <c r="Q452" s="86"/>
      <c r="R452" s="86"/>
      <c r="S452" s="86"/>
      <c r="T452" s="86"/>
      <c r="U452" s="88">
        <v>21610</v>
      </c>
      <c r="V452" s="89" t="s">
        <v>132</v>
      </c>
      <c r="W452" s="90">
        <f>IF(U451&gt;0,(+U452/U451),"")</f>
        <v>8.2611454741461698E-2</v>
      </c>
      <c r="X452" s="91" t="s">
        <v>133</v>
      </c>
      <c r="Y452" s="92"/>
      <c r="Z452" s="93" t="s">
        <v>141</v>
      </c>
      <c r="AA452" s="137"/>
      <c r="AB452" s="138"/>
      <c r="AC452" s="138"/>
      <c r="AD452" s="138"/>
      <c r="AE452" s="138"/>
      <c r="AF452" s="138"/>
      <c r="AG452" s="138"/>
      <c r="AH452" s="139"/>
      <c r="AI452" s="96" t="s">
        <v>145</v>
      </c>
      <c r="AJ452" s="96"/>
      <c r="AK452" s="97" t="s">
        <v>621</v>
      </c>
    </row>
    <row r="453" spans="1:37" ht="17.25" hidden="1" customHeight="1" thickBot="1" x14ac:dyDescent="0.3">
      <c r="A453" s="45" t="s">
        <v>379</v>
      </c>
      <c r="B453" s="111" t="s">
        <v>708</v>
      </c>
      <c r="C453" s="112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 t="s">
        <v>709</v>
      </c>
      <c r="P453" s="112"/>
      <c r="Q453" s="112"/>
      <c r="R453" s="112"/>
      <c r="S453" s="112"/>
      <c r="T453" s="112"/>
      <c r="U453" s="112"/>
      <c r="V453" s="113"/>
      <c r="W453" s="114"/>
      <c r="X453" s="115"/>
      <c r="Y453" s="116" t="s">
        <v>98</v>
      </c>
      <c r="Z453" s="53"/>
      <c r="AA453" s="117" t="s">
        <v>65</v>
      </c>
      <c r="AB453" s="118" t="s">
        <v>65</v>
      </c>
      <c r="AC453" s="118" t="s">
        <v>65</v>
      </c>
      <c r="AD453" s="118" t="s">
        <v>65</v>
      </c>
      <c r="AE453" s="118" t="s">
        <v>65</v>
      </c>
      <c r="AF453" s="118" t="s">
        <v>65</v>
      </c>
      <c r="AG453" s="118" t="s">
        <v>65</v>
      </c>
      <c r="AH453" s="140" t="s">
        <v>65</v>
      </c>
      <c r="AI453" s="119"/>
      <c r="AJ453" s="119"/>
      <c r="AK453" s="119"/>
    </row>
    <row r="454" spans="1:37" ht="17.25" hidden="1" customHeight="1" thickBot="1" x14ac:dyDescent="0.35">
      <c r="A454" s="103"/>
      <c r="B454" s="47"/>
      <c r="C454" s="47" t="s">
        <v>697</v>
      </c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8"/>
      <c r="O454" s="47"/>
      <c r="P454" s="47" t="s">
        <v>215</v>
      </c>
      <c r="Q454" s="47"/>
      <c r="R454" s="47"/>
      <c r="S454" s="47"/>
      <c r="T454" s="47"/>
      <c r="U454" s="47"/>
      <c r="V454" s="49"/>
      <c r="W454" s="50"/>
      <c r="X454" s="51"/>
      <c r="Y454" s="59" t="s">
        <v>102</v>
      </c>
      <c r="Z454" s="60"/>
      <c r="AA454" s="129" t="s">
        <v>65</v>
      </c>
      <c r="AB454" s="120" t="s">
        <v>65</v>
      </c>
      <c r="AC454" s="120" t="s">
        <v>65</v>
      </c>
      <c r="AD454" s="120" t="s">
        <v>65</v>
      </c>
      <c r="AE454" s="120" t="s">
        <v>65</v>
      </c>
      <c r="AF454" s="120" t="s">
        <v>65</v>
      </c>
      <c r="AG454" s="120" t="s">
        <v>65</v>
      </c>
      <c r="AH454" s="121" t="s">
        <v>65</v>
      </c>
      <c r="AI454" s="63"/>
      <c r="AJ454" s="64"/>
      <c r="AK454" s="63"/>
    </row>
    <row r="455" spans="1:37" ht="17.25" hidden="1" customHeight="1" thickBot="1" x14ac:dyDescent="0.3">
      <c r="A455" s="104"/>
      <c r="B455" s="47"/>
      <c r="C455" s="47"/>
      <c r="D455" s="47" t="str">
        <f>$D$423</f>
        <v>N/A</v>
      </c>
      <c r="E455" s="47"/>
      <c r="F455" s="47"/>
      <c r="G455" s="47"/>
      <c r="H455" s="47"/>
      <c r="I455" s="47"/>
      <c r="J455" s="47"/>
      <c r="K455" s="47"/>
      <c r="L455" s="47"/>
      <c r="M455" s="47"/>
      <c r="N455" s="48"/>
      <c r="O455" s="47"/>
      <c r="P455" s="47"/>
      <c r="Q455" s="47" t="s">
        <v>217</v>
      </c>
      <c r="R455" s="47"/>
      <c r="S455" s="47"/>
      <c r="T455" s="47"/>
      <c r="U455" s="47"/>
      <c r="V455" s="49"/>
      <c r="W455" s="50"/>
      <c r="X455" s="51"/>
      <c r="Y455" s="66" t="s">
        <v>104</v>
      </c>
      <c r="Z455" s="67" t="s">
        <v>105</v>
      </c>
      <c r="AA455" s="130" t="s">
        <v>414</v>
      </c>
      <c r="AB455" s="131"/>
      <c r="AC455" s="131"/>
      <c r="AD455" s="131"/>
      <c r="AE455" s="131"/>
      <c r="AF455" s="131"/>
      <c r="AG455" s="131"/>
      <c r="AH455" s="132"/>
      <c r="AI455" s="71" t="s">
        <v>109</v>
      </c>
      <c r="AJ455" s="72"/>
      <c r="AK455" s="73"/>
    </row>
    <row r="456" spans="1:37" ht="17.25" hidden="1" customHeight="1" thickBot="1" x14ac:dyDescent="0.3">
      <c r="A456" s="126"/>
      <c r="B456" s="47"/>
      <c r="C456" s="47"/>
      <c r="D456" s="47"/>
      <c r="E456" s="47" t="s">
        <v>710</v>
      </c>
      <c r="F456" s="47"/>
      <c r="G456" s="47"/>
      <c r="H456" s="47"/>
      <c r="I456" s="47"/>
      <c r="J456" s="47"/>
      <c r="K456" s="47"/>
      <c r="L456" s="47"/>
      <c r="M456" s="47"/>
      <c r="N456" s="48"/>
      <c r="O456" s="47"/>
      <c r="P456" s="47"/>
      <c r="Q456" s="47"/>
      <c r="R456" s="47" t="s">
        <v>699</v>
      </c>
      <c r="S456" s="47"/>
      <c r="T456" s="47"/>
      <c r="U456" s="47"/>
      <c r="V456" s="49"/>
      <c r="W456" s="50"/>
      <c r="X456" s="51"/>
      <c r="Y456" s="66" t="s">
        <v>113</v>
      </c>
      <c r="Z456" s="67" t="s">
        <v>114</v>
      </c>
      <c r="AA456" s="133"/>
      <c r="AB456" s="134"/>
      <c r="AC456" s="134"/>
      <c r="AD456" s="134"/>
      <c r="AE456" s="134"/>
      <c r="AF456" s="134"/>
      <c r="AG456" s="134"/>
      <c r="AH456" s="135"/>
      <c r="AI456" s="71" t="s">
        <v>119</v>
      </c>
      <c r="AJ456" s="77"/>
      <c r="AK456" s="73"/>
    </row>
    <row r="457" spans="1:37" ht="17.25" hidden="1" customHeight="1" thickBot="1" x14ac:dyDescent="0.3">
      <c r="A457" s="126"/>
      <c r="B457" s="47"/>
      <c r="C457" s="47"/>
      <c r="D457" s="47"/>
      <c r="E457" s="47"/>
      <c r="F457" s="47" t="s">
        <v>711</v>
      </c>
      <c r="G457" s="47"/>
      <c r="H457" s="47"/>
      <c r="I457" s="47"/>
      <c r="J457" s="47"/>
      <c r="K457" s="47"/>
      <c r="L457" s="47"/>
      <c r="M457" s="47"/>
      <c r="N457" s="48"/>
      <c r="O457" s="47"/>
      <c r="P457" s="47"/>
      <c r="Q457" s="47"/>
      <c r="R457" s="47"/>
      <c r="S457" s="47"/>
      <c r="T457" s="47"/>
      <c r="U457" s="47"/>
      <c r="V457" s="49"/>
      <c r="W457" s="50"/>
      <c r="X457" s="51"/>
      <c r="Y457" s="78"/>
      <c r="Z457" s="67" t="s">
        <v>65</v>
      </c>
      <c r="AA457" s="133"/>
      <c r="AB457" s="134"/>
      <c r="AC457" s="134"/>
      <c r="AD457" s="134"/>
      <c r="AE457" s="134"/>
      <c r="AF457" s="134"/>
      <c r="AG457" s="134"/>
      <c r="AH457" s="135"/>
      <c r="AI457" s="71" t="s">
        <v>125</v>
      </c>
      <c r="AJ457" s="71"/>
      <c r="AK457" s="80"/>
    </row>
    <row r="458" spans="1:37" ht="17.25" hidden="1" customHeight="1" thickBot="1" x14ac:dyDescent="0.3">
      <c r="A458" s="126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8"/>
      <c r="O458" s="47"/>
      <c r="P458" s="47"/>
      <c r="Q458" s="47"/>
      <c r="R458" s="47"/>
      <c r="S458" s="47"/>
      <c r="T458" s="47" t="s">
        <v>702</v>
      </c>
      <c r="U458" s="47"/>
      <c r="V458" s="49"/>
      <c r="W458" s="50"/>
      <c r="X458" s="51"/>
      <c r="Y458" s="78"/>
      <c r="Z458" s="67" t="s">
        <v>126</v>
      </c>
      <c r="AA458" s="133"/>
      <c r="AB458" s="134"/>
      <c r="AC458" s="134"/>
      <c r="AD458" s="134"/>
      <c r="AE458" s="134"/>
      <c r="AF458" s="134"/>
      <c r="AG458" s="134"/>
      <c r="AH458" s="135"/>
      <c r="AI458" s="71" t="s">
        <v>130</v>
      </c>
      <c r="AJ458" s="71"/>
      <c r="AK458" s="80"/>
    </row>
    <row r="459" spans="1:37" ht="17.25" hidden="1" customHeight="1" thickBot="1" x14ac:dyDescent="0.3">
      <c r="A459" s="126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8"/>
      <c r="O459" s="47"/>
      <c r="P459" s="47"/>
      <c r="Q459" s="47"/>
      <c r="R459" s="47"/>
      <c r="S459" s="47"/>
      <c r="T459" s="48"/>
      <c r="U459" s="82">
        <v>1503738</v>
      </c>
      <c r="V459" s="83" t="s">
        <v>132</v>
      </c>
      <c r="W459" s="84">
        <f>U459/phase52</f>
        <v>2.5594554327255832E-3</v>
      </c>
      <c r="X459" s="51" t="s">
        <v>133</v>
      </c>
      <c r="Y459" s="78"/>
      <c r="Z459" s="67" t="s">
        <v>134</v>
      </c>
      <c r="AA459" s="133"/>
      <c r="AB459" s="134"/>
      <c r="AC459" s="134"/>
      <c r="AD459" s="134"/>
      <c r="AE459" s="134"/>
      <c r="AF459" s="134"/>
      <c r="AG459" s="134"/>
      <c r="AH459" s="135"/>
      <c r="AI459" s="71" t="s">
        <v>391</v>
      </c>
      <c r="AJ459" s="71"/>
      <c r="AK459" s="80"/>
    </row>
    <row r="460" spans="1:37" ht="17.25" hidden="1" customHeight="1" thickBot="1" x14ac:dyDescent="0.35">
      <c r="A460" s="127"/>
      <c r="B460" s="86"/>
      <c r="C460" s="144" t="s">
        <v>704</v>
      </c>
      <c r="D460" s="86"/>
      <c r="E460" s="86"/>
      <c r="F460" s="86"/>
      <c r="G460" s="86"/>
      <c r="H460" s="86"/>
      <c r="I460" s="86" t="s">
        <v>712</v>
      </c>
      <c r="J460" s="86"/>
      <c r="K460" s="86"/>
      <c r="L460" s="86"/>
      <c r="M460" s="86"/>
      <c r="N460" s="87"/>
      <c r="O460" s="86"/>
      <c r="P460" s="86"/>
      <c r="Q460" s="86"/>
      <c r="R460" s="86"/>
      <c r="S460" s="86"/>
      <c r="T460" s="86"/>
      <c r="U460" s="88">
        <v>121925</v>
      </c>
      <c r="V460" s="89" t="s">
        <v>132</v>
      </c>
      <c r="W460" s="90">
        <f>IF(U459&gt;0,(+U460/U459),"")</f>
        <v>8.1081278786597127E-2</v>
      </c>
      <c r="X460" s="91" t="s">
        <v>133</v>
      </c>
      <c r="Y460" s="92"/>
      <c r="Z460" s="93" t="s">
        <v>141</v>
      </c>
      <c r="AA460" s="137"/>
      <c r="AB460" s="138"/>
      <c r="AC460" s="138"/>
      <c r="AD460" s="138"/>
      <c r="AE460" s="138"/>
      <c r="AF460" s="138"/>
      <c r="AG460" s="138"/>
      <c r="AH460" s="139"/>
      <c r="AI460" s="96" t="s">
        <v>145</v>
      </c>
      <c r="AJ460" s="96"/>
      <c r="AK460" s="97" t="s">
        <v>423</v>
      </c>
    </row>
    <row r="461" spans="1:37" ht="17.25" hidden="1" customHeight="1" thickBot="1" x14ac:dyDescent="0.3">
      <c r="A461" s="45" t="s">
        <v>379</v>
      </c>
      <c r="B461" s="111" t="s">
        <v>713</v>
      </c>
      <c r="C461" s="112"/>
      <c r="D461" s="112"/>
      <c r="E461" s="112"/>
      <c r="F461" s="112"/>
      <c r="G461" s="112"/>
      <c r="H461" s="112"/>
      <c r="I461" s="112"/>
      <c r="J461" s="112"/>
      <c r="K461" s="112"/>
      <c r="L461" s="112"/>
      <c r="M461" s="112"/>
      <c r="N461" s="112"/>
      <c r="O461" s="112" t="s">
        <v>709</v>
      </c>
      <c r="P461" s="112"/>
      <c r="Q461" s="112"/>
      <c r="R461" s="112"/>
      <c r="S461" s="112"/>
      <c r="T461" s="112"/>
      <c r="U461" s="112"/>
      <c r="V461" s="113"/>
      <c r="W461" s="114"/>
      <c r="X461" s="115"/>
      <c r="Y461" s="116" t="s">
        <v>98</v>
      </c>
      <c r="Z461" s="53"/>
      <c r="AA461" s="117" t="s">
        <v>65</v>
      </c>
      <c r="AB461" s="118" t="s">
        <v>65</v>
      </c>
      <c r="AC461" s="118" t="s">
        <v>65</v>
      </c>
      <c r="AD461" s="118" t="s">
        <v>65</v>
      </c>
      <c r="AE461" s="118" t="s">
        <v>65</v>
      </c>
      <c r="AF461" s="118" t="s">
        <v>65</v>
      </c>
      <c r="AG461" s="118" t="s">
        <v>65</v>
      </c>
      <c r="AH461" s="140" t="s">
        <v>65</v>
      </c>
      <c r="AI461" s="119"/>
      <c r="AJ461" s="119"/>
      <c r="AK461" s="119"/>
    </row>
    <row r="462" spans="1:37" ht="17.25" hidden="1" customHeight="1" thickBot="1" x14ac:dyDescent="0.35">
      <c r="A462" s="103"/>
      <c r="B462" s="47"/>
      <c r="C462" s="47" t="s">
        <v>697</v>
      </c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8"/>
      <c r="O462" s="47"/>
      <c r="P462" s="47" t="s">
        <v>215</v>
      </c>
      <c r="Q462" s="47"/>
      <c r="R462" s="47"/>
      <c r="S462" s="47"/>
      <c r="T462" s="47"/>
      <c r="U462" s="47"/>
      <c r="V462" s="49"/>
      <c r="W462" s="50"/>
      <c r="X462" s="51"/>
      <c r="Y462" s="59" t="s">
        <v>102</v>
      </c>
      <c r="Z462" s="60"/>
      <c r="AA462" s="129" t="s">
        <v>65</v>
      </c>
      <c r="AB462" s="120" t="s">
        <v>65</v>
      </c>
      <c r="AC462" s="120" t="s">
        <v>65</v>
      </c>
      <c r="AD462" s="120" t="s">
        <v>65</v>
      </c>
      <c r="AE462" s="120" t="s">
        <v>65</v>
      </c>
      <c r="AF462" s="120" t="s">
        <v>65</v>
      </c>
      <c r="AG462" s="120" t="s">
        <v>65</v>
      </c>
      <c r="AH462" s="121" t="s">
        <v>65</v>
      </c>
      <c r="AI462" s="63"/>
      <c r="AJ462" s="64"/>
      <c r="AK462" s="63"/>
    </row>
    <row r="463" spans="1:37" ht="17.25" hidden="1" customHeight="1" thickBot="1" x14ac:dyDescent="0.3">
      <c r="A463" s="104"/>
      <c r="B463" s="47"/>
      <c r="C463" s="47"/>
      <c r="D463" s="47" t="str">
        <f>$D$423</f>
        <v>N/A</v>
      </c>
      <c r="E463" s="47"/>
      <c r="F463" s="47"/>
      <c r="G463" s="47"/>
      <c r="H463" s="47"/>
      <c r="I463" s="47"/>
      <c r="J463" s="47"/>
      <c r="K463" s="47"/>
      <c r="L463" s="47"/>
      <c r="M463" s="47"/>
      <c r="N463" s="48"/>
      <c r="O463" s="47"/>
      <c r="P463" s="47"/>
      <c r="Q463" s="47" t="s">
        <v>217</v>
      </c>
      <c r="R463" s="47"/>
      <c r="S463" s="47"/>
      <c r="T463" s="47"/>
      <c r="U463" s="47"/>
      <c r="V463" s="49"/>
      <c r="W463" s="50"/>
      <c r="X463" s="51"/>
      <c r="Y463" s="66" t="s">
        <v>104</v>
      </c>
      <c r="Z463" s="67" t="s">
        <v>105</v>
      </c>
      <c r="AA463" s="130" t="s">
        <v>714</v>
      </c>
      <c r="AB463" s="131"/>
      <c r="AC463" s="131"/>
      <c r="AD463" s="131"/>
      <c r="AE463" s="131"/>
      <c r="AF463" s="131"/>
      <c r="AG463" s="131"/>
      <c r="AH463" s="132"/>
      <c r="AI463" s="71" t="s">
        <v>109</v>
      </c>
      <c r="AJ463" s="72"/>
      <c r="AK463" s="73"/>
    </row>
    <row r="464" spans="1:37" ht="17.25" hidden="1" customHeight="1" thickBot="1" x14ac:dyDescent="0.3">
      <c r="A464" s="126"/>
      <c r="B464" s="47"/>
      <c r="C464" s="47"/>
      <c r="D464" s="47"/>
      <c r="E464" s="47" t="s">
        <v>715</v>
      </c>
      <c r="F464" s="47"/>
      <c r="G464" s="47"/>
      <c r="H464" s="47"/>
      <c r="I464" s="47"/>
      <c r="J464" s="47"/>
      <c r="K464" s="47"/>
      <c r="L464" s="47"/>
      <c r="M464" s="47"/>
      <c r="N464" s="48"/>
      <c r="O464" s="47"/>
      <c r="P464" s="47"/>
      <c r="Q464" s="47"/>
      <c r="R464" s="47" t="s">
        <v>699</v>
      </c>
      <c r="S464" s="47"/>
      <c r="T464" s="47"/>
      <c r="U464" s="47"/>
      <c r="V464" s="49"/>
      <c r="W464" s="50"/>
      <c r="X464" s="51"/>
      <c r="Y464" s="66" t="s">
        <v>113</v>
      </c>
      <c r="Z464" s="67" t="s">
        <v>114</v>
      </c>
      <c r="AA464" s="133"/>
      <c r="AB464" s="134"/>
      <c r="AC464" s="134"/>
      <c r="AD464" s="134"/>
      <c r="AE464" s="134"/>
      <c r="AF464" s="134"/>
      <c r="AG464" s="134"/>
      <c r="AH464" s="135"/>
      <c r="AI464" s="71" t="s">
        <v>119</v>
      </c>
      <c r="AJ464" s="77"/>
      <c r="AK464" s="73"/>
    </row>
    <row r="465" spans="1:37" ht="17.25" hidden="1" customHeight="1" thickBot="1" x14ac:dyDescent="0.3">
      <c r="A465" s="126"/>
      <c r="B465" s="47"/>
      <c r="C465" s="47"/>
      <c r="D465" s="47"/>
      <c r="E465" s="47"/>
      <c r="F465" s="47" t="s">
        <v>716</v>
      </c>
      <c r="G465" s="47"/>
      <c r="H465" s="47"/>
      <c r="I465" s="47"/>
      <c r="J465" s="47"/>
      <c r="K465" s="47"/>
      <c r="L465" s="47"/>
      <c r="M465" s="47"/>
      <c r="N465" s="48"/>
      <c r="O465" s="47"/>
      <c r="P465" s="47"/>
      <c r="Q465" s="47"/>
      <c r="R465" s="47"/>
      <c r="S465" s="47"/>
      <c r="T465" s="47"/>
      <c r="U465" s="47"/>
      <c r="V465" s="49"/>
      <c r="W465" s="50"/>
      <c r="X465" s="51"/>
      <c r="Y465" s="78"/>
      <c r="Z465" s="67" t="s">
        <v>65</v>
      </c>
      <c r="AA465" s="133"/>
      <c r="AB465" s="134"/>
      <c r="AC465" s="134"/>
      <c r="AD465" s="134"/>
      <c r="AE465" s="134"/>
      <c r="AF465" s="134"/>
      <c r="AG465" s="134"/>
      <c r="AH465" s="135"/>
      <c r="AI465" s="71" t="s">
        <v>125</v>
      </c>
      <c r="AJ465" s="71"/>
      <c r="AK465" s="80"/>
    </row>
    <row r="466" spans="1:37" ht="17.25" hidden="1" customHeight="1" thickBot="1" x14ac:dyDescent="0.3">
      <c r="A466" s="126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8"/>
      <c r="O466" s="47"/>
      <c r="P466" s="47"/>
      <c r="Q466" s="47"/>
      <c r="R466" s="47"/>
      <c r="S466" s="47"/>
      <c r="T466" s="47" t="s">
        <v>702</v>
      </c>
      <c r="U466" s="47"/>
      <c r="V466" s="49"/>
      <c r="W466" s="50"/>
      <c r="X466" s="51"/>
      <c r="Y466" s="78"/>
      <c r="Z466" s="67" t="s">
        <v>126</v>
      </c>
      <c r="AA466" s="133"/>
      <c r="AB466" s="134"/>
      <c r="AC466" s="134"/>
      <c r="AD466" s="134"/>
      <c r="AE466" s="134"/>
      <c r="AF466" s="134"/>
      <c r="AG466" s="134"/>
      <c r="AH466" s="135"/>
      <c r="AI466" s="71" t="s">
        <v>130</v>
      </c>
      <c r="AJ466" s="71"/>
      <c r="AK466" s="80"/>
    </row>
    <row r="467" spans="1:37" ht="17.25" hidden="1" customHeight="1" thickBot="1" x14ac:dyDescent="0.3">
      <c r="A467" s="126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8"/>
      <c r="O467" s="47"/>
      <c r="P467" s="47"/>
      <c r="Q467" s="47"/>
      <c r="R467" s="47"/>
      <c r="S467" s="47"/>
      <c r="T467" s="48"/>
      <c r="U467" s="143">
        <v>1085725</v>
      </c>
      <c r="V467" s="83" t="s">
        <v>132</v>
      </c>
      <c r="W467" s="84">
        <f>U467/phase52</f>
        <v>1.8479713551802137E-3</v>
      </c>
      <c r="X467" s="51" t="s">
        <v>133</v>
      </c>
      <c r="Y467" s="78"/>
      <c r="Z467" s="67" t="s">
        <v>134</v>
      </c>
      <c r="AA467" s="133"/>
      <c r="AB467" s="134"/>
      <c r="AC467" s="134"/>
      <c r="AD467" s="134"/>
      <c r="AE467" s="134"/>
      <c r="AF467" s="134"/>
      <c r="AG467" s="134"/>
      <c r="AH467" s="135"/>
      <c r="AI467" s="71" t="s">
        <v>391</v>
      </c>
      <c r="AJ467" s="71"/>
      <c r="AK467" s="80"/>
    </row>
    <row r="468" spans="1:37" ht="17.25" hidden="1" customHeight="1" thickBot="1" x14ac:dyDescent="0.35">
      <c r="A468" s="127"/>
      <c r="B468" s="86"/>
      <c r="C468" s="144" t="s">
        <v>704</v>
      </c>
      <c r="D468" s="86"/>
      <c r="E468" s="86"/>
      <c r="F468" s="86"/>
      <c r="G468" s="86"/>
      <c r="H468" s="86"/>
      <c r="I468" s="86" t="s">
        <v>508</v>
      </c>
      <c r="J468" s="86"/>
      <c r="K468" s="86"/>
      <c r="L468" s="86"/>
      <c r="M468" s="86"/>
      <c r="N468" s="87"/>
      <c r="O468" s="86"/>
      <c r="P468" s="86"/>
      <c r="Q468" s="86"/>
      <c r="R468" s="86"/>
      <c r="S468" s="86"/>
      <c r="T468" s="86"/>
      <c r="U468" s="145">
        <v>88572</v>
      </c>
      <c r="V468" s="89" t="s">
        <v>132</v>
      </c>
      <c r="W468" s="90">
        <f>IF(U467&gt;0,(+U468/U467),"")</f>
        <v>8.1578668631559562E-2</v>
      </c>
      <c r="X468" s="91" t="s">
        <v>133</v>
      </c>
      <c r="Y468" s="92"/>
      <c r="Z468" s="93" t="s">
        <v>141</v>
      </c>
      <c r="AA468" s="137"/>
      <c r="AB468" s="138"/>
      <c r="AC468" s="138"/>
      <c r="AD468" s="138"/>
      <c r="AE468" s="138"/>
      <c r="AF468" s="138"/>
      <c r="AG468" s="138"/>
      <c r="AH468" s="139"/>
      <c r="AI468" s="96" t="s">
        <v>145</v>
      </c>
      <c r="AJ468" s="96"/>
      <c r="AK468" s="97" t="s">
        <v>717</v>
      </c>
    </row>
    <row r="469" spans="1:37" ht="17.25" hidden="1" customHeight="1" thickBot="1" x14ac:dyDescent="0.3">
      <c r="A469" s="45" t="s">
        <v>379</v>
      </c>
      <c r="B469" s="111" t="s">
        <v>718</v>
      </c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 t="s">
        <v>709</v>
      </c>
      <c r="P469" s="112"/>
      <c r="Q469" s="112"/>
      <c r="R469" s="112"/>
      <c r="S469" s="112"/>
      <c r="T469" s="112"/>
      <c r="U469" s="112"/>
      <c r="V469" s="113"/>
      <c r="W469" s="114"/>
      <c r="X469" s="115"/>
      <c r="Y469" s="116" t="s">
        <v>98</v>
      </c>
      <c r="Z469" s="53"/>
      <c r="AA469" s="117" t="s">
        <v>65</v>
      </c>
      <c r="AB469" s="118" t="s">
        <v>65</v>
      </c>
      <c r="AC469" s="118" t="s">
        <v>65</v>
      </c>
      <c r="AD469" s="118" t="s">
        <v>65</v>
      </c>
      <c r="AE469" s="118" t="s">
        <v>65</v>
      </c>
      <c r="AF469" s="118" t="s">
        <v>65</v>
      </c>
      <c r="AG469" s="118" t="s">
        <v>65</v>
      </c>
      <c r="AH469" s="140" t="s">
        <v>65</v>
      </c>
      <c r="AI469" s="119"/>
      <c r="AJ469" s="119"/>
      <c r="AK469" s="119"/>
    </row>
    <row r="470" spans="1:37" ht="17.25" hidden="1" customHeight="1" thickBot="1" x14ac:dyDescent="0.35">
      <c r="A470" s="103"/>
      <c r="B470" s="47"/>
      <c r="C470" s="47" t="s">
        <v>697</v>
      </c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8"/>
      <c r="O470" s="47"/>
      <c r="P470" s="47" t="s">
        <v>171</v>
      </c>
      <c r="Q470" s="47"/>
      <c r="R470" s="47"/>
      <c r="S470" s="47"/>
      <c r="T470" s="47"/>
      <c r="U470" s="47"/>
      <c r="V470" s="49"/>
      <c r="W470" s="50"/>
      <c r="X470" s="51"/>
      <c r="Y470" s="59" t="s">
        <v>102</v>
      </c>
      <c r="Z470" s="60"/>
      <c r="AA470" s="129" t="s">
        <v>65</v>
      </c>
      <c r="AB470" s="120" t="s">
        <v>65</v>
      </c>
      <c r="AC470" s="120" t="s">
        <v>65</v>
      </c>
      <c r="AD470" s="120" t="s">
        <v>65</v>
      </c>
      <c r="AE470" s="120" t="s">
        <v>65</v>
      </c>
      <c r="AF470" s="120" t="s">
        <v>65</v>
      </c>
      <c r="AG470" s="120" t="s">
        <v>65</v>
      </c>
      <c r="AH470" s="121" t="s">
        <v>65</v>
      </c>
      <c r="AI470" s="63"/>
      <c r="AJ470" s="64"/>
      <c r="AK470" s="63"/>
    </row>
    <row r="471" spans="1:37" ht="17.25" hidden="1" customHeight="1" thickBot="1" x14ac:dyDescent="0.3">
      <c r="A471" s="104"/>
      <c r="B471" s="47"/>
      <c r="C471" s="47"/>
      <c r="D471" s="47" t="str">
        <f>$D$423</f>
        <v>N/A</v>
      </c>
      <c r="E471" s="47"/>
      <c r="F471" s="47"/>
      <c r="G471" s="47"/>
      <c r="H471" s="47"/>
      <c r="I471" s="47"/>
      <c r="J471" s="47"/>
      <c r="K471" s="47"/>
      <c r="L471" s="47"/>
      <c r="M471" s="47"/>
      <c r="N471" s="48"/>
      <c r="O471" s="47"/>
      <c r="P471" s="47"/>
      <c r="Q471" s="47" t="s">
        <v>172</v>
      </c>
      <c r="R471" s="47"/>
      <c r="S471" s="47"/>
      <c r="T471" s="47"/>
      <c r="U471" s="47"/>
      <c r="V471" s="49"/>
      <c r="W471" s="50"/>
      <c r="X471" s="51"/>
      <c r="Y471" s="66" t="s">
        <v>104</v>
      </c>
      <c r="Z471" s="67" t="s">
        <v>105</v>
      </c>
      <c r="AA471" s="130" t="s">
        <v>463</v>
      </c>
      <c r="AB471" s="131"/>
      <c r="AC471" s="131"/>
      <c r="AD471" s="131"/>
      <c r="AE471" s="131"/>
      <c r="AF471" s="131"/>
      <c r="AG471" s="131"/>
      <c r="AH471" s="132"/>
      <c r="AI471" s="71" t="s">
        <v>109</v>
      </c>
      <c r="AJ471" s="72"/>
      <c r="AK471" s="73"/>
    </row>
    <row r="472" spans="1:37" ht="17.25" hidden="1" customHeight="1" thickBot="1" x14ac:dyDescent="0.3">
      <c r="A472" s="126"/>
      <c r="B472" s="47"/>
      <c r="C472" s="47"/>
      <c r="D472" s="47"/>
      <c r="E472" s="47" t="s">
        <v>719</v>
      </c>
      <c r="F472" s="47"/>
      <c r="G472" s="47"/>
      <c r="H472" s="47"/>
      <c r="I472" s="47"/>
      <c r="J472" s="47"/>
      <c r="K472" s="47"/>
      <c r="L472" s="47"/>
      <c r="M472" s="47"/>
      <c r="N472" s="48"/>
      <c r="O472" s="47"/>
      <c r="P472" s="47"/>
      <c r="Q472" s="47"/>
      <c r="R472" s="47" t="s">
        <v>699</v>
      </c>
      <c r="S472" s="47"/>
      <c r="T472" s="47"/>
      <c r="U472" s="47"/>
      <c r="V472" s="49"/>
      <c r="W472" s="50"/>
      <c r="X472" s="51"/>
      <c r="Y472" s="66" t="s">
        <v>113</v>
      </c>
      <c r="Z472" s="67" t="s">
        <v>114</v>
      </c>
      <c r="AA472" s="133"/>
      <c r="AB472" s="134"/>
      <c r="AC472" s="134"/>
      <c r="AD472" s="134"/>
      <c r="AE472" s="134"/>
      <c r="AF472" s="134"/>
      <c r="AG472" s="134"/>
      <c r="AH472" s="135"/>
      <c r="AI472" s="71" t="s">
        <v>119</v>
      </c>
      <c r="AJ472" s="77"/>
      <c r="AK472" s="73"/>
    </row>
    <row r="473" spans="1:37" ht="17.25" hidden="1" customHeight="1" thickBot="1" x14ac:dyDescent="0.3">
      <c r="A473" s="126"/>
      <c r="B473" s="47"/>
      <c r="C473" s="47"/>
      <c r="D473" s="47"/>
      <c r="E473" s="47"/>
      <c r="F473" s="47" t="s">
        <v>720</v>
      </c>
      <c r="G473" s="47"/>
      <c r="H473" s="47"/>
      <c r="I473" s="47"/>
      <c r="J473" s="47"/>
      <c r="K473" s="47"/>
      <c r="L473" s="47"/>
      <c r="M473" s="47"/>
      <c r="N473" s="48"/>
      <c r="O473" s="47"/>
      <c r="P473" s="47"/>
      <c r="Q473" s="47"/>
      <c r="R473" s="47"/>
      <c r="S473" s="47"/>
      <c r="T473" s="47"/>
      <c r="U473" s="47"/>
      <c r="V473" s="49"/>
      <c r="W473" s="50"/>
      <c r="X473" s="51"/>
      <c r="Y473" s="78"/>
      <c r="Z473" s="67" t="s">
        <v>65</v>
      </c>
      <c r="AA473" s="133"/>
      <c r="AB473" s="134"/>
      <c r="AC473" s="134"/>
      <c r="AD473" s="134"/>
      <c r="AE473" s="134"/>
      <c r="AF473" s="134"/>
      <c r="AG473" s="134"/>
      <c r="AH473" s="135"/>
      <c r="AI473" s="71" t="s">
        <v>125</v>
      </c>
      <c r="AJ473" s="71"/>
      <c r="AK473" s="80"/>
    </row>
    <row r="474" spans="1:37" ht="17.25" hidden="1" customHeight="1" thickBot="1" x14ac:dyDescent="0.3">
      <c r="A474" s="126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8"/>
      <c r="O474" s="47"/>
      <c r="P474" s="47"/>
      <c r="Q474" s="47"/>
      <c r="R474" s="47"/>
      <c r="S474" s="47"/>
      <c r="T474" s="47" t="s">
        <v>702</v>
      </c>
      <c r="U474" s="47"/>
      <c r="V474" s="49"/>
      <c r="W474" s="50"/>
      <c r="X474" s="51"/>
      <c r="Y474" s="78"/>
      <c r="Z474" s="67" t="s">
        <v>126</v>
      </c>
      <c r="AA474" s="133"/>
      <c r="AB474" s="134"/>
      <c r="AC474" s="134"/>
      <c r="AD474" s="134"/>
      <c r="AE474" s="134"/>
      <c r="AF474" s="134"/>
      <c r="AG474" s="134"/>
      <c r="AH474" s="135"/>
      <c r="AI474" s="71" t="s">
        <v>130</v>
      </c>
      <c r="AJ474" s="71"/>
      <c r="AK474" s="80"/>
    </row>
    <row r="475" spans="1:37" ht="17.25" hidden="1" customHeight="1" thickBot="1" x14ac:dyDescent="0.3">
      <c r="A475" s="126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8"/>
      <c r="O475" s="47"/>
      <c r="P475" s="47"/>
      <c r="Q475" s="47"/>
      <c r="R475" s="47"/>
      <c r="S475" s="47"/>
      <c r="T475" s="48"/>
      <c r="U475" s="82">
        <v>207254</v>
      </c>
      <c r="V475" s="83" t="s">
        <v>132</v>
      </c>
      <c r="W475" s="84">
        <f>U475/phase52</f>
        <v>3.527591749720417E-4</v>
      </c>
      <c r="X475" s="51" t="s">
        <v>133</v>
      </c>
      <c r="Y475" s="78"/>
      <c r="Z475" s="67" t="s">
        <v>134</v>
      </c>
      <c r="AA475" s="133"/>
      <c r="AB475" s="134"/>
      <c r="AC475" s="134"/>
      <c r="AD475" s="134"/>
      <c r="AE475" s="134"/>
      <c r="AF475" s="134"/>
      <c r="AG475" s="134"/>
      <c r="AH475" s="135"/>
      <c r="AI475" s="71" t="s">
        <v>391</v>
      </c>
      <c r="AJ475" s="71"/>
      <c r="AK475" s="80"/>
    </row>
    <row r="476" spans="1:37" ht="17.25" hidden="1" customHeight="1" thickBot="1" x14ac:dyDescent="0.35">
      <c r="A476" s="127"/>
      <c r="B476" s="86"/>
      <c r="C476" s="144" t="s">
        <v>704</v>
      </c>
      <c r="D476" s="86"/>
      <c r="E476" s="86"/>
      <c r="F476" s="86"/>
      <c r="G476" s="86"/>
      <c r="H476" s="86"/>
      <c r="I476" s="86" t="s">
        <v>470</v>
      </c>
      <c r="J476" s="86"/>
      <c r="K476" s="86"/>
      <c r="L476" s="86"/>
      <c r="M476" s="86"/>
      <c r="N476" s="87"/>
      <c r="O476" s="86"/>
      <c r="P476" s="86"/>
      <c r="Q476" s="86"/>
      <c r="R476" s="86"/>
      <c r="S476" s="86"/>
      <c r="T476" s="86"/>
      <c r="U476" s="88">
        <v>16805</v>
      </c>
      <c r="V476" s="89" t="s">
        <v>132</v>
      </c>
      <c r="W476" s="90">
        <f>IF(U475&gt;0,(+U476/U475),"")</f>
        <v>8.1084080403755782E-2</v>
      </c>
      <c r="X476" s="91" t="s">
        <v>133</v>
      </c>
      <c r="Y476" s="92"/>
      <c r="Z476" s="93" t="s">
        <v>141</v>
      </c>
      <c r="AA476" s="137"/>
      <c r="AB476" s="138"/>
      <c r="AC476" s="138"/>
      <c r="AD476" s="138"/>
      <c r="AE476" s="138"/>
      <c r="AF476" s="138"/>
      <c r="AG476" s="138"/>
      <c r="AH476" s="139"/>
      <c r="AI476" s="96" t="s">
        <v>145</v>
      </c>
      <c r="AJ476" s="96"/>
      <c r="AK476" s="97" t="s">
        <v>471</v>
      </c>
    </row>
    <row r="477" spans="1:37" ht="17.25" hidden="1" customHeight="1" thickBot="1" x14ac:dyDescent="0.3">
      <c r="A477" s="45" t="s">
        <v>379</v>
      </c>
      <c r="B477" s="46" t="s">
        <v>721</v>
      </c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8"/>
      <c r="O477" s="112" t="s">
        <v>709</v>
      </c>
      <c r="P477" s="47"/>
      <c r="Q477" s="47"/>
      <c r="R477" s="47"/>
      <c r="S477" s="47"/>
      <c r="T477" s="47"/>
      <c r="U477" s="47"/>
      <c r="V477" s="49"/>
      <c r="W477" s="50"/>
      <c r="X477" s="51"/>
      <c r="Y477" s="52" t="s">
        <v>98</v>
      </c>
      <c r="Z477" s="53"/>
      <c r="AA477" s="54"/>
      <c r="AB477" s="54"/>
      <c r="AC477" s="54"/>
      <c r="AD477" s="54"/>
      <c r="AE477" s="54"/>
      <c r="AF477" s="54"/>
      <c r="AG477" s="55"/>
      <c r="AH477" s="56"/>
      <c r="AI477" s="57"/>
      <c r="AJ477" s="57"/>
      <c r="AK477" s="57"/>
    </row>
    <row r="478" spans="1:37" ht="17.25" hidden="1" customHeight="1" thickBot="1" x14ac:dyDescent="0.35">
      <c r="A478" s="103"/>
      <c r="B478" s="47"/>
      <c r="C478" s="47" t="s">
        <v>697</v>
      </c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8"/>
      <c r="O478" s="47"/>
      <c r="P478" s="47" t="s">
        <v>679</v>
      </c>
      <c r="Q478" s="47"/>
      <c r="R478" s="47"/>
      <c r="S478" s="47"/>
      <c r="T478" s="47"/>
      <c r="U478" s="47"/>
      <c r="V478" s="49"/>
      <c r="W478" s="50"/>
      <c r="X478" s="51"/>
      <c r="Y478" s="59" t="s">
        <v>102</v>
      </c>
      <c r="Z478" s="60"/>
      <c r="AA478" s="61"/>
      <c r="AB478" s="61"/>
      <c r="AC478" s="61"/>
      <c r="AD478" s="61"/>
      <c r="AE478" s="61"/>
      <c r="AF478" s="61"/>
      <c r="AG478" s="62"/>
      <c r="AH478" s="61"/>
      <c r="AI478" s="63"/>
      <c r="AJ478" s="64"/>
      <c r="AK478" s="57"/>
    </row>
    <row r="479" spans="1:37" ht="17.25" hidden="1" customHeight="1" thickBot="1" x14ac:dyDescent="0.3">
      <c r="A479" s="104"/>
      <c r="B479" s="47"/>
      <c r="C479" s="47"/>
      <c r="D479" s="47" t="s">
        <v>99</v>
      </c>
      <c r="E479" s="47"/>
      <c r="F479" s="47"/>
      <c r="G479" s="47"/>
      <c r="H479" s="47"/>
      <c r="I479" s="47"/>
      <c r="J479" s="47"/>
      <c r="K479" s="47"/>
      <c r="L479" s="47"/>
      <c r="M479" s="47"/>
      <c r="N479" s="48"/>
      <c r="O479" s="47"/>
      <c r="P479" s="47"/>
      <c r="Q479" s="47" t="s">
        <v>103</v>
      </c>
      <c r="R479" s="47"/>
      <c r="S479" s="47"/>
      <c r="T479" s="47"/>
      <c r="U479" s="47"/>
      <c r="V479" s="49"/>
      <c r="W479" s="50"/>
      <c r="X479" s="51"/>
      <c r="Y479" s="66" t="s">
        <v>104</v>
      </c>
      <c r="Z479" s="67" t="s">
        <v>105</v>
      </c>
      <c r="AA479" s="130" t="s">
        <v>383</v>
      </c>
      <c r="AB479" s="131"/>
      <c r="AC479" s="131"/>
      <c r="AD479" s="131"/>
      <c r="AE479" s="131"/>
      <c r="AF479" s="131"/>
      <c r="AG479" s="131"/>
      <c r="AH479" s="132"/>
      <c r="AI479" s="71" t="s">
        <v>109</v>
      </c>
      <c r="AJ479" s="72"/>
      <c r="AK479" s="73"/>
    </row>
    <row r="480" spans="1:37" ht="17.25" hidden="1" customHeight="1" thickBot="1" x14ac:dyDescent="0.3">
      <c r="A480" s="126"/>
      <c r="B480" s="47"/>
      <c r="C480" s="47"/>
      <c r="D480" s="47"/>
      <c r="E480" s="47" t="s">
        <v>722</v>
      </c>
      <c r="F480" s="47"/>
      <c r="G480" s="47"/>
      <c r="H480" s="47"/>
      <c r="I480" s="47"/>
      <c r="J480" s="47"/>
      <c r="K480" s="47"/>
      <c r="L480" s="47"/>
      <c r="M480" s="47"/>
      <c r="N480" s="48"/>
      <c r="O480" s="47"/>
      <c r="P480" s="47"/>
      <c r="Q480" s="47"/>
      <c r="R480" s="47" t="s">
        <v>699</v>
      </c>
      <c r="S480" s="47"/>
      <c r="T480" s="47"/>
      <c r="U480" s="47"/>
      <c r="V480" s="49"/>
      <c r="W480" s="50"/>
      <c r="X480" s="51"/>
      <c r="Y480" s="66" t="s">
        <v>113</v>
      </c>
      <c r="Z480" s="67" t="s">
        <v>114</v>
      </c>
      <c r="AA480" s="133"/>
      <c r="AB480" s="134"/>
      <c r="AC480" s="134"/>
      <c r="AD480" s="134"/>
      <c r="AE480" s="134"/>
      <c r="AF480" s="134"/>
      <c r="AG480" s="134"/>
      <c r="AH480" s="135"/>
      <c r="AI480" s="71" t="s">
        <v>119</v>
      </c>
      <c r="AJ480" s="77"/>
      <c r="AK480" s="73"/>
    </row>
    <row r="481" spans="1:37" ht="17.25" hidden="1" customHeight="1" thickBot="1" x14ac:dyDescent="0.3">
      <c r="A481" s="126"/>
      <c r="B481" s="47"/>
      <c r="C481" s="47"/>
      <c r="D481" s="47"/>
      <c r="E481" s="47"/>
      <c r="F481" s="47" t="s">
        <v>723</v>
      </c>
      <c r="G481" s="47"/>
      <c r="H481" s="47"/>
      <c r="I481" s="47"/>
      <c r="J481" s="47"/>
      <c r="K481" s="47"/>
      <c r="L481" s="47"/>
      <c r="M481" s="47"/>
      <c r="N481" s="48"/>
      <c r="O481" s="47"/>
      <c r="P481" s="47"/>
      <c r="Q481" s="47"/>
      <c r="R481" s="47"/>
      <c r="S481" s="47"/>
      <c r="T481" s="47"/>
      <c r="U481" s="47"/>
      <c r="V481" s="49"/>
      <c r="W481" s="50"/>
      <c r="X481" s="51"/>
      <c r="Y481" s="78"/>
      <c r="Z481" s="67" t="s">
        <v>65</v>
      </c>
      <c r="AA481" s="133"/>
      <c r="AB481" s="134"/>
      <c r="AC481" s="134"/>
      <c r="AD481" s="134"/>
      <c r="AE481" s="134"/>
      <c r="AF481" s="134"/>
      <c r="AG481" s="134"/>
      <c r="AH481" s="135"/>
      <c r="AI481" s="71" t="s">
        <v>125</v>
      </c>
      <c r="AJ481" s="71"/>
      <c r="AK481" s="80"/>
    </row>
    <row r="482" spans="1:37" ht="17.25" hidden="1" customHeight="1" thickBot="1" x14ac:dyDescent="0.3">
      <c r="A482" s="126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8"/>
      <c r="O482" s="47"/>
      <c r="P482" s="47"/>
      <c r="Q482" s="47"/>
      <c r="R482" s="47"/>
      <c r="S482" s="47"/>
      <c r="T482" s="47" t="s">
        <v>702</v>
      </c>
      <c r="U482" s="47"/>
      <c r="V482" s="49"/>
      <c r="W482" s="50"/>
      <c r="X482" s="51"/>
      <c r="Y482" s="78"/>
      <c r="Z482" s="67" t="s">
        <v>126</v>
      </c>
      <c r="AA482" s="133"/>
      <c r="AB482" s="134"/>
      <c r="AC482" s="134"/>
      <c r="AD482" s="134"/>
      <c r="AE482" s="134"/>
      <c r="AF482" s="134"/>
      <c r="AG482" s="134"/>
      <c r="AH482" s="135"/>
      <c r="AI482" s="71" t="s">
        <v>130</v>
      </c>
      <c r="AJ482" s="71"/>
      <c r="AK482" s="80"/>
    </row>
    <row r="483" spans="1:37" ht="17.25" hidden="1" customHeight="1" thickBot="1" x14ac:dyDescent="0.3">
      <c r="A483" s="126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8"/>
      <c r="O483" s="47"/>
      <c r="P483" s="47"/>
      <c r="Q483" s="47"/>
      <c r="R483" s="47"/>
      <c r="S483" s="47"/>
      <c r="T483" s="48"/>
      <c r="U483" s="82">
        <v>338514</v>
      </c>
      <c r="V483" s="83" t="s">
        <v>132</v>
      </c>
      <c r="W483" s="84">
        <f>U483/phase52</f>
        <v>5.761718440005294E-4</v>
      </c>
      <c r="X483" s="51" t="s">
        <v>133</v>
      </c>
      <c r="Y483" s="78"/>
      <c r="Z483" s="67" t="s">
        <v>134</v>
      </c>
      <c r="AA483" s="133"/>
      <c r="AB483" s="134"/>
      <c r="AC483" s="134"/>
      <c r="AD483" s="134"/>
      <c r="AE483" s="134"/>
      <c r="AF483" s="134"/>
      <c r="AG483" s="134"/>
      <c r="AH483" s="135"/>
      <c r="AI483" s="71" t="s">
        <v>391</v>
      </c>
      <c r="AJ483" s="71"/>
      <c r="AK483" s="80"/>
    </row>
    <row r="484" spans="1:37" ht="17.25" hidden="1" customHeight="1" thickBot="1" x14ac:dyDescent="0.35">
      <c r="A484" s="127"/>
      <c r="B484" s="86"/>
      <c r="C484" s="144" t="s">
        <v>704</v>
      </c>
      <c r="D484" s="86"/>
      <c r="E484" s="86"/>
      <c r="F484" s="86"/>
      <c r="G484" s="86"/>
      <c r="H484" s="86"/>
      <c r="I484" s="86" t="s">
        <v>358</v>
      </c>
      <c r="J484" s="86"/>
      <c r="K484" s="86"/>
      <c r="L484" s="86"/>
      <c r="M484" s="86"/>
      <c r="N484" s="87"/>
      <c r="O484" s="86"/>
      <c r="P484" s="86"/>
      <c r="Q484" s="86"/>
      <c r="R484" s="86"/>
      <c r="S484" s="86"/>
      <c r="T484" s="86"/>
      <c r="U484" s="88">
        <v>27448</v>
      </c>
      <c r="V484" s="89" t="s">
        <v>132</v>
      </c>
      <c r="W484" s="90">
        <f>IF(U483&gt;0,(+U484/U483),"")</f>
        <v>8.1083795648038193E-2</v>
      </c>
      <c r="X484" s="91" t="s">
        <v>133</v>
      </c>
      <c r="Y484" s="92"/>
      <c r="Z484" s="93" t="s">
        <v>141</v>
      </c>
      <c r="AA484" s="137"/>
      <c r="AB484" s="138"/>
      <c r="AC484" s="138"/>
      <c r="AD484" s="138"/>
      <c r="AE484" s="138"/>
      <c r="AF484" s="138"/>
      <c r="AG484" s="138"/>
      <c r="AH484" s="139"/>
      <c r="AI484" s="96" t="s">
        <v>145</v>
      </c>
      <c r="AJ484" s="96"/>
      <c r="AK484" s="97" t="s">
        <v>393</v>
      </c>
    </row>
    <row r="485" spans="1:37" ht="17.25" hidden="1" customHeight="1" thickBot="1" x14ac:dyDescent="0.3">
      <c r="A485" s="45" t="s">
        <v>379</v>
      </c>
      <c r="B485" s="46" t="s">
        <v>724</v>
      </c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8"/>
      <c r="O485" s="112" t="s">
        <v>709</v>
      </c>
      <c r="P485" s="47"/>
      <c r="Q485" s="47"/>
      <c r="R485" s="47"/>
      <c r="S485" s="47"/>
      <c r="T485" s="47"/>
      <c r="U485" s="47"/>
      <c r="V485" s="49"/>
      <c r="W485" s="50"/>
      <c r="X485" s="51"/>
      <c r="Y485" s="52" t="s">
        <v>98</v>
      </c>
      <c r="Z485" s="53"/>
      <c r="AA485" s="54"/>
      <c r="AB485" s="54"/>
      <c r="AC485" s="54"/>
      <c r="AD485" s="54"/>
      <c r="AE485" s="54"/>
      <c r="AF485" s="54"/>
      <c r="AG485" s="55"/>
      <c r="AH485" s="56"/>
      <c r="AI485" s="57"/>
      <c r="AJ485" s="57"/>
      <c r="AK485" s="57"/>
    </row>
    <row r="486" spans="1:37" ht="17.25" hidden="1" customHeight="1" thickBot="1" x14ac:dyDescent="0.35">
      <c r="A486" s="103"/>
      <c r="B486" s="47"/>
      <c r="C486" s="47" t="s">
        <v>697</v>
      </c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8"/>
      <c r="O486" s="47"/>
      <c r="P486" s="47" t="s">
        <v>679</v>
      </c>
      <c r="Q486" s="47"/>
      <c r="R486" s="47"/>
      <c r="S486" s="47"/>
      <c r="T486" s="47"/>
      <c r="U486" s="47"/>
      <c r="V486" s="49"/>
      <c r="W486" s="50"/>
      <c r="X486" s="51"/>
      <c r="Y486" s="59" t="s">
        <v>102</v>
      </c>
      <c r="Z486" s="60"/>
      <c r="AA486" s="61"/>
      <c r="AB486" s="61"/>
      <c r="AC486" s="61"/>
      <c r="AD486" s="61"/>
      <c r="AE486" s="61"/>
      <c r="AF486" s="61"/>
      <c r="AG486" s="62"/>
      <c r="AH486" s="61"/>
      <c r="AI486" s="63"/>
      <c r="AJ486" s="64"/>
      <c r="AK486" s="57"/>
    </row>
    <row r="487" spans="1:37" ht="17.25" hidden="1" customHeight="1" thickBot="1" x14ac:dyDescent="0.3">
      <c r="A487" s="104"/>
      <c r="B487" s="47"/>
      <c r="C487" s="47"/>
      <c r="D487" s="47" t="s">
        <v>99</v>
      </c>
      <c r="E487" s="47"/>
      <c r="F487" s="47"/>
      <c r="G487" s="47"/>
      <c r="H487" s="47"/>
      <c r="I487" s="47"/>
      <c r="J487" s="47"/>
      <c r="K487" s="47"/>
      <c r="L487" s="47"/>
      <c r="M487" s="47"/>
      <c r="N487" s="48"/>
      <c r="O487" s="47"/>
      <c r="P487" s="47"/>
      <c r="Q487" s="47" t="s">
        <v>103</v>
      </c>
      <c r="R487" s="47"/>
      <c r="S487" s="47"/>
      <c r="T487" s="47"/>
      <c r="U487" s="47"/>
      <c r="V487" s="49"/>
      <c r="W487" s="50"/>
      <c r="X487" s="51"/>
      <c r="Y487" s="66" t="s">
        <v>104</v>
      </c>
      <c r="Z487" s="67" t="s">
        <v>105</v>
      </c>
      <c r="AA487" s="130" t="s">
        <v>383</v>
      </c>
      <c r="AB487" s="131"/>
      <c r="AC487" s="131"/>
      <c r="AD487" s="131"/>
      <c r="AE487" s="131"/>
      <c r="AF487" s="131"/>
      <c r="AG487" s="131"/>
      <c r="AH487" s="132"/>
      <c r="AI487" s="71" t="s">
        <v>109</v>
      </c>
      <c r="AJ487" s="72"/>
      <c r="AK487" s="73"/>
    </row>
    <row r="488" spans="1:37" ht="17.25" hidden="1" customHeight="1" thickBot="1" x14ac:dyDescent="0.3">
      <c r="A488" s="126"/>
      <c r="B488" s="47"/>
      <c r="C488" s="47"/>
      <c r="D488" s="47"/>
      <c r="E488" s="47" t="s">
        <v>725</v>
      </c>
      <c r="F488" s="47"/>
      <c r="G488" s="47"/>
      <c r="H488" s="47"/>
      <c r="I488" s="47"/>
      <c r="J488" s="47"/>
      <c r="K488" s="47"/>
      <c r="L488" s="47"/>
      <c r="M488" s="47"/>
      <c r="N488" s="48"/>
      <c r="O488" s="47"/>
      <c r="P488" s="47"/>
      <c r="Q488" s="47"/>
      <c r="R488" s="47" t="s">
        <v>699</v>
      </c>
      <c r="S488" s="47"/>
      <c r="T488" s="47"/>
      <c r="U488" s="47"/>
      <c r="V488" s="49"/>
      <c r="W488" s="50"/>
      <c r="X488" s="51"/>
      <c r="Y488" s="66" t="s">
        <v>113</v>
      </c>
      <c r="Z488" s="67" t="s">
        <v>114</v>
      </c>
      <c r="AA488" s="133"/>
      <c r="AB488" s="134"/>
      <c r="AC488" s="134"/>
      <c r="AD488" s="134"/>
      <c r="AE488" s="134"/>
      <c r="AF488" s="134"/>
      <c r="AG488" s="134"/>
      <c r="AH488" s="135"/>
      <c r="AI488" s="71" t="s">
        <v>119</v>
      </c>
      <c r="AJ488" s="77"/>
      <c r="AK488" s="73"/>
    </row>
    <row r="489" spans="1:37" ht="17.25" hidden="1" customHeight="1" thickBot="1" x14ac:dyDescent="0.3">
      <c r="A489" s="126"/>
      <c r="B489" s="47"/>
      <c r="C489" s="47"/>
      <c r="D489" s="47"/>
      <c r="E489" s="47"/>
      <c r="F489" s="47" t="s">
        <v>726</v>
      </c>
      <c r="G489" s="47"/>
      <c r="H489" s="47"/>
      <c r="I489" s="47"/>
      <c r="J489" s="47"/>
      <c r="K489" s="47"/>
      <c r="L489" s="47"/>
      <c r="M489" s="47"/>
      <c r="N489" s="48"/>
      <c r="O489" s="47"/>
      <c r="P489" s="47"/>
      <c r="Q489" s="47"/>
      <c r="R489" s="47"/>
      <c r="S489" s="47"/>
      <c r="T489" s="47"/>
      <c r="U489" s="47"/>
      <c r="V489" s="49"/>
      <c r="W489" s="50"/>
      <c r="X489" s="51"/>
      <c r="Y489" s="78"/>
      <c r="Z489" s="67" t="s">
        <v>65</v>
      </c>
      <c r="AA489" s="133"/>
      <c r="AB489" s="134"/>
      <c r="AC489" s="134"/>
      <c r="AD489" s="134"/>
      <c r="AE489" s="134"/>
      <c r="AF489" s="134"/>
      <c r="AG489" s="134"/>
      <c r="AH489" s="135"/>
      <c r="AI489" s="71" t="s">
        <v>125</v>
      </c>
      <c r="AJ489" s="71"/>
      <c r="AK489" s="80"/>
    </row>
    <row r="490" spans="1:37" ht="17.25" hidden="1" customHeight="1" thickBot="1" x14ac:dyDescent="0.3">
      <c r="A490" s="126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8"/>
      <c r="O490" s="47"/>
      <c r="P490" s="47"/>
      <c r="Q490" s="47"/>
      <c r="R490" s="47"/>
      <c r="S490" s="47"/>
      <c r="T490" s="47" t="s">
        <v>702</v>
      </c>
      <c r="U490" s="47"/>
      <c r="V490" s="49"/>
      <c r="W490" s="50"/>
      <c r="X490" s="51"/>
      <c r="Y490" s="78"/>
      <c r="Z490" s="67" t="s">
        <v>126</v>
      </c>
      <c r="AA490" s="133"/>
      <c r="AB490" s="134"/>
      <c r="AC490" s="134"/>
      <c r="AD490" s="134"/>
      <c r="AE490" s="134"/>
      <c r="AF490" s="134"/>
      <c r="AG490" s="134"/>
      <c r="AH490" s="135"/>
      <c r="AI490" s="71" t="s">
        <v>130</v>
      </c>
      <c r="AJ490" s="71"/>
      <c r="AK490" s="80"/>
    </row>
    <row r="491" spans="1:37" ht="17.25" hidden="1" customHeight="1" thickBot="1" x14ac:dyDescent="0.3">
      <c r="A491" s="126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8"/>
      <c r="O491" s="47"/>
      <c r="P491" s="47"/>
      <c r="Q491" s="47"/>
      <c r="R491" s="47"/>
      <c r="S491" s="47"/>
      <c r="T491" s="48"/>
      <c r="U491" s="82">
        <v>68509</v>
      </c>
      <c r="V491" s="83" t="s">
        <v>132</v>
      </c>
      <c r="W491" s="84">
        <f>U491/phase52</f>
        <v>1.1660657125150591E-4</v>
      </c>
      <c r="X491" s="51" t="s">
        <v>133</v>
      </c>
      <c r="Y491" s="78"/>
      <c r="Z491" s="67" t="s">
        <v>134</v>
      </c>
      <c r="AA491" s="133"/>
      <c r="AB491" s="134"/>
      <c r="AC491" s="134"/>
      <c r="AD491" s="134"/>
      <c r="AE491" s="134"/>
      <c r="AF491" s="134"/>
      <c r="AG491" s="134"/>
      <c r="AH491" s="135"/>
      <c r="AI491" s="71" t="s">
        <v>391</v>
      </c>
      <c r="AJ491" s="71"/>
      <c r="AK491" s="80"/>
    </row>
    <row r="492" spans="1:37" ht="17.25" hidden="1" customHeight="1" thickBot="1" x14ac:dyDescent="0.35">
      <c r="A492" s="127"/>
      <c r="B492" s="86"/>
      <c r="C492" s="144" t="s">
        <v>704</v>
      </c>
      <c r="D492" s="86"/>
      <c r="E492" s="86"/>
      <c r="F492" s="86"/>
      <c r="G492" s="86"/>
      <c r="H492" s="86"/>
      <c r="I492" s="86" t="s">
        <v>358</v>
      </c>
      <c r="J492" s="86"/>
      <c r="K492" s="86"/>
      <c r="L492" s="86"/>
      <c r="M492" s="86"/>
      <c r="N492" s="87"/>
      <c r="O492" s="86"/>
      <c r="P492" s="86"/>
      <c r="Q492" s="86"/>
      <c r="R492" s="86"/>
      <c r="S492" s="86"/>
      <c r="T492" s="86"/>
      <c r="U492" s="88">
        <v>5555</v>
      </c>
      <c r="V492" s="89" t="s">
        <v>132</v>
      </c>
      <c r="W492" s="90">
        <f>IF(U491&gt;0,(+U492/U491),"")</f>
        <v>8.1084237107533319E-2</v>
      </c>
      <c r="X492" s="91" t="s">
        <v>133</v>
      </c>
      <c r="Y492" s="92"/>
      <c r="Z492" s="93" t="s">
        <v>141</v>
      </c>
      <c r="AA492" s="137"/>
      <c r="AB492" s="138"/>
      <c r="AC492" s="138"/>
      <c r="AD492" s="138"/>
      <c r="AE492" s="138"/>
      <c r="AF492" s="138"/>
      <c r="AG492" s="138"/>
      <c r="AH492" s="139"/>
      <c r="AI492" s="96" t="s">
        <v>145</v>
      </c>
      <c r="AJ492" s="96"/>
      <c r="AK492" s="97" t="s">
        <v>393</v>
      </c>
    </row>
    <row r="493" spans="1:37" ht="17.25" hidden="1" customHeight="1" thickBot="1" x14ac:dyDescent="0.3">
      <c r="A493" s="45" t="s">
        <v>379</v>
      </c>
      <c r="B493" s="46" t="s">
        <v>727</v>
      </c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8"/>
      <c r="O493" s="112" t="s">
        <v>709</v>
      </c>
      <c r="P493" s="47"/>
      <c r="Q493" s="47"/>
      <c r="R493" s="47"/>
      <c r="S493" s="47"/>
      <c r="T493" s="47"/>
      <c r="U493" s="47"/>
      <c r="V493" s="49"/>
      <c r="W493" s="50"/>
      <c r="X493" s="51"/>
      <c r="Y493" s="52" t="s">
        <v>98</v>
      </c>
      <c r="Z493" s="53"/>
      <c r="AA493" s="54"/>
      <c r="AB493" s="54"/>
      <c r="AC493" s="54"/>
      <c r="AD493" s="54"/>
      <c r="AE493" s="54"/>
      <c r="AF493" s="54"/>
      <c r="AG493" s="55"/>
      <c r="AH493" s="56"/>
      <c r="AI493" s="57"/>
      <c r="AJ493" s="57"/>
      <c r="AK493" s="57"/>
    </row>
    <row r="494" spans="1:37" ht="17.25" hidden="1" customHeight="1" thickBot="1" x14ac:dyDescent="0.35">
      <c r="A494" s="103"/>
      <c r="B494" s="47"/>
      <c r="C494" s="47" t="s">
        <v>697</v>
      </c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8"/>
      <c r="O494" s="47"/>
      <c r="P494" s="47" t="s">
        <v>679</v>
      </c>
      <c r="Q494" s="47"/>
      <c r="R494" s="47"/>
      <c r="S494" s="47"/>
      <c r="T494" s="47"/>
      <c r="U494" s="47"/>
      <c r="V494" s="49"/>
      <c r="W494" s="50"/>
      <c r="X494" s="51"/>
      <c r="Y494" s="59" t="s">
        <v>102</v>
      </c>
      <c r="Z494" s="60"/>
      <c r="AA494" s="61"/>
      <c r="AB494" s="61"/>
      <c r="AC494" s="61"/>
      <c r="AD494" s="61"/>
      <c r="AE494" s="61"/>
      <c r="AF494" s="61"/>
      <c r="AG494" s="62"/>
      <c r="AH494" s="61"/>
      <c r="AI494" s="63"/>
      <c r="AJ494" s="64"/>
      <c r="AK494" s="57"/>
    </row>
    <row r="495" spans="1:37" ht="17.25" hidden="1" customHeight="1" thickBot="1" x14ac:dyDescent="0.3">
      <c r="A495" s="104"/>
      <c r="B495" s="47"/>
      <c r="C495" s="47"/>
      <c r="D495" s="47" t="s">
        <v>99</v>
      </c>
      <c r="E495" s="47"/>
      <c r="F495" s="47"/>
      <c r="G495" s="47"/>
      <c r="H495" s="47"/>
      <c r="I495" s="47"/>
      <c r="J495" s="47"/>
      <c r="K495" s="47"/>
      <c r="L495" s="47"/>
      <c r="M495" s="47"/>
      <c r="N495" s="48"/>
      <c r="O495" s="47"/>
      <c r="P495" s="47"/>
      <c r="Q495" s="47" t="s">
        <v>103</v>
      </c>
      <c r="R495" s="47"/>
      <c r="S495" s="47"/>
      <c r="T495" s="47"/>
      <c r="U495" s="47"/>
      <c r="V495" s="49"/>
      <c r="W495" s="50"/>
      <c r="X495" s="51"/>
      <c r="Y495" s="66" t="s">
        <v>104</v>
      </c>
      <c r="Z495" s="67" t="s">
        <v>105</v>
      </c>
      <c r="AA495" s="130" t="s">
        <v>383</v>
      </c>
      <c r="AB495" s="131"/>
      <c r="AC495" s="131"/>
      <c r="AD495" s="131"/>
      <c r="AE495" s="131"/>
      <c r="AF495" s="131"/>
      <c r="AG495" s="131"/>
      <c r="AH495" s="132"/>
      <c r="AI495" s="71" t="s">
        <v>109</v>
      </c>
      <c r="AJ495" s="72"/>
      <c r="AK495" s="73"/>
    </row>
    <row r="496" spans="1:37" ht="17.25" hidden="1" customHeight="1" thickBot="1" x14ac:dyDescent="0.3">
      <c r="A496" s="126"/>
      <c r="B496" s="47"/>
      <c r="C496" s="47"/>
      <c r="D496" s="47"/>
      <c r="E496" s="47" t="s">
        <v>728</v>
      </c>
      <c r="F496" s="47"/>
      <c r="G496" s="47"/>
      <c r="H496" s="47"/>
      <c r="I496" s="47"/>
      <c r="J496" s="47"/>
      <c r="K496" s="47"/>
      <c r="L496" s="47"/>
      <c r="M496" s="47"/>
      <c r="N496" s="48"/>
      <c r="O496" s="47"/>
      <c r="P496" s="47"/>
      <c r="Q496" s="47"/>
      <c r="R496" s="47" t="s">
        <v>699</v>
      </c>
      <c r="S496" s="47"/>
      <c r="T496" s="47"/>
      <c r="U496" s="47"/>
      <c r="V496" s="49"/>
      <c r="W496" s="50"/>
      <c r="X496" s="51"/>
      <c r="Y496" s="66" t="s">
        <v>113</v>
      </c>
      <c r="Z496" s="67" t="s">
        <v>114</v>
      </c>
      <c r="AA496" s="133"/>
      <c r="AB496" s="134"/>
      <c r="AC496" s="134"/>
      <c r="AD496" s="134"/>
      <c r="AE496" s="134"/>
      <c r="AF496" s="134"/>
      <c r="AG496" s="134"/>
      <c r="AH496" s="135"/>
      <c r="AI496" s="71" t="s">
        <v>119</v>
      </c>
      <c r="AJ496" s="77"/>
      <c r="AK496" s="73"/>
    </row>
    <row r="497" spans="1:37" ht="17.25" hidden="1" customHeight="1" thickBot="1" x14ac:dyDescent="0.3">
      <c r="A497" s="126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8"/>
      <c r="O497" s="47"/>
      <c r="P497" s="47"/>
      <c r="Q497" s="47"/>
      <c r="R497" s="47"/>
      <c r="S497" s="47"/>
      <c r="T497" s="47"/>
      <c r="U497" s="47"/>
      <c r="V497" s="49"/>
      <c r="W497" s="50"/>
      <c r="X497" s="51"/>
      <c r="Y497" s="78"/>
      <c r="Z497" s="67" t="s">
        <v>65</v>
      </c>
      <c r="AA497" s="133"/>
      <c r="AB497" s="134"/>
      <c r="AC497" s="134"/>
      <c r="AD497" s="134"/>
      <c r="AE497" s="134"/>
      <c r="AF497" s="134"/>
      <c r="AG497" s="134"/>
      <c r="AH497" s="135"/>
      <c r="AI497" s="71" t="s">
        <v>125</v>
      </c>
      <c r="AJ497" s="71"/>
      <c r="AK497" s="80"/>
    </row>
    <row r="498" spans="1:37" ht="17.25" hidden="1" customHeight="1" thickBot="1" x14ac:dyDescent="0.3">
      <c r="A498" s="126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8"/>
      <c r="O498" s="47"/>
      <c r="P498" s="47"/>
      <c r="Q498" s="47"/>
      <c r="R498" s="47"/>
      <c r="S498" s="47"/>
      <c r="T498" s="47" t="s">
        <v>702</v>
      </c>
      <c r="U498" s="47"/>
      <c r="V498" s="49"/>
      <c r="W498" s="50"/>
      <c r="X498" s="51"/>
      <c r="Y498" s="78"/>
      <c r="Z498" s="67" t="s">
        <v>126</v>
      </c>
      <c r="AA498" s="133"/>
      <c r="AB498" s="134"/>
      <c r="AC498" s="134"/>
      <c r="AD498" s="134"/>
      <c r="AE498" s="134"/>
      <c r="AF498" s="134"/>
      <c r="AG498" s="134"/>
      <c r="AH498" s="135"/>
      <c r="AI498" s="71" t="s">
        <v>130</v>
      </c>
      <c r="AJ498" s="71"/>
      <c r="AK498" s="80"/>
    </row>
    <row r="499" spans="1:37" ht="17.25" hidden="1" customHeight="1" thickBot="1" x14ac:dyDescent="0.3">
      <c r="A499" s="126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8"/>
      <c r="O499" s="47"/>
      <c r="P499" s="47"/>
      <c r="Q499" s="47"/>
      <c r="R499" s="47"/>
      <c r="S499" s="47"/>
      <c r="T499" s="48"/>
      <c r="U499" s="82">
        <v>105930</v>
      </c>
      <c r="V499" s="83" t="s">
        <v>132</v>
      </c>
      <c r="W499" s="84">
        <f>U499/phase52</f>
        <v>1.8029943646341386E-4</v>
      </c>
      <c r="X499" s="51" t="s">
        <v>133</v>
      </c>
      <c r="Y499" s="78"/>
      <c r="Z499" s="67" t="s">
        <v>134</v>
      </c>
      <c r="AA499" s="133"/>
      <c r="AB499" s="134"/>
      <c r="AC499" s="134"/>
      <c r="AD499" s="134"/>
      <c r="AE499" s="134"/>
      <c r="AF499" s="134"/>
      <c r="AG499" s="134"/>
      <c r="AH499" s="135"/>
      <c r="AI499" s="71" t="s">
        <v>391</v>
      </c>
      <c r="AJ499" s="71"/>
      <c r="AK499" s="80"/>
    </row>
    <row r="500" spans="1:37" ht="17.25" hidden="1" customHeight="1" thickBot="1" x14ac:dyDescent="0.35">
      <c r="A500" s="127"/>
      <c r="B500" s="86"/>
      <c r="C500" s="144" t="s">
        <v>704</v>
      </c>
      <c r="D500" s="86"/>
      <c r="E500" s="86"/>
      <c r="F500" s="86"/>
      <c r="G500" s="86"/>
      <c r="H500" s="86"/>
      <c r="I500" s="86" t="s">
        <v>358</v>
      </c>
      <c r="J500" s="86"/>
      <c r="K500" s="86"/>
      <c r="L500" s="86"/>
      <c r="M500" s="86"/>
      <c r="N500" s="87"/>
      <c r="O500" s="86"/>
      <c r="P500" s="86"/>
      <c r="Q500" s="86"/>
      <c r="R500" s="86"/>
      <c r="S500" s="86"/>
      <c r="T500" s="86"/>
      <c r="U500" s="88">
        <v>8589</v>
      </c>
      <c r="V500" s="89" t="s">
        <v>132</v>
      </c>
      <c r="W500" s="90">
        <f>IF(U499&gt;0,(+U500/U499),"")</f>
        <v>8.1081846502407254E-2</v>
      </c>
      <c r="X500" s="91" t="s">
        <v>133</v>
      </c>
      <c r="Y500" s="92"/>
      <c r="Z500" s="93" t="s">
        <v>141</v>
      </c>
      <c r="AA500" s="137"/>
      <c r="AB500" s="138"/>
      <c r="AC500" s="138"/>
      <c r="AD500" s="138"/>
      <c r="AE500" s="138"/>
      <c r="AF500" s="138"/>
      <c r="AG500" s="138"/>
      <c r="AH500" s="139"/>
      <c r="AI500" s="96" t="s">
        <v>145</v>
      </c>
      <c r="AJ500" s="96"/>
      <c r="AK500" s="97" t="s">
        <v>393</v>
      </c>
    </row>
    <row r="501" spans="1:37" ht="17.25" hidden="1" customHeight="1" thickBot="1" x14ac:dyDescent="0.3">
      <c r="A501" s="45" t="s">
        <v>379</v>
      </c>
      <c r="B501" s="46" t="s">
        <v>729</v>
      </c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8"/>
      <c r="O501" s="112" t="s">
        <v>709</v>
      </c>
      <c r="P501" s="47"/>
      <c r="Q501" s="47"/>
      <c r="R501" s="47"/>
      <c r="S501" s="47"/>
      <c r="T501" s="47"/>
      <c r="U501" s="47"/>
      <c r="V501" s="49"/>
      <c r="W501" s="50"/>
      <c r="X501" s="51"/>
      <c r="Y501" s="52" t="s">
        <v>98</v>
      </c>
      <c r="Z501" s="53"/>
      <c r="AA501" s="54"/>
      <c r="AB501" s="54"/>
      <c r="AC501" s="54"/>
      <c r="AD501" s="54"/>
      <c r="AE501" s="54"/>
      <c r="AF501" s="54"/>
      <c r="AG501" s="55"/>
      <c r="AH501" s="56"/>
      <c r="AI501" s="57"/>
      <c r="AJ501" s="57"/>
      <c r="AK501" s="57"/>
    </row>
    <row r="502" spans="1:37" ht="17.25" hidden="1" customHeight="1" thickBot="1" x14ac:dyDescent="0.35">
      <c r="A502" s="103"/>
      <c r="B502" s="47"/>
      <c r="C502" s="47" t="s">
        <v>697</v>
      </c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8"/>
      <c r="O502" s="47"/>
      <c r="P502" s="47" t="s">
        <v>101</v>
      </c>
      <c r="Q502" s="47"/>
      <c r="R502" s="47"/>
      <c r="S502" s="47"/>
      <c r="T502" s="47"/>
      <c r="U502" s="47"/>
      <c r="V502" s="49"/>
      <c r="W502" s="50"/>
      <c r="X502" s="51"/>
      <c r="Y502" s="59" t="s">
        <v>102</v>
      </c>
      <c r="Z502" s="60"/>
      <c r="AA502" s="61"/>
      <c r="AB502" s="61"/>
      <c r="AC502" s="61"/>
      <c r="AD502" s="61"/>
      <c r="AE502" s="61"/>
      <c r="AF502" s="61"/>
      <c r="AG502" s="62"/>
      <c r="AH502" s="61"/>
      <c r="AI502" s="63"/>
      <c r="AJ502" s="64"/>
      <c r="AK502" s="57"/>
    </row>
    <row r="503" spans="1:37" ht="17.25" hidden="1" customHeight="1" thickBot="1" x14ac:dyDescent="0.3">
      <c r="A503" s="104"/>
      <c r="B503" s="47"/>
      <c r="C503" s="47"/>
      <c r="D503" s="47" t="s">
        <v>99</v>
      </c>
      <c r="E503" s="47"/>
      <c r="F503" s="47"/>
      <c r="G503" s="47"/>
      <c r="H503" s="47"/>
      <c r="I503" s="47"/>
      <c r="J503" s="47"/>
      <c r="K503" s="47"/>
      <c r="L503" s="47"/>
      <c r="M503" s="47"/>
      <c r="N503" s="48"/>
      <c r="O503" s="47"/>
      <c r="P503" s="47"/>
      <c r="Q503" s="47" t="s">
        <v>103</v>
      </c>
      <c r="R503" s="47"/>
      <c r="S503" s="47"/>
      <c r="T503" s="47"/>
      <c r="U503" s="47"/>
      <c r="V503" s="49"/>
      <c r="W503" s="50"/>
      <c r="X503" s="51"/>
      <c r="Y503" s="66" t="s">
        <v>104</v>
      </c>
      <c r="Z503" s="67" t="s">
        <v>105</v>
      </c>
      <c r="AA503" s="130" t="s">
        <v>383</v>
      </c>
      <c r="AB503" s="131"/>
      <c r="AC503" s="131"/>
      <c r="AD503" s="131"/>
      <c r="AE503" s="131"/>
      <c r="AF503" s="131"/>
      <c r="AG503" s="131"/>
      <c r="AH503" s="132"/>
      <c r="AI503" s="71" t="s">
        <v>109</v>
      </c>
      <c r="AJ503" s="72"/>
      <c r="AK503" s="73"/>
    </row>
    <row r="504" spans="1:37" ht="17.25" hidden="1" customHeight="1" thickBot="1" x14ac:dyDescent="0.3">
      <c r="A504" s="126"/>
      <c r="B504" s="47"/>
      <c r="C504" s="47"/>
      <c r="D504" s="47"/>
      <c r="E504" s="47" t="s">
        <v>730</v>
      </c>
      <c r="F504" s="47"/>
      <c r="G504" s="47"/>
      <c r="H504" s="47"/>
      <c r="I504" s="47"/>
      <c r="J504" s="47"/>
      <c r="K504" s="47"/>
      <c r="L504" s="47"/>
      <c r="M504" s="47"/>
      <c r="N504" s="48"/>
      <c r="O504" s="47"/>
      <c r="P504" s="47"/>
      <c r="Q504" s="47"/>
      <c r="R504" s="47" t="s">
        <v>699</v>
      </c>
      <c r="S504" s="47"/>
      <c r="T504" s="47"/>
      <c r="U504" s="47"/>
      <c r="V504" s="49"/>
      <c r="W504" s="50"/>
      <c r="X504" s="51"/>
      <c r="Y504" s="66" t="s">
        <v>113</v>
      </c>
      <c r="Z504" s="67" t="s">
        <v>114</v>
      </c>
      <c r="AA504" s="133"/>
      <c r="AB504" s="134"/>
      <c r="AC504" s="134"/>
      <c r="AD504" s="134"/>
      <c r="AE504" s="134"/>
      <c r="AF504" s="134"/>
      <c r="AG504" s="134"/>
      <c r="AH504" s="135"/>
      <c r="AI504" s="71" t="s">
        <v>119</v>
      </c>
      <c r="AJ504" s="77"/>
      <c r="AK504" s="73"/>
    </row>
    <row r="505" spans="1:37" ht="17.25" hidden="1" customHeight="1" thickBot="1" x14ac:dyDescent="0.3">
      <c r="A505" s="126"/>
      <c r="B505" s="47"/>
      <c r="C505" s="47"/>
      <c r="D505" s="47"/>
      <c r="E505" s="47"/>
      <c r="F505" s="47" t="s">
        <v>731</v>
      </c>
      <c r="G505" s="47"/>
      <c r="H505" s="47"/>
      <c r="I505" s="47"/>
      <c r="J505" s="47"/>
      <c r="K505" s="47"/>
      <c r="L505" s="47"/>
      <c r="M505" s="47"/>
      <c r="N505" s="48"/>
      <c r="O505" s="47"/>
      <c r="P505" s="47"/>
      <c r="Q505" s="47"/>
      <c r="R505" s="47"/>
      <c r="S505" s="47"/>
      <c r="T505" s="47"/>
      <c r="U505" s="47"/>
      <c r="V505" s="49"/>
      <c r="W505" s="50"/>
      <c r="X505" s="51"/>
      <c r="Y505" s="78"/>
      <c r="Z505" s="67" t="s">
        <v>65</v>
      </c>
      <c r="AA505" s="133"/>
      <c r="AB505" s="134"/>
      <c r="AC505" s="134"/>
      <c r="AD505" s="134"/>
      <c r="AE505" s="134"/>
      <c r="AF505" s="134"/>
      <c r="AG505" s="134"/>
      <c r="AH505" s="135"/>
      <c r="AI505" s="71" t="s">
        <v>125</v>
      </c>
      <c r="AJ505" s="71"/>
      <c r="AK505" s="80"/>
    </row>
    <row r="506" spans="1:37" ht="17.25" hidden="1" customHeight="1" thickBot="1" x14ac:dyDescent="0.3">
      <c r="A506" s="126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8"/>
      <c r="O506" s="47"/>
      <c r="P506" s="47"/>
      <c r="Q506" s="47"/>
      <c r="R506" s="47"/>
      <c r="S506" s="47"/>
      <c r="T506" s="47" t="s">
        <v>702</v>
      </c>
      <c r="U506" s="47"/>
      <c r="V506" s="49"/>
      <c r="W506" s="50"/>
      <c r="X506" s="51"/>
      <c r="Y506" s="78"/>
      <c r="Z506" s="67" t="s">
        <v>126</v>
      </c>
      <c r="AA506" s="133"/>
      <c r="AB506" s="134"/>
      <c r="AC506" s="134"/>
      <c r="AD506" s="134"/>
      <c r="AE506" s="134"/>
      <c r="AF506" s="134"/>
      <c r="AG506" s="134"/>
      <c r="AH506" s="135"/>
      <c r="AI506" s="71" t="s">
        <v>130</v>
      </c>
      <c r="AJ506" s="71"/>
      <c r="AK506" s="80"/>
    </row>
    <row r="507" spans="1:37" ht="17.25" hidden="1" customHeight="1" thickBot="1" x14ac:dyDescent="0.3">
      <c r="A507" s="126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8"/>
      <c r="O507" s="47"/>
      <c r="P507" s="47"/>
      <c r="Q507" s="47"/>
      <c r="R507" s="47"/>
      <c r="S507" s="47"/>
      <c r="T507" s="48"/>
      <c r="U507" s="82">
        <v>304548</v>
      </c>
      <c r="V507" s="83" t="s">
        <v>132</v>
      </c>
      <c r="W507" s="84">
        <f>U507/phase52</f>
        <v>5.1835960328575255E-4</v>
      </c>
      <c r="X507" s="51" t="s">
        <v>133</v>
      </c>
      <c r="Y507" s="78"/>
      <c r="Z507" s="67" t="s">
        <v>134</v>
      </c>
      <c r="AA507" s="133"/>
      <c r="AB507" s="134"/>
      <c r="AC507" s="134"/>
      <c r="AD507" s="134"/>
      <c r="AE507" s="134"/>
      <c r="AF507" s="134"/>
      <c r="AG507" s="134"/>
      <c r="AH507" s="135"/>
      <c r="AI507" s="71" t="s">
        <v>391</v>
      </c>
      <c r="AJ507" s="71"/>
      <c r="AK507" s="80"/>
    </row>
    <row r="508" spans="1:37" ht="17.25" hidden="1" customHeight="1" thickBot="1" x14ac:dyDescent="0.35">
      <c r="A508" s="127"/>
      <c r="B508" s="86"/>
      <c r="C508" s="144" t="s">
        <v>704</v>
      </c>
      <c r="D508" s="86"/>
      <c r="E508" s="86"/>
      <c r="F508" s="86"/>
      <c r="G508" s="86"/>
      <c r="H508" s="86"/>
      <c r="I508" s="86" t="s">
        <v>286</v>
      </c>
      <c r="J508" s="86"/>
      <c r="K508" s="86"/>
      <c r="L508" s="86"/>
      <c r="M508" s="86"/>
      <c r="N508" s="87"/>
      <c r="O508" s="86"/>
      <c r="P508" s="86"/>
      <c r="Q508" s="86"/>
      <c r="R508" s="86"/>
      <c r="S508" s="86"/>
      <c r="T508" s="86"/>
      <c r="U508" s="88">
        <v>24694</v>
      </c>
      <c r="V508" s="89" t="s">
        <v>132</v>
      </c>
      <c r="W508" s="90">
        <f>IF(U507&gt;0,(+U508/U507),"")</f>
        <v>8.1084098401565594E-2</v>
      </c>
      <c r="X508" s="91" t="s">
        <v>133</v>
      </c>
      <c r="Y508" s="92"/>
      <c r="Z508" s="93" t="s">
        <v>141</v>
      </c>
      <c r="AA508" s="137"/>
      <c r="AB508" s="138"/>
      <c r="AC508" s="138"/>
      <c r="AD508" s="138"/>
      <c r="AE508" s="138"/>
      <c r="AF508" s="138"/>
      <c r="AG508" s="138"/>
      <c r="AH508" s="139"/>
      <c r="AI508" s="96" t="s">
        <v>145</v>
      </c>
      <c r="AJ508" s="96"/>
      <c r="AK508" s="97" t="s">
        <v>393</v>
      </c>
    </row>
    <row r="509" spans="1:37" ht="17.25" hidden="1" customHeight="1" thickBot="1" x14ac:dyDescent="0.3">
      <c r="A509" s="45" t="s">
        <v>379</v>
      </c>
      <c r="B509" s="46" t="s">
        <v>732</v>
      </c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8"/>
      <c r="O509" s="112" t="s">
        <v>709</v>
      </c>
      <c r="P509" s="47"/>
      <c r="Q509" s="47"/>
      <c r="R509" s="47"/>
      <c r="S509" s="47"/>
      <c r="T509" s="47"/>
      <c r="U509" s="47"/>
      <c r="V509" s="49"/>
      <c r="W509" s="50"/>
      <c r="X509" s="51"/>
      <c r="Y509" s="52" t="s">
        <v>98</v>
      </c>
      <c r="Z509" s="53"/>
      <c r="AA509" s="54"/>
      <c r="AB509" s="54"/>
      <c r="AC509" s="54"/>
      <c r="AD509" s="54"/>
      <c r="AE509" s="54"/>
      <c r="AF509" s="54"/>
      <c r="AG509" s="55"/>
      <c r="AH509" s="56"/>
      <c r="AI509" s="57"/>
      <c r="AJ509" s="57"/>
      <c r="AK509" s="57"/>
    </row>
    <row r="510" spans="1:37" ht="17.25" hidden="1" customHeight="1" thickBot="1" x14ac:dyDescent="0.35">
      <c r="A510" s="103"/>
      <c r="B510" s="47"/>
      <c r="C510" s="47" t="s">
        <v>697</v>
      </c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8"/>
      <c r="O510" s="47"/>
      <c r="P510" s="47" t="s">
        <v>101</v>
      </c>
      <c r="Q510" s="47"/>
      <c r="R510" s="47"/>
      <c r="S510" s="47"/>
      <c r="T510" s="47"/>
      <c r="U510" s="47"/>
      <c r="V510" s="49"/>
      <c r="W510" s="50"/>
      <c r="X510" s="51"/>
      <c r="Y510" s="59" t="s">
        <v>102</v>
      </c>
      <c r="Z510" s="60"/>
      <c r="AA510" s="61"/>
      <c r="AB510" s="61"/>
      <c r="AC510" s="61"/>
      <c r="AD510" s="61"/>
      <c r="AE510" s="61"/>
      <c r="AF510" s="61"/>
      <c r="AG510" s="62"/>
      <c r="AH510" s="61"/>
      <c r="AI510" s="63"/>
      <c r="AJ510" s="64"/>
      <c r="AK510" s="57"/>
    </row>
    <row r="511" spans="1:37" ht="17.25" hidden="1" customHeight="1" thickBot="1" x14ac:dyDescent="0.3">
      <c r="A511" s="104"/>
      <c r="B511" s="47"/>
      <c r="C511" s="47"/>
      <c r="D511" s="47" t="s">
        <v>99</v>
      </c>
      <c r="E511" s="47"/>
      <c r="F511" s="47"/>
      <c r="G511" s="47"/>
      <c r="H511" s="47"/>
      <c r="I511" s="47"/>
      <c r="J511" s="47"/>
      <c r="K511" s="47"/>
      <c r="L511" s="47"/>
      <c r="M511" s="47"/>
      <c r="N511" s="48"/>
      <c r="O511" s="47"/>
      <c r="P511" s="47"/>
      <c r="Q511" s="47" t="s">
        <v>103</v>
      </c>
      <c r="R511" s="47"/>
      <c r="S511" s="47"/>
      <c r="T511" s="47"/>
      <c r="U511" s="47"/>
      <c r="V511" s="49"/>
      <c r="W511" s="50"/>
      <c r="X511" s="51"/>
      <c r="Y511" s="66" t="s">
        <v>104</v>
      </c>
      <c r="Z511" s="67" t="s">
        <v>105</v>
      </c>
      <c r="AA511" s="130" t="s">
        <v>383</v>
      </c>
      <c r="AB511" s="131"/>
      <c r="AC511" s="131"/>
      <c r="AD511" s="131"/>
      <c r="AE511" s="131"/>
      <c r="AF511" s="131"/>
      <c r="AG511" s="131"/>
      <c r="AH511" s="132"/>
      <c r="AI511" s="71" t="s">
        <v>109</v>
      </c>
      <c r="AJ511" s="72"/>
      <c r="AK511" s="73"/>
    </row>
    <row r="512" spans="1:37" ht="17.25" hidden="1" customHeight="1" thickBot="1" x14ac:dyDescent="0.3">
      <c r="A512" s="126"/>
      <c r="B512" s="47"/>
      <c r="C512" s="47"/>
      <c r="D512" s="47"/>
      <c r="E512" s="47" t="s">
        <v>733</v>
      </c>
      <c r="F512" s="47"/>
      <c r="G512" s="47"/>
      <c r="H512" s="47"/>
      <c r="I512" s="47"/>
      <c r="J512" s="47"/>
      <c r="K512" s="47"/>
      <c r="L512" s="47"/>
      <c r="M512" s="47"/>
      <c r="N512" s="48"/>
      <c r="O512" s="47"/>
      <c r="P512" s="47"/>
      <c r="Q512" s="47"/>
      <c r="R512" s="47" t="s">
        <v>699</v>
      </c>
      <c r="S512" s="47"/>
      <c r="T512" s="47"/>
      <c r="U512" s="47"/>
      <c r="V512" s="49"/>
      <c r="W512" s="50"/>
      <c r="X512" s="51"/>
      <c r="Y512" s="66" t="s">
        <v>113</v>
      </c>
      <c r="Z512" s="67" t="s">
        <v>114</v>
      </c>
      <c r="AA512" s="133"/>
      <c r="AB512" s="134"/>
      <c r="AC512" s="134"/>
      <c r="AD512" s="134"/>
      <c r="AE512" s="134"/>
      <c r="AF512" s="134"/>
      <c r="AG512" s="134"/>
      <c r="AH512" s="135"/>
      <c r="AI512" s="71" t="s">
        <v>119</v>
      </c>
      <c r="AJ512" s="77"/>
      <c r="AK512" s="73"/>
    </row>
    <row r="513" spans="1:37" ht="17.25" hidden="1" customHeight="1" thickBot="1" x14ac:dyDescent="0.3">
      <c r="A513" s="126"/>
      <c r="B513" s="47"/>
      <c r="C513" s="47"/>
      <c r="D513" s="47"/>
      <c r="E513" s="47"/>
      <c r="F513" s="47" t="s">
        <v>734</v>
      </c>
      <c r="G513" s="47"/>
      <c r="H513" s="47"/>
      <c r="I513" s="47"/>
      <c r="J513" s="47"/>
      <c r="K513" s="47"/>
      <c r="L513" s="47"/>
      <c r="M513" s="47"/>
      <c r="N513" s="48"/>
      <c r="O513" s="47"/>
      <c r="P513" s="47"/>
      <c r="Q513" s="47"/>
      <c r="R513" s="47"/>
      <c r="S513" s="47"/>
      <c r="T513" s="47"/>
      <c r="U513" s="47"/>
      <c r="V513" s="49"/>
      <c r="W513" s="50"/>
      <c r="X513" s="51"/>
      <c r="Y513" s="78"/>
      <c r="Z513" s="67" t="s">
        <v>65</v>
      </c>
      <c r="AA513" s="133"/>
      <c r="AB513" s="134"/>
      <c r="AC513" s="134"/>
      <c r="AD513" s="134"/>
      <c r="AE513" s="134"/>
      <c r="AF513" s="134"/>
      <c r="AG513" s="134"/>
      <c r="AH513" s="135"/>
      <c r="AI513" s="71" t="s">
        <v>125</v>
      </c>
      <c r="AJ513" s="71"/>
      <c r="AK513" s="80"/>
    </row>
    <row r="514" spans="1:37" ht="17.25" hidden="1" customHeight="1" thickBot="1" x14ac:dyDescent="0.3">
      <c r="A514" s="126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8"/>
      <c r="O514" s="47"/>
      <c r="P514" s="47"/>
      <c r="Q514" s="47"/>
      <c r="R514" s="47"/>
      <c r="S514" s="47"/>
      <c r="T514" s="47" t="s">
        <v>702</v>
      </c>
      <c r="U514" s="47"/>
      <c r="V514" s="49"/>
      <c r="W514" s="50"/>
      <c r="X514" s="51"/>
      <c r="Y514" s="78"/>
      <c r="Z514" s="67" t="s">
        <v>126</v>
      </c>
      <c r="AA514" s="133"/>
      <c r="AB514" s="134"/>
      <c r="AC514" s="134"/>
      <c r="AD514" s="134"/>
      <c r="AE514" s="134"/>
      <c r="AF514" s="134"/>
      <c r="AG514" s="134"/>
      <c r="AH514" s="135"/>
      <c r="AI514" s="71" t="s">
        <v>130</v>
      </c>
      <c r="AJ514" s="71"/>
      <c r="AK514" s="80"/>
    </row>
    <row r="515" spans="1:37" ht="17.25" hidden="1" customHeight="1" thickBot="1" x14ac:dyDescent="0.3">
      <c r="A515" s="126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8"/>
      <c r="O515" s="47"/>
      <c r="P515" s="47"/>
      <c r="Q515" s="47"/>
      <c r="R515" s="47"/>
      <c r="S515" s="47"/>
      <c r="T515" s="48"/>
      <c r="U515" s="82">
        <v>56491</v>
      </c>
      <c r="V515" s="83" t="s">
        <v>132</v>
      </c>
      <c r="W515" s="84">
        <f>U515/phase52</f>
        <v>9.6151189136738533E-5</v>
      </c>
      <c r="X515" s="51" t="s">
        <v>133</v>
      </c>
      <c r="Y515" s="78"/>
      <c r="Z515" s="67" t="s">
        <v>134</v>
      </c>
      <c r="AA515" s="133"/>
      <c r="AB515" s="134"/>
      <c r="AC515" s="134"/>
      <c r="AD515" s="134"/>
      <c r="AE515" s="134"/>
      <c r="AF515" s="134"/>
      <c r="AG515" s="134"/>
      <c r="AH515" s="135"/>
      <c r="AI515" s="71" t="s">
        <v>391</v>
      </c>
      <c r="AJ515" s="71"/>
      <c r="AK515" s="80"/>
    </row>
    <row r="516" spans="1:37" ht="17.25" hidden="1" customHeight="1" thickBot="1" x14ac:dyDescent="0.35">
      <c r="A516" s="127"/>
      <c r="B516" s="86"/>
      <c r="C516" s="144" t="s">
        <v>704</v>
      </c>
      <c r="D516" s="86"/>
      <c r="E516" s="86"/>
      <c r="F516" s="86"/>
      <c r="G516" s="86"/>
      <c r="H516" s="86"/>
      <c r="I516" s="86" t="s">
        <v>286</v>
      </c>
      <c r="J516" s="86"/>
      <c r="K516" s="86"/>
      <c r="L516" s="86"/>
      <c r="M516" s="86"/>
      <c r="N516" s="87"/>
      <c r="O516" s="86"/>
      <c r="P516" s="86"/>
      <c r="Q516" s="86"/>
      <c r="R516" s="86"/>
      <c r="S516" s="86"/>
      <c r="T516" s="86"/>
      <c r="U516" s="88">
        <v>4581</v>
      </c>
      <c r="V516" s="89" t="s">
        <v>132</v>
      </c>
      <c r="W516" s="90">
        <f>IF(U515&gt;0,(+U516/U515),"")</f>
        <v>8.1092563417181504E-2</v>
      </c>
      <c r="X516" s="91" t="s">
        <v>133</v>
      </c>
      <c r="Y516" s="92"/>
      <c r="Z516" s="93" t="s">
        <v>141</v>
      </c>
      <c r="AA516" s="137"/>
      <c r="AB516" s="138"/>
      <c r="AC516" s="138"/>
      <c r="AD516" s="138"/>
      <c r="AE516" s="138"/>
      <c r="AF516" s="138"/>
      <c r="AG516" s="138"/>
      <c r="AH516" s="139"/>
      <c r="AI516" s="96" t="s">
        <v>145</v>
      </c>
      <c r="AJ516" s="96"/>
      <c r="AK516" s="97" t="s">
        <v>393</v>
      </c>
    </row>
    <row r="517" spans="1:37" ht="17.25" hidden="1" customHeight="1" thickBot="1" x14ac:dyDescent="0.3">
      <c r="A517" s="45" t="s">
        <v>379</v>
      </c>
      <c r="B517" s="111" t="s">
        <v>735</v>
      </c>
      <c r="C517" s="112"/>
      <c r="D517" s="112"/>
      <c r="E517" s="112"/>
      <c r="F517" s="112"/>
      <c r="G517" s="112"/>
      <c r="H517" s="112"/>
      <c r="I517" s="112"/>
      <c r="J517" s="112"/>
      <c r="K517" s="112"/>
      <c r="L517" s="112"/>
      <c r="M517" s="112"/>
      <c r="N517" s="112"/>
      <c r="O517" s="112" t="s">
        <v>709</v>
      </c>
      <c r="P517" s="112"/>
      <c r="Q517" s="112"/>
      <c r="R517" s="112"/>
      <c r="S517" s="112"/>
      <c r="T517" s="112"/>
      <c r="U517" s="112"/>
      <c r="V517" s="113"/>
      <c r="W517" s="114"/>
      <c r="X517" s="115"/>
      <c r="Y517" s="116" t="s">
        <v>98</v>
      </c>
      <c r="Z517" s="53"/>
      <c r="AA517" s="117" t="s">
        <v>65</v>
      </c>
      <c r="AB517" s="118" t="s">
        <v>65</v>
      </c>
      <c r="AC517" s="118" t="s">
        <v>65</v>
      </c>
      <c r="AD517" s="118" t="s">
        <v>65</v>
      </c>
      <c r="AE517" s="118" t="s">
        <v>65</v>
      </c>
      <c r="AF517" s="118" t="s">
        <v>65</v>
      </c>
      <c r="AG517" s="118" t="s">
        <v>65</v>
      </c>
      <c r="AH517" s="140" t="s">
        <v>65</v>
      </c>
      <c r="AI517" s="119"/>
      <c r="AJ517" s="119"/>
      <c r="AK517" s="119"/>
    </row>
    <row r="518" spans="1:37" ht="17.25" hidden="1" customHeight="1" thickBot="1" x14ac:dyDescent="0.35">
      <c r="A518" s="103"/>
      <c r="B518" s="47"/>
      <c r="C518" s="47" t="s">
        <v>697</v>
      </c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8"/>
      <c r="O518" s="47"/>
      <c r="P518" s="47" t="s">
        <v>215</v>
      </c>
      <c r="Q518" s="47"/>
      <c r="R518" s="47"/>
      <c r="S518" s="47"/>
      <c r="T518" s="47"/>
      <c r="U518" s="47"/>
      <c r="V518" s="49"/>
      <c r="W518" s="50"/>
      <c r="X518" s="51"/>
      <c r="Y518" s="59" t="s">
        <v>102</v>
      </c>
      <c r="Z518" s="60"/>
      <c r="AA518" s="129" t="s">
        <v>65</v>
      </c>
      <c r="AB518" s="120" t="s">
        <v>65</v>
      </c>
      <c r="AC518" s="120" t="s">
        <v>65</v>
      </c>
      <c r="AD518" s="120" t="s">
        <v>65</v>
      </c>
      <c r="AE518" s="120" t="s">
        <v>65</v>
      </c>
      <c r="AF518" s="120" t="s">
        <v>65</v>
      </c>
      <c r="AG518" s="120" t="s">
        <v>65</v>
      </c>
      <c r="AH518" s="121" t="s">
        <v>65</v>
      </c>
      <c r="AI518" s="63"/>
      <c r="AJ518" s="64"/>
      <c r="AK518" s="63"/>
    </row>
    <row r="519" spans="1:37" ht="17.25" hidden="1" customHeight="1" thickBot="1" x14ac:dyDescent="0.3">
      <c r="A519" s="104"/>
      <c r="B519" s="47"/>
      <c r="C519" s="47"/>
      <c r="D519" s="47" t="s">
        <v>99</v>
      </c>
      <c r="E519" s="47"/>
      <c r="F519" s="47"/>
      <c r="G519" s="47"/>
      <c r="H519" s="47"/>
      <c r="I519" s="47"/>
      <c r="J519" s="47"/>
      <c r="K519" s="47"/>
      <c r="L519" s="47"/>
      <c r="M519" s="47"/>
      <c r="N519" s="48"/>
      <c r="O519" s="47"/>
      <c r="P519" s="47"/>
      <c r="Q519" s="47" t="s">
        <v>217</v>
      </c>
      <c r="R519" s="47"/>
      <c r="S519" s="47"/>
      <c r="T519" s="47"/>
      <c r="U519" s="47"/>
      <c r="V519" s="49"/>
      <c r="W519" s="50"/>
      <c r="X519" s="51"/>
      <c r="Y519" s="66" t="s">
        <v>104</v>
      </c>
      <c r="Z519" s="67" t="s">
        <v>105</v>
      </c>
      <c r="AA519" s="130" t="s">
        <v>714</v>
      </c>
      <c r="AB519" s="131"/>
      <c r="AC519" s="131"/>
      <c r="AD519" s="131"/>
      <c r="AE519" s="131"/>
      <c r="AF519" s="131"/>
      <c r="AG519" s="131"/>
      <c r="AH519" s="132"/>
      <c r="AI519" s="71" t="s">
        <v>109</v>
      </c>
      <c r="AJ519" s="72"/>
      <c r="AK519" s="73"/>
    </row>
    <row r="520" spans="1:37" ht="17.25" hidden="1" customHeight="1" thickBot="1" x14ac:dyDescent="0.3">
      <c r="A520" s="126"/>
      <c r="B520" s="47"/>
      <c r="C520" s="47"/>
      <c r="D520" s="47"/>
      <c r="E520" s="47" t="s">
        <v>736</v>
      </c>
      <c r="F520" s="47"/>
      <c r="G520" s="47"/>
      <c r="H520" s="47"/>
      <c r="I520" s="47"/>
      <c r="J520" s="47"/>
      <c r="K520" s="47"/>
      <c r="L520" s="47"/>
      <c r="M520" s="47"/>
      <c r="N520" s="48"/>
      <c r="O520" s="47"/>
      <c r="P520" s="47"/>
      <c r="Q520" s="47"/>
      <c r="R520" s="47" t="s">
        <v>699</v>
      </c>
      <c r="S520" s="47"/>
      <c r="T520" s="47"/>
      <c r="U520" s="47"/>
      <c r="V520" s="49"/>
      <c r="W520" s="50"/>
      <c r="X520" s="51"/>
      <c r="Y520" s="66" t="s">
        <v>113</v>
      </c>
      <c r="Z520" s="67" t="s">
        <v>114</v>
      </c>
      <c r="AA520" s="133"/>
      <c r="AB520" s="134"/>
      <c r="AC520" s="134"/>
      <c r="AD520" s="134"/>
      <c r="AE520" s="134"/>
      <c r="AF520" s="134"/>
      <c r="AG520" s="134"/>
      <c r="AH520" s="135"/>
      <c r="AI520" s="71" t="s">
        <v>119</v>
      </c>
      <c r="AJ520" s="77"/>
      <c r="AK520" s="73"/>
    </row>
    <row r="521" spans="1:37" ht="17.25" hidden="1" customHeight="1" thickBot="1" x14ac:dyDescent="0.3">
      <c r="A521" s="126"/>
      <c r="B521" s="47"/>
      <c r="C521" s="47"/>
      <c r="D521" s="47"/>
      <c r="E521" s="47"/>
      <c r="F521" s="47" t="s">
        <v>737</v>
      </c>
      <c r="G521" s="47"/>
      <c r="H521" s="47"/>
      <c r="I521" s="47"/>
      <c r="J521" s="47"/>
      <c r="K521" s="47"/>
      <c r="L521" s="47"/>
      <c r="M521" s="47"/>
      <c r="N521" s="48"/>
      <c r="O521" s="47"/>
      <c r="P521" s="47"/>
      <c r="Q521" s="47"/>
      <c r="R521" s="47"/>
      <c r="S521" s="47"/>
      <c r="T521" s="47"/>
      <c r="U521" s="47"/>
      <c r="V521" s="49"/>
      <c r="W521" s="50"/>
      <c r="X521" s="51"/>
      <c r="Y521" s="78"/>
      <c r="Z521" s="67" t="s">
        <v>65</v>
      </c>
      <c r="AA521" s="133"/>
      <c r="AB521" s="134"/>
      <c r="AC521" s="134"/>
      <c r="AD521" s="134"/>
      <c r="AE521" s="134"/>
      <c r="AF521" s="134"/>
      <c r="AG521" s="134"/>
      <c r="AH521" s="135"/>
      <c r="AI521" s="71" t="s">
        <v>125</v>
      </c>
      <c r="AJ521" s="71"/>
      <c r="AK521" s="80"/>
    </row>
    <row r="522" spans="1:37" ht="17.25" hidden="1" customHeight="1" thickBot="1" x14ac:dyDescent="0.3">
      <c r="A522" s="126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8"/>
      <c r="O522" s="47"/>
      <c r="P522" s="47"/>
      <c r="Q522" s="47"/>
      <c r="R522" s="47"/>
      <c r="S522" s="47"/>
      <c r="T522" s="47" t="s">
        <v>702</v>
      </c>
      <c r="U522" s="47"/>
      <c r="V522" s="49"/>
      <c r="W522" s="50"/>
      <c r="X522" s="51"/>
      <c r="Y522" s="78"/>
      <c r="Z522" s="67" t="s">
        <v>126</v>
      </c>
      <c r="AA522" s="133"/>
      <c r="AB522" s="134"/>
      <c r="AC522" s="134"/>
      <c r="AD522" s="134"/>
      <c r="AE522" s="134"/>
      <c r="AF522" s="134"/>
      <c r="AG522" s="134"/>
      <c r="AH522" s="135"/>
      <c r="AI522" s="71" t="s">
        <v>130</v>
      </c>
      <c r="AJ522" s="71"/>
      <c r="AK522" s="80"/>
    </row>
    <row r="523" spans="1:37" x14ac:dyDescent="0.3">
      <c r="A523" s="126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8"/>
      <c r="O523" s="47"/>
      <c r="P523" s="47"/>
      <c r="Q523" s="47"/>
      <c r="R523" s="47"/>
      <c r="S523" s="47"/>
      <c r="T523" s="48"/>
      <c r="U523" s="82">
        <v>2158888</v>
      </c>
      <c r="V523" s="83" t="s">
        <v>132</v>
      </c>
      <c r="W523" s="84">
        <f>U523/phase52</f>
        <v>3.6745614064724501E-3</v>
      </c>
      <c r="X523" s="51" t="s">
        <v>133</v>
      </c>
      <c r="Y523" s="78"/>
      <c r="Z523" s="67" t="s">
        <v>134</v>
      </c>
      <c r="AA523" s="133"/>
      <c r="AB523" s="134"/>
      <c r="AC523" s="134"/>
      <c r="AD523" s="134"/>
      <c r="AE523" s="134"/>
      <c r="AF523" s="134"/>
      <c r="AG523" s="134"/>
      <c r="AH523" s="135"/>
      <c r="AI523" s="71" t="s">
        <v>391</v>
      </c>
      <c r="AJ523" s="71"/>
      <c r="AK523" s="80"/>
    </row>
    <row r="524" spans="1:37" ht="17.25" thickBot="1" x14ac:dyDescent="0.35">
      <c r="A524" s="127"/>
      <c r="B524" s="86"/>
      <c r="C524" s="144" t="s">
        <v>704</v>
      </c>
      <c r="D524" s="86"/>
      <c r="E524" s="86"/>
      <c r="F524" s="86"/>
      <c r="G524" s="86"/>
      <c r="H524" s="86"/>
      <c r="I524" s="86" t="s">
        <v>241</v>
      </c>
      <c r="J524" s="86"/>
      <c r="K524" s="86"/>
      <c r="L524" s="86"/>
      <c r="M524" s="86"/>
      <c r="N524" s="87"/>
      <c r="O524" s="86"/>
      <c r="P524" s="86"/>
      <c r="Q524" s="86"/>
      <c r="R524" s="86"/>
      <c r="S524" s="86"/>
      <c r="T524" s="86"/>
      <c r="U524" s="88">
        <v>175045</v>
      </c>
      <c r="V524" s="89" t="s">
        <v>132</v>
      </c>
      <c r="W524" s="90">
        <f>IF(U523&gt;0,(+U524/U523),"")</f>
        <v>8.108109360003854E-2</v>
      </c>
      <c r="X524" s="91" t="s">
        <v>133</v>
      </c>
      <c r="Y524" s="92"/>
      <c r="Z524" s="93" t="s">
        <v>141</v>
      </c>
      <c r="AA524" s="137"/>
      <c r="AB524" s="138"/>
      <c r="AC524" s="138"/>
      <c r="AD524" s="138"/>
      <c r="AE524" s="138"/>
      <c r="AF524" s="138"/>
      <c r="AG524" s="138"/>
      <c r="AH524" s="139"/>
      <c r="AI524" s="96" t="s">
        <v>145</v>
      </c>
      <c r="AJ524" s="96"/>
      <c r="AK524" s="97" t="s">
        <v>717</v>
      </c>
    </row>
    <row r="525" spans="1:37" ht="16.5" customHeight="1" x14ac:dyDescent="0.3">
      <c r="A525" s="45" t="s">
        <v>379</v>
      </c>
      <c r="B525" s="111" t="s">
        <v>738</v>
      </c>
      <c r="C525" s="112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47" t="s">
        <v>401</v>
      </c>
      <c r="P525" s="112"/>
      <c r="Q525" s="112"/>
      <c r="R525" s="112"/>
      <c r="S525" s="112"/>
      <c r="T525" s="112"/>
      <c r="U525" s="112"/>
      <c r="V525" s="113"/>
      <c r="W525" s="114"/>
      <c r="X525" s="115"/>
      <c r="Y525" s="116" t="s">
        <v>98</v>
      </c>
      <c r="Z525" s="53"/>
      <c r="AA525" s="117" t="s">
        <v>65</v>
      </c>
      <c r="AB525" s="118" t="s">
        <v>65</v>
      </c>
      <c r="AC525" s="118" t="s">
        <v>65</v>
      </c>
      <c r="AD525" s="118" t="s">
        <v>65</v>
      </c>
      <c r="AE525" s="118" t="s">
        <v>65</v>
      </c>
      <c r="AF525" s="118" t="s">
        <v>65</v>
      </c>
      <c r="AG525" s="118" t="s">
        <v>65</v>
      </c>
      <c r="AH525" s="140" t="s">
        <v>65</v>
      </c>
      <c r="AI525" s="119"/>
      <c r="AJ525" s="119"/>
      <c r="AK525" s="119">
        <v>46081</v>
      </c>
    </row>
    <row r="526" spans="1:37" ht="17.25" thickBot="1" x14ac:dyDescent="0.35">
      <c r="A526" s="103"/>
      <c r="B526" s="47"/>
      <c r="C526" s="47" t="s">
        <v>382</v>
      </c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8"/>
      <c r="O526" s="47"/>
      <c r="P526" s="47" t="s">
        <v>679</v>
      </c>
      <c r="Q526" s="47"/>
      <c r="R526" s="47"/>
      <c r="S526" s="47"/>
      <c r="T526" s="47"/>
      <c r="U526" s="47"/>
      <c r="V526" s="49"/>
      <c r="W526" s="50"/>
      <c r="X526" s="51"/>
      <c r="Y526" s="59" t="s">
        <v>102</v>
      </c>
      <c r="Z526" s="60"/>
      <c r="AA526" s="129" t="s">
        <v>65</v>
      </c>
      <c r="AB526" s="120" t="s">
        <v>65</v>
      </c>
      <c r="AC526" s="120" t="s">
        <v>65</v>
      </c>
      <c r="AD526" s="120" t="s">
        <v>65</v>
      </c>
      <c r="AE526" s="120" t="s">
        <v>65</v>
      </c>
      <c r="AF526" s="120" t="s">
        <v>65</v>
      </c>
      <c r="AG526" s="120" t="s">
        <v>65</v>
      </c>
      <c r="AH526" s="121" t="s">
        <v>65</v>
      </c>
      <c r="AI526" s="63"/>
      <c r="AJ526" s="64"/>
      <c r="AK526" s="63"/>
    </row>
    <row r="527" spans="1:37" x14ac:dyDescent="0.3">
      <c r="A527" s="104" t="s">
        <v>739</v>
      </c>
      <c r="B527" s="47"/>
      <c r="C527" s="47"/>
      <c r="D527" s="47" t="s">
        <v>99</v>
      </c>
      <c r="E527" s="47"/>
      <c r="F527" s="47"/>
      <c r="G527" s="47"/>
      <c r="H527" s="47"/>
      <c r="I527" s="47"/>
      <c r="J527" s="47"/>
      <c r="K527" s="47"/>
      <c r="L527" s="47"/>
      <c r="M527" s="47"/>
      <c r="N527" s="48"/>
      <c r="O527" s="47"/>
      <c r="P527" s="47"/>
      <c r="Q527" s="47" t="s">
        <v>103</v>
      </c>
      <c r="R527" s="47"/>
      <c r="S527" s="47"/>
      <c r="T527" s="47"/>
      <c r="U527" s="47"/>
      <c r="V527" s="49"/>
      <c r="W527" s="50"/>
      <c r="X527" s="51"/>
      <c r="Y527" s="66" t="s">
        <v>104</v>
      </c>
      <c r="Z527" s="67" t="s">
        <v>105</v>
      </c>
      <c r="AA527" s="130" t="s">
        <v>383</v>
      </c>
      <c r="AB527" s="131"/>
      <c r="AC527" s="131"/>
      <c r="AD527" s="131"/>
      <c r="AE527" s="131"/>
      <c r="AF527" s="131"/>
      <c r="AG527" s="131"/>
      <c r="AH527" s="132" t="s">
        <v>384</v>
      </c>
      <c r="AI527" s="71" t="s">
        <v>109</v>
      </c>
      <c r="AJ527" s="72"/>
      <c r="AK527" s="73" t="s">
        <v>740</v>
      </c>
    </row>
    <row r="528" spans="1:37" x14ac:dyDescent="0.3">
      <c r="A528" s="126"/>
      <c r="B528" s="47"/>
      <c r="C528" s="47"/>
      <c r="D528" s="47"/>
      <c r="E528" s="47" t="s">
        <v>741</v>
      </c>
      <c r="F528" s="47"/>
      <c r="G528" s="47"/>
      <c r="H528" s="47"/>
      <c r="I528" s="47"/>
      <c r="J528" s="47"/>
      <c r="K528" s="47"/>
      <c r="L528" s="47"/>
      <c r="M528" s="47"/>
      <c r="N528" s="48"/>
      <c r="O528" s="47"/>
      <c r="P528" s="47"/>
      <c r="Q528" s="47"/>
      <c r="R528" s="47" t="s">
        <v>446</v>
      </c>
      <c r="S528" s="47"/>
      <c r="T528" s="47"/>
      <c r="U528" s="47"/>
      <c r="V528" s="49"/>
      <c r="W528" s="50"/>
      <c r="X528" s="51"/>
      <c r="Y528" s="66" t="s">
        <v>113</v>
      </c>
      <c r="Z528" s="67" t="s">
        <v>114</v>
      </c>
      <c r="AA528" s="133"/>
      <c r="AB528" s="134"/>
      <c r="AC528" s="134"/>
      <c r="AD528" s="134"/>
      <c r="AE528" s="134"/>
      <c r="AF528" s="134"/>
      <c r="AG528" s="134"/>
      <c r="AH528" s="141">
        <v>46081</v>
      </c>
      <c r="AI528" s="71" t="s">
        <v>119</v>
      </c>
      <c r="AJ528" s="77"/>
      <c r="AK528" s="73"/>
    </row>
    <row r="529" spans="1:37" x14ac:dyDescent="0.3">
      <c r="A529" s="126"/>
      <c r="B529" s="47"/>
      <c r="C529" s="47"/>
      <c r="D529" s="47"/>
      <c r="E529" s="47"/>
      <c r="F529" s="47" t="s">
        <v>742</v>
      </c>
      <c r="G529" s="47"/>
      <c r="H529" s="47"/>
      <c r="I529" s="47"/>
      <c r="J529" s="47"/>
      <c r="K529" s="47"/>
      <c r="L529" s="47"/>
      <c r="M529" s="47"/>
      <c r="N529" s="48"/>
      <c r="O529" s="47"/>
      <c r="P529" s="47"/>
      <c r="Q529" s="47"/>
      <c r="R529" s="47"/>
      <c r="S529" s="47"/>
      <c r="T529" s="47"/>
      <c r="U529" s="47"/>
      <c r="V529" s="49"/>
      <c r="W529" s="50"/>
      <c r="X529" s="51"/>
      <c r="Y529" s="78"/>
      <c r="Z529" s="67" t="s">
        <v>65</v>
      </c>
      <c r="AA529" s="133"/>
      <c r="AB529" s="134"/>
      <c r="AC529" s="134"/>
      <c r="AD529" s="134"/>
      <c r="AE529" s="134"/>
      <c r="AF529" s="134"/>
      <c r="AG529" s="134"/>
      <c r="AH529" s="135"/>
      <c r="AI529" s="71" t="s">
        <v>125</v>
      </c>
      <c r="AJ529" s="71"/>
      <c r="AK529" s="102">
        <v>278580</v>
      </c>
    </row>
    <row r="530" spans="1:37" x14ac:dyDescent="0.3">
      <c r="A530" s="126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8"/>
      <c r="O530" s="47"/>
      <c r="P530" s="47"/>
      <c r="Q530" s="47"/>
      <c r="R530" s="47"/>
      <c r="S530" s="47"/>
      <c r="T530" s="47" t="s">
        <v>407</v>
      </c>
      <c r="U530" s="47"/>
      <c r="V530" s="49"/>
      <c r="W530" s="50"/>
      <c r="X530" s="51"/>
      <c r="Y530" s="78"/>
      <c r="Z530" s="67" t="s">
        <v>126</v>
      </c>
      <c r="AA530" s="133"/>
      <c r="AB530" s="134"/>
      <c r="AC530" s="134"/>
      <c r="AD530" s="134"/>
      <c r="AE530" s="134"/>
      <c r="AF530" s="134"/>
      <c r="AG530" s="134"/>
      <c r="AH530" s="135"/>
      <c r="AI530" s="71" t="s">
        <v>130</v>
      </c>
      <c r="AJ530" s="71"/>
      <c r="AK530" s="80"/>
    </row>
    <row r="531" spans="1:37" x14ac:dyDescent="0.3">
      <c r="A531" s="126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8"/>
      <c r="O531" s="47"/>
      <c r="P531" s="47"/>
      <c r="Q531" s="47"/>
      <c r="R531" s="47"/>
      <c r="S531" s="47"/>
      <c r="T531" s="48"/>
      <c r="U531" s="82">
        <v>1423785</v>
      </c>
      <c r="V531" s="83" t="s">
        <v>132</v>
      </c>
      <c r="W531" s="84">
        <f>U531/phase52</f>
        <v>2.4233704629950128E-3</v>
      </c>
      <c r="X531" s="51" t="s">
        <v>133</v>
      </c>
      <c r="Y531" s="78"/>
      <c r="Z531" s="67" t="s">
        <v>134</v>
      </c>
      <c r="AA531" s="133"/>
      <c r="AB531" s="134"/>
      <c r="AC531" s="134"/>
      <c r="AD531" s="134"/>
      <c r="AE531" s="134"/>
      <c r="AF531" s="134"/>
      <c r="AG531" s="134"/>
      <c r="AH531" s="135"/>
      <c r="AI531" s="71" t="s">
        <v>391</v>
      </c>
      <c r="AJ531" s="71"/>
      <c r="AK531" s="80"/>
    </row>
    <row r="532" spans="1:37" ht="17.25" thickBot="1" x14ac:dyDescent="0.35">
      <c r="A532" s="127"/>
      <c r="B532" s="86"/>
      <c r="C532" s="86" t="s">
        <v>409</v>
      </c>
      <c r="D532" s="86"/>
      <c r="E532" s="86"/>
      <c r="F532" s="86"/>
      <c r="G532" s="86"/>
      <c r="H532" s="86"/>
      <c r="I532" s="86" t="s">
        <v>358</v>
      </c>
      <c r="J532" s="86"/>
      <c r="K532" s="86"/>
      <c r="L532" s="86"/>
      <c r="M532" s="86"/>
      <c r="N532" s="87"/>
      <c r="O532" s="86"/>
      <c r="P532" s="86"/>
      <c r="Q532" s="86"/>
      <c r="R532" s="86"/>
      <c r="S532" s="86"/>
      <c r="T532" s="86"/>
      <c r="U532" s="88">
        <v>278580</v>
      </c>
      <c r="V532" s="89" t="s">
        <v>132</v>
      </c>
      <c r="W532" s="90">
        <f>IF(U531&gt;0,(+U532/U531),"")</f>
        <v>0.19566156407041793</v>
      </c>
      <c r="X532" s="91" t="s">
        <v>133</v>
      </c>
      <c r="Y532" s="92"/>
      <c r="Z532" s="93" t="s">
        <v>141</v>
      </c>
      <c r="AA532" s="137"/>
      <c r="AB532" s="138"/>
      <c r="AC532" s="138"/>
      <c r="AD532" s="138"/>
      <c r="AE532" s="138"/>
      <c r="AF532" s="138"/>
      <c r="AG532" s="138"/>
      <c r="AH532" s="139"/>
      <c r="AI532" s="96" t="s">
        <v>145</v>
      </c>
      <c r="AJ532" s="96"/>
      <c r="AK532" s="97" t="s">
        <v>393</v>
      </c>
    </row>
    <row r="533" spans="1:37" x14ac:dyDescent="0.3">
      <c r="A533" s="45" t="s">
        <v>743</v>
      </c>
      <c r="B533" s="46" t="s">
        <v>744</v>
      </c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8"/>
      <c r="O533" s="47" t="s">
        <v>745</v>
      </c>
      <c r="P533" s="47"/>
      <c r="Q533" s="47"/>
      <c r="R533" s="47"/>
      <c r="S533" s="47"/>
      <c r="T533" s="47"/>
      <c r="U533" s="47"/>
      <c r="V533" s="49"/>
      <c r="W533" s="50"/>
      <c r="X533" s="51"/>
      <c r="Y533" s="52" t="s">
        <v>98</v>
      </c>
      <c r="Z533" s="53"/>
      <c r="AA533" s="54"/>
      <c r="AB533" s="54"/>
      <c r="AC533" s="54"/>
      <c r="AD533" s="54"/>
      <c r="AE533" s="54"/>
      <c r="AF533" s="54"/>
      <c r="AG533" s="55"/>
      <c r="AH533" s="56"/>
      <c r="AI533" s="57"/>
      <c r="AJ533" s="57"/>
      <c r="AK533" s="57">
        <v>45869</v>
      </c>
    </row>
    <row r="534" spans="1:37" ht="17.25" thickBot="1" x14ac:dyDescent="0.35">
      <c r="A534" s="103"/>
      <c r="B534" s="47"/>
      <c r="C534" s="47" t="s">
        <v>100</v>
      </c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8"/>
      <c r="O534" s="47"/>
      <c r="P534" s="47" t="s">
        <v>746</v>
      </c>
      <c r="Q534" s="47"/>
      <c r="R534" s="47"/>
      <c r="S534" s="47"/>
      <c r="T534" s="47"/>
      <c r="U534" s="47"/>
      <c r="V534" s="49"/>
      <c r="W534" s="50"/>
      <c r="X534" s="51"/>
      <c r="Y534" s="59" t="s">
        <v>102</v>
      </c>
      <c r="Z534" s="60"/>
      <c r="AA534" s="61"/>
      <c r="AB534" s="61"/>
      <c r="AC534" s="61"/>
      <c r="AD534" s="61"/>
      <c r="AE534" s="61"/>
      <c r="AF534" s="61"/>
      <c r="AG534" s="62"/>
      <c r="AH534" s="61"/>
      <c r="AI534" s="63"/>
      <c r="AJ534" s="64"/>
      <c r="AK534" s="57">
        <v>45862</v>
      </c>
    </row>
    <row r="535" spans="1:37" x14ac:dyDescent="0.3">
      <c r="A535" s="126" t="s">
        <v>747</v>
      </c>
      <c r="B535" s="47"/>
      <c r="C535" s="47"/>
      <c r="D535" s="47" t="s">
        <v>99</v>
      </c>
      <c r="E535" s="47"/>
      <c r="F535" s="47"/>
      <c r="G535" s="47"/>
      <c r="H535" s="47"/>
      <c r="I535" s="47"/>
      <c r="J535" s="47"/>
      <c r="K535" s="47"/>
      <c r="L535" s="47"/>
      <c r="M535" s="47"/>
      <c r="N535" s="48"/>
      <c r="O535" s="47"/>
      <c r="P535" s="47"/>
      <c r="Q535" s="47" t="s">
        <v>748</v>
      </c>
      <c r="R535" s="47"/>
      <c r="S535" s="47"/>
      <c r="T535" s="47"/>
      <c r="U535" s="47"/>
      <c r="V535" s="49"/>
      <c r="W535" s="50"/>
      <c r="X535" s="51"/>
      <c r="Y535" s="66" t="s">
        <v>104</v>
      </c>
      <c r="Z535" s="67" t="s">
        <v>105</v>
      </c>
      <c r="AA535" s="130" t="s">
        <v>743</v>
      </c>
      <c r="AB535" s="131"/>
      <c r="AC535" s="131"/>
      <c r="AD535" s="131"/>
      <c r="AE535" s="131"/>
      <c r="AF535" s="131"/>
      <c r="AG535" s="131"/>
      <c r="AH535" s="132" t="s">
        <v>384</v>
      </c>
      <c r="AI535" s="71" t="s">
        <v>109</v>
      </c>
      <c r="AJ535" s="72"/>
      <c r="AK535" s="73"/>
    </row>
    <row r="536" spans="1:37" x14ac:dyDescent="0.3">
      <c r="A536" s="126"/>
      <c r="B536" s="47"/>
      <c r="C536" s="47"/>
      <c r="D536" s="47"/>
      <c r="E536" s="47" t="s">
        <v>749</v>
      </c>
      <c r="F536" s="47"/>
      <c r="G536" s="47"/>
      <c r="H536" s="47"/>
      <c r="I536" s="47"/>
      <c r="J536" s="47"/>
      <c r="K536" s="47"/>
      <c r="L536" s="47"/>
      <c r="M536" s="47"/>
      <c r="N536" s="48"/>
      <c r="O536" s="47"/>
      <c r="P536" s="47"/>
      <c r="Q536" s="47"/>
      <c r="R536" s="47" t="s">
        <v>112</v>
      </c>
      <c r="S536" s="47"/>
      <c r="T536" s="47"/>
      <c r="U536" s="47"/>
      <c r="V536" s="49"/>
      <c r="W536" s="50"/>
      <c r="X536" s="51"/>
      <c r="Y536" s="66" t="s">
        <v>113</v>
      </c>
      <c r="Z536" s="67" t="s">
        <v>114</v>
      </c>
      <c r="AA536" s="133"/>
      <c r="AB536" s="134"/>
      <c r="AC536" s="134"/>
      <c r="AD536" s="134"/>
      <c r="AE536" s="134"/>
      <c r="AF536" s="134"/>
      <c r="AG536" s="134"/>
      <c r="AH536" s="141">
        <v>45869</v>
      </c>
      <c r="AI536" s="71" t="s">
        <v>119</v>
      </c>
      <c r="AJ536" s="77"/>
      <c r="AK536" s="73"/>
    </row>
    <row r="537" spans="1:37" x14ac:dyDescent="0.3">
      <c r="A537" s="126"/>
      <c r="B537" s="47"/>
      <c r="C537" s="47"/>
      <c r="D537" s="47"/>
      <c r="E537" s="47"/>
      <c r="F537" s="47" t="s">
        <v>750</v>
      </c>
      <c r="G537" s="47"/>
      <c r="H537" s="47"/>
      <c r="I537" s="47"/>
      <c r="J537" s="47"/>
      <c r="K537" s="47"/>
      <c r="L537" s="47"/>
      <c r="M537" s="47"/>
      <c r="N537" s="48"/>
      <c r="O537" s="47"/>
      <c r="P537" s="47"/>
      <c r="Q537" s="47"/>
      <c r="R537" s="47"/>
      <c r="S537" s="47"/>
      <c r="T537" s="47"/>
      <c r="U537" s="47"/>
      <c r="V537" s="49"/>
      <c r="W537" s="50"/>
      <c r="X537" s="51"/>
      <c r="Y537" s="78"/>
      <c r="Z537" s="67" t="s">
        <v>65</v>
      </c>
      <c r="AA537" s="133"/>
      <c r="AB537" s="134"/>
      <c r="AC537" s="134"/>
      <c r="AD537" s="134"/>
      <c r="AE537" s="134"/>
      <c r="AF537" s="134"/>
      <c r="AG537" s="134"/>
      <c r="AH537" s="135"/>
      <c r="AI537" s="71" t="s">
        <v>125</v>
      </c>
      <c r="AJ537" s="71"/>
      <c r="AK537" s="102">
        <v>5000000</v>
      </c>
    </row>
    <row r="538" spans="1:37" x14ac:dyDescent="0.3">
      <c r="A538" s="126"/>
      <c r="B538" s="47"/>
      <c r="C538" s="47"/>
      <c r="D538" s="47"/>
      <c r="E538" s="47"/>
      <c r="F538" s="47"/>
      <c r="G538" s="47" t="s">
        <v>751</v>
      </c>
      <c r="H538" s="47"/>
      <c r="I538" s="47"/>
      <c r="J538" s="47"/>
      <c r="K538" s="47"/>
      <c r="L538" s="47"/>
      <c r="M538" s="47"/>
      <c r="N538" s="48"/>
      <c r="O538" s="47"/>
      <c r="P538" s="47"/>
      <c r="Q538" s="47"/>
      <c r="R538" s="47"/>
      <c r="S538" s="47"/>
      <c r="T538" s="47"/>
      <c r="U538" s="47"/>
      <c r="V538" s="49"/>
      <c r="W538" s="50"/>
      <c r="X538" s="51"/>
      <c r="Y538" s="78"/>
      <c r="Z538" s="67" t="s">
        <v>126</v>
      </c>
      <c r="AA538" s="133"/>
      <c r="AB538" s="134"/>
      <c r="AC538" s="134"/>
      <c r="AD538" s="134"/>
      <c r="AE538" s="134"/>
      <c r="AF538" s="134"/>
      <c r="AG538" s="134"/>
      <c r="AH538" s="135"/>
      <c r="AI538" s="71" t="s">
        <v>130</v>
      </c>
      <c r="AJ538" s="71"/>
      <c r="AK538" s="80">
        <v>45862</v>
      </c>
    </row>
    <row r="539" spans="1:37" x14ac:dyDescent="0.3">
      <c r="A539" s="126"/>
      <c r="B539" s="47"/>
      <c r="C539" s="47"/>
      <c r="D539" s="47"/>
      <c r="E539" s="47"/>
      <c r="F539" s="47"/>
      <c r="G539" s="47"/>
      <c r="H539" s="146" t="s">
        <v>752</v>
      </c>
      <c r="I539" s="47"/>
      <c r="J539" s="47"/>
      <c r="K539" s="47"/>
      <c r="L539" s="47"/>
      <c r="M539" s="47"/>
      <c r="N539" s="48"/>
      <c r="O539" s="47"/>
      <c r="P539" s="47"/>
      <c r="Q539" s="47"/>
      <c r="R539" s="47"/>
      <c r="S539" s="47"/>
      <c r="T539" s="48"/>
      <c r="U539" s="82"/>
      <c r="V539" s="83" t="s">
        <v>132</v>
      </c>
      <c r="W539" s="84">
        <f>U539/phase52</f>
        <v>0</v>
      </c>
      <c r="X539" s="51" t="s">
        <v>133</v>
      </c>
      <c r="Y539" s="78"/>
      <c r="Z539" s="67" t="s">
        <v>134</v>
      </c>
      <c r="AA539" s="133"/>
      <c r="AB539" s="134"/>
      <c r="AC539" s="134"/>
      <c r="AD539" s="134"/>
      <c r="AE539" s="134"/>
      <c r="AF539" s="134"/>
      <c r="AG539" s="134"/>
      <c r="AH539" s="135"/>
      <c r="AI539" s="71" t="s">
        <v>391</v>
      </c>
      <c r="AJ539" s="71"/>
      <c r="AK539" s="80"/>
    </row>
    <row r="540" spans="1:37" ht="17.25" thickBot="1" x14ac:dyDescent="0.35">
      <c r="A540" s="127"/>
      <c r="B540" s="86"/>
      <c r="C540" s="86" t="s">
        <v>753</v>
      </c>
      <c r="D540" s="86"/>
      <c r="E540" s="86"/>
      <c r="F540" s="86"/>
      <c r="G540" s="86"/>
      <c r="H540" s="86"/>
      <c r="I540" s="86" t="s">
        <v>140</v>
      </c>
      <c r="J540" s="86"/>
      <c r="K540" s="86"/>
      <c r="L540" s="86"/>
      <c r="M540" s="86"/>
      <c r="N540" s="87"/>
      <c r="O540" s="86"/>
      <c r="P540" s="86"/>
      <c r="Q540" s="86"/>
      <c r="R540" s="86"/>
      <c r="S540" s="86"/>
      <c r="T540" s="86"/>
      <c r="U540" s="147"/>
      <c r="V540" s="89" t="s">
        <v>132</v>
      </c>
      <c r="W540" s="90" t="str">
        <f>IF(U539&gt;0,(+U540/U539),"")</f>
        <v/>
      </c>
      <c r="X540" s="91" t="s">
        <v>133</v>
      </c>
      <c r="Y540" s="92"/>
      <c r="Z540" s="93" t="s">
        <v>141</v>
      </c>
      <c r="AA540" s="137"/>
      <c r="AB540" s="138"/>
      <c r="AC540" s="138"/>
      <c r="AD540" s="138"/>
      <c r="AE540" s="138"/>
      <c r="AF540" s="138"/>
      <c r="AG540" s="138"/>
      <c r="AH540" s="139"/>
      <c r="AI540" s="96" t="s">
        <v>145</v>
      </c>
      <c r="AJ540" s="96"/>
      <c r="AK540" s="97" t="s">
        <v>754</v>
      </c>
    </row>
    <row r="541" spans="1:37" x14ac:dyDescent="0.3">
      <c r="A541" s="45" t="s">
        <v>743</v>
      </c>
      <c r="B541" s="46" t="s">
        <v>755</v>
      </c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8"/>
      <c r="O541" s="47" t="s">
        <v>745</v>
      </c>
      <c r="P541" s="47"/>
      <c r="Q541" s="47"/>
      <c r="R541" s="47"/>
      <c r="S541" s="47"/>
      <c r="T541" s="47"/>
      <c r="U541" s="47"/>
      <c r="V541" s="49"/>
      <c r="W541" s="50"/>
      <c r="X541" s="51"/>
      <c r="Y541" s="52" t="s">
        <v>98</v>
      </c>
      <c r="Z541" s="53"/>
      <c r="AA541" s="54"/>
      <c r="AB541" s="54"/>
      <c r="AC541" s="54"/>
      <c r="AD541" s="54"/>
      <c r="AE541" s="54"/>
      <c r="AF541" s="54"/>
      <c r="AG541" s="55"/>
      <c r="AH541" s="56"/>
      <c r="AI541" s="57"/>
      <c r="AJ541" s="57"/>
      <c r="AK541" s="57">
        <v>45869</v>
      </c>
    </row>
    <row r="542" spans="1:37" ht="17.25" thickBot="1" x14ac:dyDescent="0.35">
      <c r="A542" s="103"/>
      <c r="B542" s="47"/>
      <c r="C542" s="47" t="s">
        <v>100</v>
      </c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8"/>
      <c r="O542" s="47"/>
      <c r="P542" s="47" t="s">
        <v>746</v>
      </c>
      <c r="Q542" s="47"/>
      <c r="R542" s="47"/>
      <c r="S542" s="47"/>
      <c r="T542" s="47"/>
      <c r="U542" s="47"/>
      <c r="V542" s="49"/>
      <c r="W542" s="50"/>
      <c r="X542" s="51"/>
      <c r="Y542" s="59" t="s">
        <v>102</v>
      </c>
      <c r="Z542" s="60"/>
      <c r="AA542" s="61"/>
      <c r="AB542" s="61"/>
      <c r="AC542" s="61"/>
      <c r="AD542" s="61"/>
      <c r="AE542" s="61"/>
      <c r="AF542" s="61"/>
      <c r="AG542" s="62"/>
      <c r="AH542" s="61"/>
      <c r="AI542" s="63"/>
      <c r="AJ542" s="64"/>
      <c r="AK542" s="57">
        <v>45859</v>
      </c>
    </row>
    <row r="543" spans="1:37" x14ac:dyDescent="0.3">
      <c r="A543" s="126" t="s">
        <v>747</v>
      </c>
      <c r="B543" s="47"/>
      <c r="C543" s="47"/>
      <c r="D543" s="47" t="s">
        <v>99</v>
      </c>
      <c r="E543" s="47"/>
      <c r="F543" s="47"/>
      <c r="G543" s="47"/>
      <c r="H543" s="47"/>
      <c r="I543" s="47"/>
      <c r="J543" s="47"/>
      <c r="K543" s="47"/>
      <c r="L543" s="47"/>
      <c r="M543" s="47"/>
      <c r="N543" s="48"/>
      <c r="O543" s="47"/>
      <c r="P543" s="47"/>
      <c r="Q543" s="47" t="s">
        <v>97</v>
      </c>
      <c r="R543" s="47"/>
      <c r="S543" s="47"/>
      <c r="T543" s="47"/>
      <c r="U543" s="47"/>
      <c r="V543" s="49"/>
      <c r="W543" s="50"/>
      <c r="X543" s="51"/>
      <c r="Y543" s="66" t="s">
        <v>104</v>
      </c>
      <c r="Z543" s="67" t="s">
        <v>105</v>
      </c>
      <c r="AA543" s="130" t="s">
        <v>743</v>
      </c>
      <c r="AB543" s="131"/>
      <c r="AC543" s="131"/>
      <c r="AD543" s="131"/>
      <c r="AE543" s="131"/>
      <c r="AF543" s="131"/>
      <c r="AG543" s="131"/>
      <c r="AH543" s="132" t="s">
        <v>384</v>
      </c>
      <c r="AI543" s="71" t="s">
        <v>109</v>
      </c>
      <c r="AJ543" s="72"/>
      <c r="AK543" s="73"/>
    </row>
    <row r="544" spans="1:37" x14ac:dyDescent="0.3">
      <c r="A544" s="126"/>
      <c r="B544" s="47"/>
      <c r="C544" s="47"/>
      <c r="D544" s="47"/>
      <c r="E544" s="47" t="s">
        <v>749</v>
      </c>
      <c r="F544" s="47"/>
      <c r="G544" s="47"/>
      <c r="H544" s="47"/>
      <c r="I544" s="47"/>
      <c r="J544" s="47"/>
      <c r="K544" s="47"/>
      <c r="L544" s="47"/>
      <c r="M544" s="47"/>
      <c r="N544" s="48"/>
      <c r="O544" s="47"/>
      <c r="P544" s="47"/>
      <c r="Q544" s="47"/>
      <c r="R544" s="47" t="s">
        <v>112</v>
      </c>
      <c r="S544" s="47"/>
      <c r="T544" s="47"/>
      <c r="U544" s="47"/>
      <c r="V544" s="49"/>
      <c r="W544" s="50"/>
      <c r="X544" s="51"/>
      <c r="Y544" s="66" t="s">
        <v>113</v>
      </c>
      <c r="Z544" s="67" t="s">
        <v>114</v>
      </c>
      <c r="AA544" s="133"/>
      <c r="AB544" s="134"/>
      <c r="AC544" s="134"/>
      <c r="AD544" s="134"/>
      <c r="AE544" s="134"/>
      <c r="AF544" s="134"/>
      <c r="AG544" s="134"/>
      <c r="AH544" s="141">
        <v>45869</v>
      </c>
      <c r="AI544" s="71" t="s">
        <v>119</v>
      </c>
      <c r="AJ544" s="77"/>
      <c r="AK544" s="73"/>
    </row>
    <row r="545" spans="1:37" x14ac:dyDescent="0.3">
      <c r="A545" s="126"/>
      <c r="B545" s="47"/>
      <c r="C545" s="47"/>
      <c r="D545" s="47"/>
      <c r="E545" s="47"/>
      <c r="F545" s="47" t="s">
        <v>750</v>
      </c>
      <c r="G545" s="47"/>
      <c r="H545" s="47"/>
      <c r="I545" s="47"/>
      <c r="J545" s="47"/>
      <c r="K545" s="47"/>
      <c r="L545" s="47"/>
      <c r="M545" s="47"/>
      <c r="N545" s="48"/>
      <c r="O545" s="47"/>
      <c r="P545" s="47"/>
      <c r="Q545" s="47"/>
      <c r="R545" s="47"/>
      <c r="S545" s="47"/>
      <c r="T545" s="47"/>
      <c r="U545" s="47"/>
      <c r="V545" s="49"/>
      <c r="W545" s="50"/>
      <c r="X545" s="51"/>
      <c r="Y545" s="78"/>
      <c r="Z545" s="67" t="s">
        <v>65</v>
      </c>
      <c r="AA545" s="133"/>
      <c r="AB545" s="134"/>
      <c r="AC545" s="134"/>
      <c r="AD545" s="134"/>
      <c r="AE545" s="134"/>
      <c r="AF545" s="134"/>
      <c r="AG545" s="134"/>
      <c r="AH545" s="135"/>
      <c r="AI545" s="71" t="s">
        <v>125</v>
      </c>
      <c r="AJ545" s="71"/>
      <c r="AK545" s="124">
        <v>4100000</v>
      </c>
    </row>
    <row r="546" spans="1:37" x14ac:dyDescent="0.3">
      <c r="A546" s="126"/>
      <c r="B546" s="47"/>
      <c r="C546" s="47"/>
      <c r="D546" s="47"/>
      <c r="E546" s="47"/>
      <c r="F546" s="47"/>
      <c r="G546" s="47" t="s">
        <v>751</v>
      </c>
      <c r="H546" s="47"/>
      <c r="I546" s="47"/>
      <c r="J546" s="47"/>
      <c r="K546" s="47"/>
      <c r="L546" s="47"/>
      <c r="M546" s="47"/>
      <c r="N546" s="48"/>
      <c r="O546" s="47"/>
      <c r="P546" s="47"/>
      <c r="Q546" s="47"/>
      <c r="R546" s="47"/>
      <c r="S546" s="47"/>
      <c r="T546" s="47"/>
      <c r="U546" s="47"/>
      <c r="V546" s="49"/>
      <c r="W546" s="50"/>
      <c r="X546" s="51"/>
      <c r="Y546" s="78"/>
      <c r="Z546" s="67" t="s">
        <v>126</v>
      </c>
      <c r="AA546" s="133"/>
      <c r="AB546" s="134"/>
      <c r="AC546" s="134"/>
      <c r="AD546" s="134"/>
      <c r="AE546" s="134"/>
      <c r="AF546" s="134"/>
      <c r="AG546" s="134"/>
      <c r="AH546" s="135"/>
      <c r="AI546" s="71" t="s">
        <v>130</v>
      </c>
      <c r="AJ546" s="71"/>
      <c r="AK546" s="80">
        <v>45860</v>
      </c>
    </row>
    <row r="547" spans="1:37" x14ac:dyDescent="0.3">
      <c r="A547" s="126"/>
      <c r="B547" s="47"/>
      <c r="C547" s="47"/>
      <c r="D547" s="47"/>
      <c r="E547" s="47"/>
      <c r="F547" s="47"/>
      <c r="G547" s="47"/>
      <c r="H547" s="146" t="s">
        <v>756</v>
      </c>
      <c r="I547" s="47"/>
      <c r="J547" s="47"/>
      <c r="K547" s="47"/>
      <c r="L547" s="47"/>
      <c r="M547" s="47"/>
      <c r="N547" s="48"/>
      <c r="O547" s="47"/>
      <c r="P547" s="47"/>
      <c r="Q547" s="47"/>
      <c r="R547" s="47"/>
      <c r="S547" s="47"/>
      <c r="T547" s="48"/>
      <c r="U547" s="82"/>
      <c r="V547" s="83" t="s">
        <v>132</v>
      </c>
      <c r="W547" s="84">
        <f>U547/phase52</f>
        <v>0</v>
      </c>
      <c r="X547" s="51" t="s">
        <v>133</v>
      </c>
      <c r="Y547" s="78"/>
      <c r="Z547" s="67" t="s">
        <v>134</v>
      </c>
      <c r="AA547" s="133"/>
      <c r="AB547" s="134"/>
      <c r="AC547" s="134"/>
      <c r="AD547" s="134"/>
      <c r="AE547" s="134"/>
      <c r="AF547" s="134"/>
      <c r="AG547" s="134"/>
      <c r="AH547" s="135"/>
      <c r="AI547" s="71" t="s">
        <v>391</v>
      </c>
      <c r="AJ547" s="71"/>
      <c r="AK547" s="80"/>
    </row>
    <row r="548" spans="1:37" ht="17.25" thickBot="1" x14ac:dyDescent="0.35">
      <c r="A548" s="127"/>
      <c r="B548" s="86"/>
      <c r="C548" s="86" t="s">
        <v>753</v>
      </c>
      <c r="D548" s="86"/>
      <c r="E548" s="86"/>
      <c r="F548" s="86"/>
      <c r="G548" s="86"/>
      <c r="H548" s="86"/>
      <c r="I548" s="86" t="s">
        <v>140</v>
      </c>
      <c r="J548" s="86"/>
      <c r="K548" s="86"/>
      <c r="L548" s="86"/>
      <c r="M548" s="86"/>
      <c r="N548" s="87"/>
      <c r="O548" s="86"/>
      <c r="P548" s="86"/>
      <c r="Q548" s="86"/>
      <c r="R548" s="86"/>
      <c r="S548" s="86"/>
      <c r="T548" s="86"/>
      <c r="U548" s="147"/>
      <c r="V548" s="89" t="s">
        <v>132</v>
      </c>
      <c r="W548" s="90" t="str">
        <f>IF(U547&gt;0,(+U548/U547),"")</f>
        <v/>
      </c>
      <c r="X548" s="91" t="s">
        <v>133</v>
      </c>
      <c r="Y548" s="92"/>
      <c r="Z548" s="93" t="s">
        <v>141</v>
      </c>
      <c r="AA548" s="137"/>
      <c r="AB548" s="138"/>
      <c r="AC548" s="138"/>
      <c r="AD548" s="138"/>
      <c r="AE548" s="138"/>
      <c r="AF548" s="138"/>
      <c r="AG548" s="138"/>
      <c r="AH548" s="139"/>
      <c r="AI548" s="96" t="s">
        <v>145</v>
      </c>
      <c r="AJ548" s="96"/>
      <c r="AK548" s="97" t="s">
        <v>757</v>
      </c>
    </row>
    <row r="549" spans="1:37" x14ac:dyDescent="0.3">
      <c r="A549" s="45" t="s">
        <v>743</v>
      </c>
      <c r="B549" s="46" t="s">
        <v>758</v>
      </c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8"/>
      <c r="O549" s="47" t="s">
        <v>97</v>
      </c>
      <c r="P549" s="47"/>
      <c r="Q549" s="47"/>
      <c r="R549" s="47"/>
      <c r="S549" s="47"/>
      <c r="T549" s="47"/>
      <c r="U549" s="47"/>
      <c r="V549" s="49"/>
      <c r="W549" s="50"/>
      <c r="X549" s="51"/>
      <c r="Y549" s="52" t="s">
        <v>98</v>
      </c>
      <c r="Z549" s="53"/>
      <c r="AA549" s="54"/>
      <c r="AB549" s="54"/>
      <c r="AC549" s="54"/>
      <c r="AD549" s="54"/>
      <c r="AE549" s="54"/>
      <c r="AF549" s="54"/>
      <c r="AG549" s="55"/>
      <c r="AH549" s="56"/>
      <c r="AI549" s="57"/>
      <c r="AJ549" s="57"/>
      <c r="AK549" s="57">
        <v>45869</v>
      </c>
    </row>
    <row r="550" spans="1:37" ht="17.25" thickBot="1" x14ac:dyDescent="0.35">
      <c r="A550" s="103"/>
      <c r="B550" s="47"/>
      <c r="C550" s="47" t="s">
        <v>100</v>
      </c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8"/>
      <c r="O550" s="47"/>
      <c r="P550" s="47" t="s">
        <v>148</v>
      </c>
      <c r="Q550" s="47"/>
      <c r="R550" s="47"/>
      <c r="S550" s="47"/>
      <c r="T550" s="47"/>
      <c r="U550" s="47"/>
      <c r="V550" s="49"/>
      <c r="W550" s="50"/>
      <c r="X550" s="51"/>
      <c r="Y550" s="59" t="s">
        <v>102</v>
      </c>
      <c r="Z550" s="60"/>
      <c r="AA550" s="61"/>
      <c r="AB550" s="61"/>
      <c r="AC550" s="61"/>
      <c r="AD550" s="61"/>
      <c r="AE550" s="61"/>
      <c r="AF550" s="61"/>
      <c r="AG550" s="62"/>
      <c r="AH550" s="61"/>
      <c r="AI550" s="63"/>
      <c r="AJ550" s="64"/>
      <c r="AK550" s="57">
        <v>45853</v>
      </c>
    </row>
    <row r="551" spans="1:37" x14ac:dyDescent="0.3">
      <c r="A551" s="126"/>
      <c r="B551" s="47"/>
      <c r="C551" s="47"/>
      <c r="D551" s="47" t="s">
        <v>99</v>
      </c>
      <c r="E551" s="47"/>
      <c r="F551" s="47"/>
      <c r="G551" s="47"/>
      <c r="H551" s="47"/>
      <c r="I551" s="47"/>
      <c r="J551" s="47"/>
      <c r="K551" s="47"/>
      <c r="L551" s="47"/>
      <c r="M551" s="47"/>
      <c r="N551" s="48"/>
      <c r="O551" s="47"/>
      <c r="P551" s="47"/>
      <c r="Q551" s="47" t="s">
        <v>149</v>
      </c>
      <c r="R551" s="47"/>
      <c r="S551" s="47"/>
      <c r="T551" s="47"/>
      <c r="U551" s="47"/>
      <c r="V551" s="49"/>
      <c r="W551" s="50"/>
      <c r="X551" s="51"/>
      <c r="Y551" s="66" t="s">
        <v>104</v>
      </c>
      <c r="Z551" s="67" t="s">
        <v>105</v>
      </c>
      <c r="AA551" s="130" t="s">
        <v>743</v>
      </c>
      <c r="AB551" s="131"/>
      <c r="AC551" s="131"/>
      <c r="AD551" s="131"/>
      <c r="AE551" s="131"/>
      <c r="AF551" s="131"/>
      <c r="AG551" s="131"/>
      <c r="AH551" s="132" t="s">
        <v>384</v>
      </c>
      <c r="AI551" s="71" t="s">
        <v>109</v>
      </c>
      <c r="AJ551" s="72"/>
      <c r="AK551" s="73"/>
    </row>
    <row r="552" spans="1:37" x14ac:dyDescent="0.3">
      <c r="A552" s="126"/>
      <c r="B552" s="47"/>
      <c r="C552" s="47"/>
      <c r="D552" s="47"/>
      <c r="E552" s="47" t="s">
        <v>153</v>
      </c>
      <c r="F552" s="47"/>
      <c r="G552" s="47"/>
      <c r="H552" s="47"/>
      <c r="I552" s="47"/>
      <c r="J552" s="47"/>
      <c r="K552" s="47"/>
      <c r="L552" s="47"/>
      <c r="M552" s="47"/>
      <c r="N552" s="48"/>
      <c r="O552" s="47"/>
      <c r="P552" s="47"/>
      <c r="Q552" s="47"/>
      <c r="R552" s="47" t="s">
        <v>112</v>
      </c>
      <c r="S552" s="47"/>
      <c r="T552" s="47"/>
      <c r="U552" s="47"/>
      <c r="V552" s="49"/>
      <c r="W552" s="50"/>
      <c r="X552" s="51"/>
      <c r="Y552" s="66" t="s">
        <v>113</v>
      </c>
      <c r="Z552" s="67" t="s">
        <v>114</v>
      </c>
      <c r="AA552" s="133"/>
      <c r="AB552" s="134"/>
      <c r="AC552" s="134"/>
      <c r="AD552" s="134"/>
      <c r="AE552" s="134"/>
      <c r="AF552" s="134"/>
      <c r="AG552" s="134"/>
      <c r="AH552" s="141">
        <v>45869</v>
      </c>
      <c r="AI552" s="71" t="s">
        <v>119</v>
      </c>
      <c r="AJ552" s="77"/>
      <c r="AK552" s="73"/>
    </row>
    <row r="553" spans="1:37" x14ac:dyDescent="0.3">
      <c r="A553" s="126"/>
      <c r="B553" s="47"/>
      <c r="C553" s="47"/>
      <c r="D553" s="47"/>
      <c r="E553" s="47"/>
      <c r="F553" s="47" t="s">
        <v>157</v>
      </c>
      <c r="G553" s="47"/>
      <c r="H553" s="47"/>
      <c r="I553" s="47"/>
      <c r="J553" s="47"/>
      <c r="K553" s="47"/>
      <c r="L553" s="47"/>
      <c r="M553" s="47"/>
      <c r="N553" s="48"/>
      <c r="O553" s="47"/>
      <c r="P553" s="47"/>
      <c r="Q553" s="47"/>
      <c r="R553" s="47"/>
      <c r="S553" s="47"/>
      <c r="T553" s="47"/>
      <c r="U553" s="47"/>
      <c r="V553" s="49"/>
      <c r="W553" s="50"/>
      <c r="X553" s="51"/>
      <c r="Y553" s="78"/>
      <c r="Z553" s="67" t="s">
        <v>65</v>
      </c>
      <c r="AA553" s="133"/>
      <c r="AB553" s="134"/>
      <c r="AC553" s="134"/>
      <c r="AD553" s="134"/>
      <c r="AE553" s="134"/>
      <c r="AF553" s="134"/>
      <c r="AG553" s="134"/>
      <c r="AH553" s="135"/>
      <c r="AI553" s="71" t="s">
        <v>125</v>
      </c>
      <c r="AJ553" s="71"/>
      <c r="AK553" s="80">
        <v>100000</v>
      </c>
    </row>
    <row r="554" spans="1:37" x14ac:dyDescent="0.3">
      <c r="A554" s="126"/>
      <c r="B554" s="47"/>
      <c r="C554" s="47"/>
      <c r="D554" s="47"/>
      <c r="E554" s="47"/>
      <c r="F554" s="47"/>
      <c r="G554" s="47" t="s">
        <v>160</v>
      </c>
      <c r="H554" s="47"/>
      <c r="I554" s="47"/>
      <c r="J554" s="47"/>
      <c r="K554" s="47"/>
      <c r="L554" s="47"/>
      <c r="M554" s="47"/>
      <c r="N554" s="48"/>
      <c r="O554" s="47"/>
      <c r="P554" s="47"/>
      <c r="Q554" s="47"/>
      <c r="R554" s="47"/>
      <c r="S554" s="47"/>
      <c r="T554" s="47"/>
      <c r="U554" s="47" t="s">
        <v>759</v>
      </c>
      <c r="V554" s="49"/>
      <c r="W554" s="50"/>
      <c r="X554" s="51"/>
      <c r="Y554" s="78"/>
      <c r="Z554" s="67" t="s">
        <v>126</v>
      </c>
      <c r="AA554" s="133"/>
      <c r="AB554" s="134"/>
      <c r="AC554" s="134"/>
      <c r="AD554" s="134"/>
      <c r="AE554" s="134"/>
      <c r="AF554" s="134"/>
      <c r="AG554" s="134"/>
      <c r="AH554" s="135"/>
      <c r="AI554" s="71" t="s">
        <v>130</v>
      </c>
      <c r="AJ554" s="71"/>
      <c r="AK554" s="80">
        <v>45853</v>
      </c>
    </row>
    <row r="555" spans="1:37" x14ac:dyDescent="0.3">
      <c r="A555" s="126"/>
      <c r="B555" s="47"/>
      <c r="C555" s="47"/>
      <c r="D555" s="47"/>
      <c r="E555" s="47"/>
      <c r="F555" s="47"/>
      <c r="G555" s="47"/>
      <c r="H555" s="146" t="s">
        <v>760</v>
      </c>
      <c r="I555" s="47"/>
      <c r="J555" s="47"/>
      <c r="K555" s="47"/>
      <c r="L555" s="47"/>
      <c r="M555" s="47"/>
      <c r="N555" s="48"/>
      <c r="O555" s="47"/>
      <c r="P555" s="47"/>
      <c r="Q555" s="47"/>
      <c r="R555" s="47"/>
      <c r="S555" s="47"/>
      <c r="T555" s="48"/>
      <c r="U555" s="82"/>
      <c r="V555" s="83" t="s">
        <v>132</v>
      </c>
      <c r="W555" s="84">
        <f>U555/phase52</f>
        <v>0</v>
      </c>
      <c r="X555" s="51" t="s">
        <v>133</v>
      </c>
      <c r="Y555" s="78"/>
      <c r="Z555" s="67" t="s">
        <v>134</v>
      </c>
      <c r="AA555" s="133"/>
      <c r="AB555" s="134"/>
      <c r="AC555" s="134"/>
      <c r="AD555" s="134"/>
      <c r="AE555" s="134"/>
      <c r="AF555" s="134"/>
      <c r="AG555" s="134"/>
      <c r="AH555" s="135"/>
      <c r="AI555" s="71" t="s">
        <v>391</v>
      </c>
      <c r="AJ555" s="71"/>
      <c r="AK555" s="80"/>
    </row>
    <row r="556" spans="1:37" ht="17.25" thickBot="1" x14ac:dyDescent="0.35">
      <c r="A556" s="127"/>
      <c r="B556" s="86"/>
      <c r="C556" s="86" t="s">
        <v>139</v>
      </c>
      <c r="D556" s="86"/>
      <c r="E556" s="86"/>
      <c r="F556" s="86"/>
      <c r="G556" s="86"/>
      <c r="H556" s="86"/>
      <c r="I556" s="86" t="s">
        <v>140</v>
      </c>
      <c r="J556" s="86"/>
      <c r="K556" s="86"/>
      <c r="L556" s="86"/>
      <c r="M556" s="86"/>
      <c r="N556" s="87"/>
      <c r="O556" s="86"/>
      <c r="P556" s="86"/>
      <c r="Q556" s="86"/>
      <c r="R556" s="86"/>
      <c r="S556" s="86"/>
      <c r="T556" s="86"/>
      <c r="U556" s="147"/>
      <c r="V556" s="89" t="s">
        <v>132</v>
      </c>
      <c r="W556" s="90" t="str">
        <f>IF(U555&gt;0,(+U556/U555),"")</f>
        <v/>
      </c>
      <c r="X556" s="91" t="s">
        <v>133</v>
      </c>
      <c r="Y556" s="92"/>
      <c r="Z556" s="93" t="s">
        <v>141</v>
      </c>
      <c r="AA556" s="137"/>
      <c r="AB556" s="138"/>
      <c r="AC556" s="138"/>
      <c r="AD556" s="138"/>
      <c r="AE556" s="138"/>
      <c r="AF556" s="138"/>
      <c r="AG556" s="138"/>
      <c r="AH556" s="139"/>
      <c r="AI556" s="96" t="s">
        <v>145</v>
      </c>
      <c r="AJ556" s="96"/>
      <c r="AK556" s="97" t="s">
        <v>498</v>
      </c>
    </row>
    <row r="557" spans="1:37" ht="16.5" customHeight="1" x14ac:dyDescent="0.3">
      <c r="A557" s="45" t="s">
        <v>761</v>
      </c>
      <c r="B557" s="46" t="s">
        <v>762</v>
      </c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8"/>
      <c r="O557" s="47" t="s">
        <v>583</v>
      </c>
      <c r="P557" s="47"/>
      <c r="Q557" s="47"/>
      <c r="R557" s="47"/>
      <c r="S557" s="47"/>
      <c r="T557" s="47"/>
      <c r="U557" s="47"/>
      <c r="V557" s="49"/>
      <c r="W557" s="50"/>
      <c r="X557" s="51"/>
      <c r="Y557" s="52" t="s">
        <v>98</v>
      </c>
      <c r="Z557" s="53"/>
      <c r="AA557" s="54"/>
      <c r="AB557" s="54"/>
      <c r="AC557" s="54"/>
      <c r="AD557" s="54"/>
      <c r="AE557" s="54"/>
      <c r="AF557" s="54"/>
      <c r="AG557" s="55"/>
      <c r="AH557" s="56"/>
      <c r="AI557" s="57"/>
      <c r="AJ557" s="57"/>
      <c r="AK557" s="57">
        <v>45869</v>
      </c>
    </row>
    <row r="558" spans="1:37" ht="17.25" thickBot="1" x14ac:dyDescent="0.35">
      <c r="A558" s="197"/>
      <c r="B558" s="47"/>
      <c r="C558" s="47" t="s">
        <v>303</v>
      </c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8"/>
      <c r="O558" s="47"/>
      <c r="P558" s="47" t="s">
        <v>148</v>
      </c>
      <c r="Q558" s="47"/>
      <c r="R558" s="47"/>
      <c r="S558" s="47"/>
      <c r="T558" s="47"/>
      <c r="U558" s="47"/>
      <c r="V558" s="49"/>
      <c r="W558" s="50"/>
      <c r="X558" s="51"/>
      <c r="Y558" s="59" t="s">
        <v>102</v>
      </c>
      <c r="Z558" s="60"/>
      <c r="AA558" s="61"/>
      <c r="AB558" s="61"/>
      <c r="AC558" s="61"/>
      <c r="AD558" s="61"/>
      <c r="AE558" s="61"/>
      <c r="AF558" s="61"/>
      <c r="AG558" s="62"/>
      <c r="AH558" s="61"/>
      <c r="AI558" s="63"/>
      <c r="AJ558" s="64"/>
      <c r="AK558" s="57">
        <v>45910</v>
      </c>
    </row>
    <row r="559" spans="1:37" x14ac:dyDescent="0.3">
      <c r="A559" s="104"/>
      <c r="B559" s="47"/>
      <c r="C559" s="47"/>
      <c r="D559" s="47" t="s">
        <v>99</v>
      </c>
      <c r="E559" s="47"/>
      <c r="F559" s="47"/>
      <c r="G559" s="47"/>
      <c r="H559" s="47"/>
      <c r="I559" s="47"/>
      <c r="J559" s="47"/>
      <c r="K559" s="47"/>
      <c r="L559" s="47"/>
      <c r="M559" s="47"/>
      <c r="N559" s="48"/>
      <c r="O559" s="47"/>
      <c r="P559" s="47"/>
      <c r="Q559" s="47" t="s">
        <v>763</v>
      </c>
      <c r="R559" s="47"/>
      <c r="S559" s="47"/>
      <c r="T559" s="47"/>
      <c r="U559" s="47"/>
      <c r="V559" s="49"/>
      <c r="W559" s="50"/>
      <c r="X559" s="51"/>
      <c r="Y559" s="66" t="s">
        <v>104</v>
      </c>
      <c r="Z559" s="67" t="s">
        <v>105</v>
      </c>
      <c r="AA559" s="130" t="s">
        <v>764</v>
      </c>
      <c r="AB559" s="131"/>
      <c r="AC559" s="131"/>
      <c r="AD559" s="131"/>
      <c r="AE559" s="131"/>
      <c r="AF559" s="131"/>
      <c r="AG559" s="148"/>
      <c r="AH559" s="132" t="s">
        <v>384</v>
      </c>
      <c r="AI559" s="71" t="s">
        <v>109</v>
      </c>
      <c r="AJ559" s="72"/>
      <c r="AK559" s="73" t="s">
        <v>765</v>
      </c>
    </row>
    <row r="560" spans="1:37" x14ac:dyDescent="0.3">
      <c r="A560" s="65"/>
      <c r="B560" s="47"/>
      <c r="C560" s="47"/>
      <c r="D560" s="47"/>
      <c r="E560" s="47" t="s">
        <v>766</v>
      </c>
      <c r="F560" s="47"/>
      <c r="G560" s="47"/>
      <c r="H560" s="47"/>
      <c r="I560" s="47"/>
      <c r="J560" s="47"/>
      <c r="K560" s="47"/>
      <c r="L560" s="47"/>
      <c r="M560" s="47"/>
      <c r="N560" s="48"/>
      <c r="O560" s="47"/>
      <c r="P560" s="47"/>
      <c r="Q560" s="47"/>
      <c r="R560" s="47" t="s">
        <v>296</v>
      </c>
      <c r="S560" s="47"/>
      <c r="T560" s="47"/>
      <c r="U560" s="47"/>
      <c r="V560" s="49"/>
      <c r="W560" s="50"/>
      <c r="X560" s="51"/>
      <c r="Y560" s="66" t="s">
        <v>113</v>
      </c>
      <c r="Z560" s="67" t="s">
        <v>114</v>
      </c>
      <c r="AA560" s="133"/>
      <c r="AB560" s="134"/>
      <c r="AC560" s="134"/>
      <c r="AD560" s="134"/>
      <c r="AE560" s="134"/>
      <c r="AF560" s="134"/>
      <c r="AG560" s="149"/>
      <c r="AH560" s="150">
        <v>45899</v>
      </c>
      <c r="AI560" s="71" t="s">
        <v>119</v>
      </c>
      <c r="AJ560" s="77"/>
      <c r="AK560" s="73"/>
    </row>
    <row r="561" spans="1:37" x14ac:dyDescent="0.3">
      <c r="A561" s="65"/>
      <c r="B561" s="47"/>
      <c r="C561" s="47"/>
      <c r="D561" s="47"/>
      <c r="E561" s="47"/>
      <c r="F561" s="47" t="s">
        <v>767</v>
      </c>
      <c r="G561" s="47"/>
      <c r="H561" s="47"/>
      <c r="I561" s="47"/>
      <c r="J561" s="47"/>
      <c r="K561" s="47"/>
      <c r="L561" s="47"/>
      <c r="M561" s="47"/>
      <c r="N561" s="48"/>
      <c r="O561" s="47"/>
      <c r="P561" s="47"/>
      <c r="Q561" s="47"/>
      <c r="R561" s="47"/>
      <c r="S561" s="47"/>
      <c r="T561" s="47"/>
      <c r="U561" s="47"/>
      <c r="V561" s="49"/>
      <c r="W561" s="50"/>
      <c r="X561" s="51"/>
      <c r="Y561" s="78"/>
      <c r="Z561" s="67" t="s">
        <v>65</v>
      </c>
      <c r="AA561" s="133"/>
      <c r="AB561" s="134"/>
      <c r="AC561" s="134"/>
      <c r="AD561" s="134"/>
      <c r="AE561" s="134"/>
      <c r="AF561" s="134"/>
      <c r="AG561" s="149"/>
      <c r="AH561" s="151"/>
      <c r="AI561" s="71" t="s">
        <v>125</v>
      </c>
      <c r="AJ561" s="71"/>
      <c r="AK561" s="102">
        <f>1376146-277963</f>
        <v>1098183</v>
      </c>
    </row>
    <row r="562" spans="1:37" x14ac:dyDescent="0.3">
      <c r="A562" s="65"/>
      <c r="B562" s="47"/>
      <c r="C562" s="47"/>
      <c r="D562" s="47"/>
      <c r="E562" s="47"/>
      <c r="F562" s="47"/>
      <c r="G562" s="47" t="s">
        <v>65</v>
      </c>
      <c r="H562" s="47"/>
      <c r="I562" s="47"/>
      <c r="J562" s="47"/>
      <c r="K562" s="47"/>
      <c r="L562" s="47"/>
      <c r="M562" s="47"/>
      <c r="N562" s="48"/>
      <c r="O562" s="47"/>
      <c r="P562" s="47"/>
      <c r="Q562" s="47"/>
      <c r="R562" s="47"/>
      <c r="S562" s="47"/>
      <c r="T562" s="47" t="s">
        <v>768</v>
      </c>
      <c r="U562" s="47"/>
      <c r="V562" s="49"/>
      <c r="W562" s="50"/>
      <c r="X562" s="51"/>
      <c r="Y562" s="78"/>
      <c r="Z562" s="67" t="s">
        <v>126</v>
      </c>
      <c r="AA562" s="133"/>
      <c r="AB562" s="134"/>
      <c r="AC562" s="134"/>
      <c r="AD562" s="134"/>
      <c r="AE562" s="134"/>
      <c r="AF562" s="134"/>
      <c r="AG562" s="149"/>
      <c r="AH562" s="151"/>
      <c r="AI562" s="71" t="s">
        <v>130</v>
      </c>
      <c r="AJ562" s="71"/>
      <c r="AK562" s="80">
        <v>45897</v>
      </c>
    </row>
    <row r="563" spans="1:37" ht="17.25" hidden="1" customHeight="1" thickBot="1" x14ac:dyDescent="0.3">
      <c r="A563" s="65"/>
      <c r="B563" s="47"/>
      <c r="C563" s="47"/>
      <c r="D563" s="47"/>
      <c r="E563" s="47"/>
      <c r="F563" s="47"/>
      <c r="G563" s="47"/>
      <c r="H563" s="81" t="s">
        <v>769</v>
      </c>
      <c r="I563" s="47"/>
      <c r="J563" s="47"/>
      <c r="K563" s="47"/>
      <c r="L563" s="47"/>
      <c r="M563" s="47"/>
      <c r="N563" s="48"/>
      <c r="O563" s="47"/>
      <c r="P563" s="47"/>
      <c r="Q563" s="47"/>
      <c r="R563" s="47"/>
      <c r="S563" s="47"/>
      <c r="T563" s="48"/>
      <c r="U563" s="107">
        <v>10462065</v>
      </c>
      <c r="V563" s="83" t="s">
        <v>132</v>
      </c>
      <c r="W563" s="84">
        <f>U563/phase52</f>
        <v>1.780708414748991E-2</v>
      </c>
      <c r="X563" s="51" t="s">
        <v>133</v>
      </c>
      <c r="Y563" s="78"/>
      <c r="Z563" s="67" t="s">
        <v>134</v>
      </c>
      <c r="AA563" s="133"/>
      <c r="AB563" s="134"/>
      <c r="AC563" s="134"/>
      <c r="AD563" s="134"/>
      <c r="AE563" s="134"/>
      <c r="AF563" s="134"/>
      <c r="AG563" s="149"/>
      <c r="AH563" s="151"/>
      <c r="AI563" s="71" t="s">
        <v>391</v>
      </c>
      <c r="AJ563" s="71"/>
      <c r="AK563" s="80"/>
    </row>
    <row r="564" spans="1:37" ht="17.25" hidden="1" customHeight="1" thickBot="1" x14ac:dyDescent="0.35">
      <c r="A564" s="85"/>
      <c r="B564" s="86"/>
      <c r="C564" s="86" t="s">
        <v>432</v>
      </c>
      <c r="D564" s="86"/>
      <c r="E564" s="86"/>
      <c r="F564" s="86"/>
      <c r="G564" s="86"/>
      <c r="H564" s="86"/>
      <c r="I564" s="86" t="s">
        <v>206</v>
      </c>
      <c r="J564" s="86"/>
      <c r="K564" s="86"/>
      <c r="L564" s="86"/>
      <c r="M564" s="86"/>
      <c r="N564" s="87"/>
      <c r="O564" s="86"/>
      <c r="P564" s="86"/>
      <c r="Q564" s="86"/>
      <c r="R564" s="86"/>
      <c r="S564" s="86"/>
      <c r="T564" s="86"/>
      <c r="U564" s="88">
        <v>1793146</v>
      </c>
      <c r="V564" s="89" t="s">
        <v>132</v>
      </c>
      <c r="W564" s="90">
        <f>IF(U563&gt;0,(+U564/U563),"")</f>
        <v>0.17139503530134825</v>
      </c>
      <c r="X564" s="91" t="s">
        <v>133</v>
      </c>
      <c r="Y564" s="92"/>
      <c r="Z564" s="93" t="s">
        <v>141</v>
      </c>
      <c r="AA564" s="137"/>
      <c r="AB564" s="138"/>
      <c r="AC564" s="138"/>
      <c r="AD564" s="138"/>
      <c r="AE564" s="138"/>
      <c r="AF564" s="138"/>
      <c r="AG564" s="152"/>
      <c r="AH564" s="153"/>
      <c r="AI564" s="96" t="s">
        <v>145</v>
      </c>
      <c r="AJ564" s="96"/>
      <c r="AK564" s="97" t="s">
        <v>770</v>
      </c>
    </row>
    <row r="565" spans="1:37" ht="17.25" hidden="1" customHeight="1" thickBot="1" x14ac:dyDescent="0.3">
      <c r="A565" s="45" t="s">
        <v>379</v>
      </c>
      <c r="B565" s="154" t="s">
        <v>771</v>
      </c>
      <c r="C565" s="112"/>
      <c r="D565" s="112"/>
      <c r="E565" s="112"/>
      <c r="F565" s="112"/>
      <c r="G565" s="112"/>
      <c r="H565" s="112"/>
      <c r="I565" s="112"/>
      <c r="J565" s="112"/>
      <c r="K565" s="112"/>
      <c r="L565" s="112"/>
      <c r="M565" s="112"/>
      <c r="N565" s="112"/>
      <c r="O565" s="112" t="s">
        <v>709</v>
      </c>
      <c r="P565" s="112"/>
      <c r="Q565" s="112"/>
      <c r="R565" s="112"/>
      <c r="S565" s="112"/>
      <c r="T565" s="112"/>
      <c r="U565" s="112"/>
      <c r="V565" s="113"/>
      <c r="W565" s="114"/>
      <c r="X565" s="115"/>
      <c r="Y565" s="116" t="s">
        <v>98</v>
      </c>
      <c r="Z565" s="53"/>
      <c r="AA565" s="117" t="s">
        <v>65</v>
      </c>
      <c r="AB565" s="118" t="s">
        <v>65</v>
      </c>
      <c r="AC565" s="118" t="s">
        <v>65</v>
      </c>
      <c r="AD565" s="118" t="s">
        <v>65</v>
      </c>
      <c r="AE565" s="118" t="s">
        <v>65</v>
      </c>
      <c r="AF565" s="118" t="s">
        <v>65</v>
      </c>
      <c r="AG565" s="118" t="s">
        <v>65</v>
      </c>
      <c r="AH565" s="140" t="s">
        <v>65</v>
      </c>
      <c r="AI565" s="119"/>
      <c r="AJ565" s="119"/>
      <c r="AK565" s="119"/>
    </row>
    <row r="566" spans="1:37" ht="17.25" hidden="1" customHeight="1" thickBot="1" x14ac:dyDescent="0.35">
      <c r="A566" s="103"/>
      <c r="B566" s="47"/>
      <c r="C566" s="47" t="s">
        <v>697</v>
      </c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8"/>
      <c r="O566" s="47"/>
      <c r="P566" s="47" t="s">
        <v>215</v>
      </c>
      <c r="Q566" s="47"/>
      <c r="R566" s="47"/>
      <c r="S566" s="47"/>
      <c r="T566" s="47"/>
      <c r="U566" s="47"/>
      <c r="V566" s="49"/>
      <c r="W566" s="50"/>
      <c r="X566" s="51"/>
      <c r="Y566" s="59" t="s">
        <v>102</v>
      </c>
      <c r="Z566" s="60"/>
      <c r="AA566" s="129" t="s">
        <v>65</v>
      </c>
      <c r="AB566" s="120" t="s">
        <v>65</v>
      </c>
      <c r="AC566" s="120" t="s">
        <v>65</v>
      </c>
      <c r="AD566" s="120" t="s">
        <v>65</v>
      </c>
      <c r="AE566" s="120" t="s">
        <v>65</v>
      </c>
      <c r="AF566" s="120" t="s">
        <v>65</v>
      </c>
      <c r="AG566" s="120" t="s">
        <v>65</v>
      </c>
      <c r="AH566" s="121" t="s">
        <v>65</v>
      </c>
      <c r="AI566" s="63"/>
      <c r="AJ566" s="64"/>
      <c r="AK566" s="63"/>
    </row>
    <row r="567" spans="1:37" ht="17.25" hidden="1" customHeight="1" thickBot="1" x14ac:dyDescent="0.3">
      <c r="A567" s="104"/>
      <c r="B567" s="47"/>
      <c r="C567" s="47"/>
      <c r="D567" s="47" t="str">
        <f>$D$423</f>
        <v>N/A</v>
      </c>
      <c r="E567" s="47"/>
      <c r="F567" s="47"/>
      <c r="G567" s="47"/>
      <c r="H567" s="47"/>
      <c r="I567" s="47"/>
      <c r="J567" s="47"/>
      <c r="K567" s="47"/>
      <c r="L567" s="47"/>
      <c r="M567" s="47"/>
      <c r="N567" s="48"/>
      <c r="O567" s="47"/>
      <c r="P567" s="47"/>
      <c r="Q567" s="47" t="s">
        <v>217</v>
      </c>
      <c r="R567" s="47"/>
      <c r="S567" s="47"/>
      <c r="T567" s="47"/>
      <c r="U567" s="47"/>
      <c r="V567" s="49"/>
      <c r="W567" s="50"/>
      <c r="X567" s="51"/>
      <c r="Y567" s="66" t="s">
        <v>104</v>
      </c>
      <c r="Z567" s="67" t="s">
        <v>105</v>
      </c>
      <c r="AA567" s="130" t="s">
        <v>714</v>
      </c>
      <c r="AB567" s="131"/>
      <c r="AC567" s="131"/>
      <c r="AD567" s="131"/>
      <c r="AE567" s="131"/>
      <c r="AF567" s="131"/>
      <c r="AG567" s="131"/>
      <c r="AH567" s="132"/>
      <c r="AI567" s="71" t="s">
        <v>109</v>
      </c>
      <c r="AJ567" s="72"/>
      <c r="AK567" s="73"/>
    </row>
    <row r="568" spans="1:37" ht="17.25" hidden="1" customHeight="1" thickBot="1" x14ac:dyDescent="0.3">
      <c r="A568" s="126"/>
      <c r="B568" s="47"/>
      <c r="C568" s="47"/>
      <c r="D568" s="47"/>
      <c r="E568" s="47" t="s">
        <v>772</v>
      </c>
      <c r="F568" s="47"/>
      <c r="G568" s="47"/>
      <c r="H568" s="47"/>
      <c r="I568" s="47"/>
      <c r="J568" s="47"/>
      <c r="K568" s="47"/>
      <c r="L568" s="47"/>
      <c r="M568" s="47"/>
      <c r="N568" s="48"/>
      <c r="O568" s="47"/>
      <c r="P568" s="47"/>
      <c r="Q568" s="47"/>
      <c r="R568" s="47" t="s">
        <v>699</v>
      </c>
      <c r="S568" s="47"/>
      <c r="T568" s="47"/>
      <c r="U568" s="47"/>
      <c r="V568" s="49"/>
      <c r="W568" s="50"/>
      <c r="X568" s="51"/>
      <c r="Y568" s="66" t="s">
        <v>113</v>
      </c>
      <c r="Z568" s="67" t="s">
        <v>114</v>
      </c>
      <c r="AA568" s="133"/>
      <c r="AB568" s="134"/>
      <c r="AC568" s="134"/>
      <c r="AD568" s="134"/>
      <c r="AE568" s="134"/>
      <c r="AF568" s="134"/>
      <c r="AG568" s="134"/>
      <c r="AH568" s="135"/>
      <c r="AI568" s="71" t="s">
        <v>119</v>
      </c>
      <c r="AJ568" s="77"/>
      <c r="AK568" s="73"/>
    </row>
    <row r="569" spans="1:37" ht="17.25" hidden="1" customHeight="1" thickBot="1" x14ac:dyDescent="0.3">
      <c r="A569" s="126"/>
      <c r="B569" s="47"/>
      <c r="C569" s="47"/>
      <c r="D569" s="47"/>
      <c r="E569" s="47"/>
      <c r="F569" s="47" t="s">
        <v>773</v>
      </c>
      <c r="G569" s="47"/>
      <c r="H569" s="47"/>
      <c r="I569" s="47"/>
      <c r="J569" s="47"/>
      <c r="K569" s="47"/>
      <c r="L569" s="47"/>
      <c r="M569" s="47"/>
      <c r="N569" s="48"/>
      <c r="O569" s="47"/>
      <c r="P569" s="47"/>
      <c r="Q569" s="47"/>
      <c r="R569" s="47"/>
      <c r="S569" s="47"/>
      <c r="T569" s="47"/>
      <c r="U569" s="47"/>
      <c r="V569" s="49"/>
      <c r="W569" s="50"/>
      <c r="X569" s="51"/>
      <c r="Y569" s="78"/>
      <c r="Z569" s="67" t="s">
        <v>65</v>
      </c>
      <c r="AA569" s="133"/>
      <c r="AB569" s="134"/>
      <c r="AC569" s="134"/>
      <c r="AD569" s="134"/>
      <c r="AE569" s="134"/>
      <c r="AF569" s="134"/>
      <c r="AG569" s="134"/>
      <c r="AH569" s="135"/>
      <c r="AI569" s="71" t="s">
        <v>125</v>
      </c>
      <c r="AJ569" s="71"/>
      <c r="AK569" s="80"/>
    </row>
    <row r="570" spans="1:37" ht="17.25" hidden="1" customHeight="1" thickBot="1" x14ac:dyDescent="0.3">
      <c r="A570" s="126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8"/>
      <c r="O570" s="47"/>
      <c r="P570" s="47"/>
      <c r="Q570" s="47"/>
      <c r="R570" s="47"/>
      <c r="S570" s="47"/>
      <c r="T570" s="47" t="s">
        <v>702</v>
      </c>
      <c r="U570" s="47"/>
      <c r="V570" s="49"/>
      <c r="W570" s="50"/>
      <c r="X570" s="51"/>
      <c r="Y570" s="78"/>
      <c r="Z570" s="67" t="s">
        <v>126</v>
      </c>
      <c r="AA570" s="133"/>
      <c r="AB570" s="134"/>
      <c r="AC570" s="134"/>
      <c r="AD570" s="134"/>
      <c r="AE570" s="134"/>
      <c r="AF570" s="134"/>
      <c r="AG570" s="134"/>
      <c r="AH570" s="135"/>
      <c r="AI570" s="71" t="s">
        <v>130</v>
      </c>
      <c r="AJ570" s="71"/>
      <c r="AK570" s="80"/>
    </row>
    <row r="571" spans="1:37" x14ac:dyDescent="0.3">
      <c r="A571" s="126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8"/>
      <c r="O571" s="47"/>
      <c r="P571" s="47"/>
      <c r="Q571" s="47"/>
      <c r="R571" s="47"/>
      <c r="S571" s="47"/>
      <c r="T571" s="48"/>
      <c r="U571" s="82">
        <v>263908</v>
      </c>
      <c r="V571" s="83" t="s">
        <v>132</v>
      </c>
      <c r="W571" s="84">
        <f>U571/phase52</f>
        <v>4.4918780022832651E-4</v>
      </c>
      <c r="X571" s="51" t="s">
        <v>133</v>
      </c>
      <c r="Y571" s="78"/>
      <c r="Z571" s="67" t="s">
        <v>134</v>
      </c>
      <c r="AA571" s="133"/>
      <c r="AB571" s="134"/>
      <c r="AC571" s="134"/>
      <c r="AD571" s="134"/>
      <c r="AE571" s="134"/>
      <c r="AF571" s="134"/>
      <c r="AG571" s="134"/>
      <c r="AH571" s="135"/>
      <c r="AI571" s="71" t="s">
        <v>391</v>
      </c>
      <c r="AJ571" s="71"/>
      <c r="AK571" s="80"/>
    </row>
    <row r="572" spans="1:37" ht="17.25" thickBot="1" x14ac:dyDescent="0.35">
      <c r="A572" s="127"/>
      <c r="B572" s="86"/>
      <c r="C572" s="144" t="s">
        <v>704</v>
      </c>
      <c r="D572" s="86"/>
      <c r="E572" s="86"/>
      <c r="F572" s="86"/>
      <c r="G572" s="86"/>
      <c r="H572" s="86"/>
      <c r="I572" s="86" t="s">
        <v>241</v>
      </c>
      <c r="J572" s="86"/>
      <c r="K572" s="86"/>
      <c r="L572" s="86"/>
      <c r="M572" s="86"/>
      <c r="N572" s="87"/>
      <c r="O572" s="86"/>
      <c r="P572" s="86"/>
      <c r="Q572" s="86"/>
      <c r="R572" s="86"/>
      <c r="S572" s="86"/>
      <c r="T572" s="86"/>
      <c r="U572" s="88">
        <v>21938</v>
      </c>
      <c r="V572" s="89" t="s">
        <v>132</v>
      </c>
      <c r="W572" s="90">
        <f>IF(U571&gt;0,(+U572/U571),"")</f>
        <v>8.3127453506525006E-2</v>
      </c>
      <c r="X572" s="91" t="s">
        <v>133</v>
      </c>
      <c r="Y572" s="92"/>
      <c r="Z572" s="93" t="s">
        <v>141</v>
      </c>
      <c r="AA572" s="137"/>
      <c r="AB572" s="138"/>
      <c r="AC572" s="138"/>
      <c r="AD572" s="138"/>
      <c r="AE572" s="138"/>
      <c r="AF572" s="138"/>
      <c r="AG572" s="138"/>
      <c r="AH572" s="139"/>
      <c r="AI572" s="96" t="s">
        <v>145</v>
      </c>
      <c r="AJ572" s="96"/>
      <c r="AK572" s="97" t="s">
        <v>717</v>
      </c>
    </row>
    <row r="573" spans="1:37" ht="16.5" customHeight="1" x14ac:dyDescent="0.3">
      <c r="A573" s="45" t="s">
        <v>379</v>
      </c>
      <c r="B573" s="46" t="s">
        <v>774</v>
      </c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8"/>
      <c r="O573" s="112" t="s">
        <v>601</v>
      </c>
      <c r="P573" s="47"/>
      <c r="Q573" s="47"/>
      <c r="R573" s="47"/>
      <c r="S573" s="47"/>
      <c r="T573" s="47"/>
      <c r="U573" s="47"/>
      <c r="V573" s="49"/>
      <c r="W573" s="50"/>
      <c r="X573" s="51"/>
      <c r="Y573" s="52" t="s">
        <v>98</v>
      </c>
      <c r="Z573" s="53"/>
      <c r="AA573" s="54"/>
      <c r="AB573" s="54"/>
      <c r="AC573" s="54"/>
      <c r="AD573" s="54"/>
      <c r="AE573" s="54"/>
      <c r="AF573" s="54"/>
      <c r="AG573" s="55"/>
      <c r="AH573" s="56"/>
      <c r="AI573" s="57"/>
      <c r="AJ573" s="57"/>
      <c r="AK573" s="57">
        <v>46533</v>
      </c>
    </row>
    <row r="574" spans="1:37" ht="17.25" thickBot="1" x14ac:dyDescent="0.35">
      <c r="A574" s="197"/>
      <c r="B574" s="47"/>
      <c r="C574" s="47" t="s">
        <v>435</v>
      </c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8"/>
      <c r="O574" s="47"/>
      <c r="P574" s="47" t="s">
        <v>101</v>
      </c>
      <c r="Q574" s="47"/>
      <c r="R574" s="47"/>
      <c r="S574" s="47"/>
      <c r="T574" s="47"/>
      <c r="U574" s="47"/>
      <c r="V574" s="49"/>
      <c r="W574" s="50"/>
      <c r="X574" s="51"/>
      <c r="Y574" s="59" t="s">
        <v>102</v>
      </c>
      <c r="Z574" s="60"/>
      <c r="AA574" s="61"/>
      <c r="AB574" s="61"/>
      <c r="AC574" s="61"/>
      <c r="AD574" s="61"/>
      <c r="AE574" s="61"/>
      <c r="AF574" s="61"/>
      <c r="AG574" s="62"/>
      <c r="AH574" s="61"/>
      <c r="AI574" s="63"/>
      <c r="AJ574" s="64"/>
      <c r="AK574" s="57"/>
    </row>
    <row r="575" spans="1:37" x14ac:dyDescent="0.3">
      <c r="A575" s="104"/>
      <c r="B575" s="47"/>
      <c r="C575" s="47"/>
      <c r="D575" s="47" t="s">
        <v>99</v>
      </c>
      <c r="E575" s="47"/>
      <c r="F575" s="47"/>
      <c r="G575" s="47"/>
      <c r="H575" s="47"/>
      <c r="I575" s="47"/>
      <c r="J575" s="47"/>
      <c r="K575" s="47"/>
      <c r="L575" s="47"/>
      <c r="M575" s="47"/>
      <c r="N575" s="48"/>
      <c r="O575" s="47"/>
      <c r="P575" s="47"/>
      <c r="Q575" s="47" t="s">
        <v>103</v>
      </c>
      <c r="R575" s="47"/>
      <c r="S575" s="47"/>
      <c r="T575" s="47"/>
      <c r="U575" s="47"/>
      <c r="V575" s="49"/>
      <c r="W575" s="50"/>
      <c r="X575" s="51"/>
      <c r="Y575" s="66" t="s">
        <v>104</v>
      </c>
      <c r="Z575" s="67" t="s">
        <v>105</v>
      </c>
      <c r="AA575" s="130" t="s">
        <v>395</v>
      </c>
      <c r="AB575" s="131"/>
      <c r="AC575" s="131"/>
      <c r="AD575" s="131"/>
      <c r="AE575" s="131"/>
      <c r="AF575" s="131"/>
      <c r="AG575" s="131"/>
      <c r="AH575" s="132" t="s">
        <v>384</v>
      </c>
      <c r="AI575" s="71" t="s">
        <v>109</v>
      </c>
      <c r="AJ575" s="72"/>
      <c r="AK575" s="73"/>
    </row>
    <row r="576" spans="1:37" x14ac:dyDescent="0.3">
      <c r="A576" s="196"/>
      <c r="B576" s="47"/>
      <c r="C576" s="47"/>
      <c r="D576" s="47"/>
      <c r="E576" s="47" t="s">
        <v>775</v>
      </c>
      <c r="F576" s="47"/>
      <c r="G576" s="47"/>
      <c r="H576" s="47"/>
      <c r="I576" s="47"/>
      <c r="J576" s="47"/>
      <c r="K576" s="47"/>
      <c r="L576" s="47"/>
      <c r="M576" s="47"/>
      <c r="N576" s="48"/>
      <c r="O576" s="47"/>
      <c r="P576" s="47"/>
      <c r="Q576" s="47"/>
      <c r="R576" s="47" t="s">
        <v>776</v>
      </c>
      <c r="S576" s="47"/>
      <c r="T576" s="47"/>
      <c r="U576" s="47"/>
      <c r="V576" s="49"/>
      <c r="W576" s="50"/>
      <c r="X576" s="51"/>
      <c r="Y576" s="66" t="s">
        <v>113</v>
      </c>
      <c r="Z576" s="67" t="s">
        <v>114</v>
      </c>
      <c r="AA576" s="133"/>
      <c r="AB576" s="134"/>
      <c r="AC576" s="134"/>
      <c r="AD576" s="134"/>
      <c r="AE576" s="134"/>
      <c r="AF576" s="134"/>
      <c r="AG576" s="134"/>
      <c r="AH576" s="141"/>
      <c r="AI576" s="71" t="s">
        <v>119</v>
      </c>
      <c r="AJ576" s="77"/>
      <c r="AK576" s="73"/>
    </row>
    <row r="577" spans="1:37" x14ac:dyDescent="0.3">
      <c r="A577" s="196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8"/>
      <c r="O577" s="47"/>
      <c r="P577" s="47"/>
      <c r="Q577" s="47"/>
      <c r="R577" s="47"/>
      <c r="S577" s="47"/>
      <c r="T577" s="47"/>
      <c r="U577" s="47"/>
      <c r="V577" s="49"/>
      <c r="W577" s="50"/>
      <c r="X577" s="51"/>
      <c r="Y577" s="78"/>
      <c r="Z577" s="67" t="s">
        <v>65</v>
      </c>
      <c r="AA577" s="133"/>
      <c r="AB577" s="134"/>
      <c r="AC577" s="134"/>
      <c r="AD577" s="134"/>
      <c r="AE577" s="134"/>
      <c r="AF577" s="134"/>
      <c r="AG577" s="134"/>
      <c r="AH577" s="135"/>
      <c r="AI577" s="71" t="s">
        <v>125</v>
      </c>
      <c r="AJ577" s="71"/>
      <c r="AK577" s="80"/>
    </row>
    <row r="578" spans="1:37" x14ac:dyDescent="0.3">
      <c r="A578" s="196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8"/>
      <c r="O578" s="47"/>
      <c r="P578" s="47"/>
      <c r="Q578" s="47"/>
      <c r="R578" s="47"/>
      <c r="S578" s="47"/>
      <c r="T578" s="47" t="s">
        <v>777</v>
      </c>
      <c r="U578" s="47"/>
      <c r="V578" s="49"/>
      <c r="W578" s="50"/>
      <c r="X578" s="51"/>
      <c r="Y578" s="78"/>
      <c r="Z578" s="67" t="s">
        <v>126</v>
      </c>
      <c r="AA578" s="133"/>
      <c r="AB578" s="134"/>
      <c r="AC578" s="134"/>
      <c r="AD578" s="134"/>
      <c r="AE578" s="134"/>
      <c r="AF578" s="134"/>
      <c r="AG578" s="134"/>
      <c r="AH578" s="135"/>
      <c r="AI578" s="71" t="s">
        <v>130</v>
      </c>
      <c r="AJ578" s="71"/>
      <c r="AK578" s="80"/>
    </row>
    <row r="579" spans="1:37" x14ac:dyDescent="0.3">
      <c r="A579" s="196"/>
      <c r="B579" s="47"/>
      <c r="C579" s="47"/>
      <c r="D579" s="47"/>
      <c r="E579" s="47"/>
      <c r="F579" s="47"/>
      <c r="G579" s="47"/>
      <c r="H579" s="47" t="s">
        <v>778</v>
      </c>
      <c r="I579" s="47"/>
      <c r="J579" s="47"/>
      <c r="K579" s="47"/>
      <c r="L579" s="47"/>
      <c r="M579" s="47"/>
      <c r="N579" s="48"/>
      <c r="O579" s="47"/>
      <c r="P579" s="47"/>
      <c r="Q579" s="47"/>
      <c r="R579" s="47"/>
      <c r="S579" s="47"/>
      <c r="T579" s="48"/>
      <c r="U579" s="82">
        <v>1945174</v>
      </c>
      <c r="V579" s="83" t="s">
        <v>132</v>
      </c>
      <c r="W579" s="84">
        <f>U579/phase52</f>
        <v>3.3108069104435438E-3</v>
      </c>
      <c r="X579" s="51" t="s">
        <v>133</v>
      </c>
      <c r="Y579" s="78"/>
      <c r="Z579" s="67" t="s">
        <v>134</v>
      </c>
      <c r="AA579" s="133"/>
      <c r="AB579" s="134"/>
      <c r="AC579" s="134"/>
      <c r="AD579" s="134"/>
      <c r="AE579" s="134"/>
      <c r="AF579" s="134"/>
      <c r="AG579" s="134"/>
      <c r="AH579" s="135"/>
      <c r="AI579" s="71" t="s">
        <v>391</v>
      </c>
      <c r="AJ579" s="71"/>
      <c r="AK579" s="80"/>
    </row>
    <row r="580" spans="1:37" ht="17.25" thickBot="1" x14ac:dyDescent="0.35">
      <c r="A580" s="198"/>
      <c r="B580" s="86"/>
      <c r="C580" s="86" t="s">
        <v>605</v>
      </c>
      <c r="D580" s="86"/>
      <c r="E580" s="86"/>
      <c r="F580" s="86"/>
      <c r="G580" s="86"/>
      <c r="H580" s="86"/>
      <c r="I580" s="86" t="s">
        <v>358</v>
      </c>
      <c r="J580" s="86"/>
      <c r="K580" s="86"/>
      <c r="L580" s="86"/>
      <c r="M580" s="86"/>
      <c r="N580" s="87"/>
      <c r="O580" s="86"/>
      <c r="P580" s="86"/>
      <c r="Q580" s="86"/>
      <c r="R580" s="86"/>
      <c r="S580" s="86"/>
      <c r="T580" s="86"/>
      <c r="U580" s="88">
        <v>252642</v>
      </c>
      <c r="V580" s="89" t="s">
        <v>132</v>
      </c>
      <c r="W580" s="90">
        <f>IF(U579&gt;0,(+U580/U579),"")</f>
        <v>0.12988143991231632</v>
      </c>
      <c r="X580" s="91" t="s">
        <v>133</v>
      </c>
      <c r="Y580" s="92"/>
      <c r="Z580" s="93" t="s">
        <v>141</v>
      </c>
      <c r="AA580" s="137"/>
      <c r="AB580" s="138"/>
      <c r="AC580" s="138"/>
      <c r="AD580" s="138"/>
      <c r="AE580" s="138"/>
      <c r="AF580" s="138"/>
      <c r="AG580" s="138"/>
      <c r="AH580" s="139"/>
      <c r="AI580" s="96" t="s">
        <v>145</v>
      </c>
      <c r="AJ580" s="96"/>
      <c r="AK580" s="97" t="s">
        <v>399</v>
      </c>
    </row>
    <row r="581" spans="1:37" ht="16.5" customHeight="1" x14ac:dyDescent="0.3">
      <c r="A581" s="45" t="s">
        <v>379</v>
      </c>
      <c r="B581" s="111" t="s">
        <v>779</v>
      </c>
      <c r="C581" s="112"/>
      <c r="D581" s="112"/>
      <c r="E581" s="112"/>
      <c r="F581" s="112"/>
      <c r="G581" s="112"/>
      <c r="H581" s="112"/>
      <c r="I581" s="112"/>
      <c r="J581" s="112"/>
      <c r="K581" s="112"/>
      <c r="L581" s="112"/>
      <c r="M581" s="112"/>
      <c r="N581" s="112"/>
      <c r="O581" s="112" t="s">
        <v>601</v>
      </c>
      <c r="P581" s="112"/>
      <c r="Q581" s="112"/>
      <c r="R581" s="112"/>
      <c r="S581" s="112"/>
      <c r="T581" s="112"/>
      <c r="U581" s="112"/>
      <c r="V581" s="113"/>
      <c r="W581" s="114"/>
      <c r="X581" s="115"/>
      <c r="Y581" s="116" t="s">
        <v>98</v>
      </c>
      <c r="Z581" s="53"/>
      <c r="AA581" s="117" t="s">
        <v>65</v>
      </c>
      <c r="AB581" s="118" t="s">
        <v>65</v>
      </c>
      <c r="AC581" s="118" t="s">
        <v>65</v>
      </c>
      <c r="AD581" s="118" t="s">
        <v>65</v>
      </c>
      <c r="AE581" s="118" t="s">
        <v>65</v>
      </c>
      <c r="AF581" s="118" t="s">
        <v>65</v>
      </c>
      <c r="AG581" s="118" t="s">
        <v>65</v>
      </c>
      <c r="AH581" s="140" t="s">
        <v>65</v>
      </c>
      <c r="AI581" s="119"/>
      <c r="AJ581" s="119"/>
      <c r="AK581" s="57">
        <v>46533</v>
      </c>
    </row>
    <row r="582" spans="1:37" ht="17.25" thickBot="1" x14ac:dyDescent="0.35">
      <c r="A582" s="197"/>
      <c r="B582" s="47"/>
      <c r="C582" s="47" t="s">
        <v>435</v>
      </c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8"/>
      <c r="O582" s="47"/>
      <c r="P582" s="47" t="s">
        <v>101</v>
      </c>
      <c r="Q582" s="47"/>
      <c r="R582" s="47"/>
      <c r="S582" s="47"/>
      <c r="T582" s="47"/>
      <c r="U582" s="47"/>
      <c r="V582" s="49"/>
      <c r="W582" s="50"/>
      <c r="X582" s="51"/>
      <c r="Y582" s="59" t="s">
        <v>102</v>
      </c>
      <c r="Z582" s="60"/>
      <c r="AA582" s="129" t="s">
        <v>65</v>
      </c>
      <c r="AB582" s="120" t="s">
        <v>65</v>
      </c>
      <c r="AC582" s="120" t="s">
        <v>65</v>
      </c>
      <c r="AD582" s="120" t="s">
        <v>65</v>
      </c>
      <c r="AE582" s="120" t="s">
        <v>65</v>
      </c>
      <c r="AF582" s="120" t="s">
        <v>65</v>
      </c>
      <c r="AG582" s="120" t="s">
        <v>65</v>
      </c>
      <c r="AH582" s="121" t="s">
        <v>65</v>
      </c>
      <c r="AI582" s="63"/>
      <c r="AJ582" s="64"/>
      <c r="AK582" s="155"/>
    </row>
    <row r="583" spans="1:37" x14ac:dyDescent="0.3">
      <c r="A583" s="104"/>
      <c r="B583" s="47"/>
      <c r="C583" s="47"/>
      <c r="D583" s="47" t="s">
        <v>99</v>
      </c>
      <c r="E583" s="47"/>
      <c r="F583" s="47"/>
      <c r="G583" s="47"/>
      <c r="H583" s="47"/>
      <c r="I583" s="47"/>
      <c r="J583" s="47"/>
      <c r="K583" s="47"/>
      <c r="L583" s="47"/>
      <c r="M583" s="47"/>
      <c r="N583" s="48"/>
      <c r="O583" s="47"/>
      <c r="P583" s="47"/>
      <c r="Q583" s="47" t="s">
        <v>103</v>
      </c>
      <c r="R583" s="47"/>
      <c r="S583" s="47"/>
      <c r="T583" s="47"/>
      <c r="U583" s="47"/>
      <c r="V583" s="49"/>
      <c r="W583" s="50"/>
      <c r="X583" s="51"/>
      <c r="Y583" s="66" t="s">
        <v>104</v>
      </c>
      <c r="Z583" s="67" t="s">
        <v>105</v>
      </c>
      <c r="AA583" s="130" t="s">
        <v>383</v>
      </c>
      <c r="AB583" s="131"/>
      <c r="AC583" s="131"/>
      <c r="AD583" s="131"/>
      <c r="AE583" s="131"/>
      <c r="AF583" s="131"/>
      <c r="AG583" s="131"/>
      <c r="AH583" s="132" t="s">
        <v>384</v>
      </c>
      <c r="AI583" s="71" t="s">
        <v>109</v>
      </c>
      <c r="AJ583" s="72"/>
      <c r="AK583" s="73"/>
    </row>
    <row r="584" spans="1:37" x14ac:dyDescent="0.3">
      <c r="A584" s="196"/>
      <c r="B584" s="47"/>
      <c r="C584" s="47"/>
      <c r="D584" s="47"/>
      <c r="E584" s="47" t="s">
        <v>780</v>
      </c>
      <c r="F584" s="47"/>
      <c r="G584" s="47"/>
      <c r="H584" s="47"/>
      <c r="I584" s="47"/>
      <c r="J584" s="47"/>
      <c r="K584" s="47"/>
      <c r="L584" s="47"/>
      <c r="M584" s="47"/>
      <c r="N584" s="48"/>
      <c r="O584" s="47"/>
      <c r="P584" s="47"/>
      <c r="Q584" s="47"/>
      <c r="R584" s="47" t="s">
        <v>776</v>
      </c>
      <c r="S584" s="47"/>
      <c r="T584" s="47"/>
      <c r="U584" s="47"/>
      <c r="V584" s="49"/>
      <c r="W584" s="50"/>
      <c r="X584" s="51"/>
      <c r="Y584" s="66" t="s">
        <v>113</v>
      </c>
      <c r="Z584" s="67" t="s">
        <v>114</v>
      </c>
      <c r="AA584" s="133"/>
      <c r="AB584" s="134"/>
      <c r="AC584" s="134"/>
      <c r="AD584" s="134"/>
      <c r="AE584" s="134"/>
      <c r="AF584" s="134"/>
      <c r="AG584" s="134"/>
      <c r="AH584" s="141">
        <v>46112</v>
      </c>
      <c r="AI584" s="71" t="s">
        <v>119</v>
      </c>
      <c r="AJ584" s="77"/>
      <c r="AK584" s="73"/>
    </row>
    <row r="585" spans="1:37" x14ac:dyDescent="0.3">
      <c r="A585" s="196"/>
      <c r="B585" s="47"/>
      <c r="C585" s="47"/>
      <c r="D585" s="47"/>
      <c r="E585" s="47"/>
      <c r="F585" s="47" t="s">
        <v>781</v>
      </c>
      <c r="G585" s="47"/>
      <c r="H585" s="47"/>
      <c r="I585" s="47"/>
      <c r="J585" s="47"/>
      <c r="K585" s="47"/>
      <c r="L585" s="47"/>
      <c r="M585" s="47"/>
      <c r="N585" s="48"/>
      <c r="O585" s="47"/>
      <c r="P585" s="47"/>
      <c r="Q585" s="47"/>
      <c r="R585" s="47"/>
      <c r="S585" s="47"/>
      <c r="T585" s="47"/>
      <c r="U585" s="47"/>
      <c r="V585" s="49"/>
      <c r="W585" s="50"/>
      <c r="X585" s="51"/>
      <c r="Y585" s="78"/>
      <c r="Z585" s="67" t="s">
        <v>65</v>
      </c>
      <c r="AA585" s="133"/>
      <c r="AB585" s="134"/>
      <c r="AC585" s="134"/>
      <c r="AD585" s="134"/>
      <c r="AE585" s="134"/>
      <c r="AF585" s="134"/>
      <c r="AG585" s="134"/>
      <c r="AH585" s="135"/>
      <c r="AI585" s="71" t="s">
        <v>125</v>
      </c>
      <c r="AJ585" s="71"/>
      <c r="AK585" s="80"/>
    </row>
    <row r="586" spans="1:37" x14ac:dyDescent="0.3">
      <c r="A586" s="196"/>
      <c r="B586" s="47"/>
      <c r="C586" s="47"/>
      <c r="D586" s="47"/>
      <c r="E586" s="47"/>
      <c r="F586" s="47"/>
      <c r="G586" s="47" t="s">
        <v>65</v>
      </c>
      <c r="H586" s="47"/>
      <c r="I586" s="47"/>
      <c r="J586" s="47"/>
      <c r="K586" s="47"/>
      <c r="L586" s="47"/>
      <c r="M586" s="47"/>
      <c r="N586" s="48"/>
      <c r="O586" s="47"/>
      <c r="P586" s="47"/>
      <c r="Q586" s="47"/>
      <c r="R586" s="47"/>
      <c r="S586" s="47"/>
      <c r="T586" s="47" t="s">
        <v>782</v>
      </c>
      <c r="U586" s="47"/>
      <c r="V586" s="49"/>
      <c r="W586" s="50"/>
      <c r="X586" s="51"/>
      <c r="Y586" s="78"/>
      <c r="Z586" s="67" t="s">
        <v>126</v>
      </c>
      <c r="AA586" s="133"/>
      <c r="AB586" s="134"/>
      <c r="AC586" s="134"/>
      <c r="AD586" s="134"/>
      <c r="AE586" s="134"/>
      <c r="AF586" s="134"/>
      <c r="AG586" s="134"/>
      <c r="AH586" s="135"/>
      <c r="AI586" s="71" t="s">
        <v>130</v>
      </c>
      <c r="AJ586" s="71"/>
      <c r="AK586" s="80"/>
    </row>
    <row r="587" spans="1:37" ht="16.5" hidden="1" customHeight="1" x14ac:dyDescent="0.3">
      <c r="A587" s="196"/>
      <c r="B587" s="47"/>
      <c r="C587" s="47"/>
      <c r="D587" s="47"/>
      <c r="E587" s="47"/>
      <c r="F587" s="47"/>
      <c r="G587" s="47"/>
      <c r="H587" s="81" t="s">
        <v>783</v>
      </c>
      <c r="I587" s="47"/>
      <c r="J587" s="47"/>
      <c r="K587" s="47"/>
      <c r="L587" s="47"/>
      <c r="M587" s="47"/>
      <c r="N587" s="48"/>
      <c r="O587" s="47"/>
      <c r="P587" s="47"/>
      <c r="Q587" s="47"/>
      <c r="R587" s="47"/>
      <c r="S587" s="47"/>
      <c r="T587" s="48"/>
      <c r="U587" s="82">
        <v>3392847</v>
      </c>
      <c r="V587" s="83" t="s">
        <v>132</v>
      </c>
      <c r="W587" s="84">
        <f>U587/phase52</f>
        <v>5.7748362324797917E-3</v>
      </c>
      <c r="X587" s="51" t="s">
        <v>133</v>
      </c>
      <c r="Y587" s="78"/>
      <c r="Z587" s="67" t="s">
        <v>134</v>
      </c>
      <c r="AA587" s="133"/>
      <c r="AB587" s="134"/>
      <c r="AC587" s="134"/>
      <c r="AD587" s="134"/>
      <c r="AE587" s="134"/>
      <c r="AF587" s="134"/>
      <c r="AG587" s="134"/>
      <c r="AH587" s="135"/>
      <c r="AI587" s="71" t="s">
        <v>138</v>
      </c>
      <c r="AJ587" s="71"/>
      <c r="AK587" s="80"/>
    </row>
    <row r="588" spans="1:37" ht="17.25" hidden="1" customHeight="1" thickBot="1" x14ac:dyDescent="0.35">
      <c r="A588" s="136"/>
      <c r="B588" s="86"/>
      <c r="C588" s="86" t="s">
        <v>605</v>
      </c>
      <c r="D588" s="86"/>
      <c r="E588" s="86"/>
      <c r="F588" s="86"/>
      <c r="G588" s="86"/>
      <c r="H588" s="86"/>
      <c r="I588" s="86" t="s">
        <v>358</v>
      </c>
      <c r="J588" s="86"/>
      <c r="K588" s="86"/>
      <c r="L588" s="86"/>
      <c r="M588" s="86"/>
      <c r="N588" s="87"/>
      <c r="O588" s="86"/>
      <c r="P588" s="86"/>
      <c r="Q588" s="86"/>
      <c r="R588" s="86"/>
      <c r="S588" s="86"/>
      <c r="T588" s="86"/>
      <c r="U588" s="88">
        <v>441071</v>
      </c>
      <c r="V588" s="89" t="s">
        <v>132</v>
      </c>
      <c r="W588" s="90">
        <f>IF(U587&gt;0,(+U588/U587),"")</f>
        <v>0.13000026231657366</v>
      </c>
      <c r="X588" s="91" t="s">
        <v>133</v>
      </c>
      <c r="Y588" s="92"/>
      <c r="Z588" s="93" t="s">
        <v>141</v>
      </c>
      <c r="AA588" s="137"/>
      <c r="AB588" s="138"/>
      <c r="AC588" s="138"/>
      <c r="AD588" s="138"/>
      <c r="AE588" s="138"/>
      <c r="AF588" s="138"/>
      <c r="AG588" s="138"/>
      <c r="AH588" s="139"/>
      <c r="AI588" s="96" t="s">
        <v>145</v>
      </c>
      <c r="AJ588" s="96"/>
      <c r="AK588" s="97" t="s">
        <v>393</v>
      </c>
    </row>
    <row r="589" spans="1:37" ht="16.5" hidden="1" customHeight="1" x14ac:dyDescent="0.3">
      <c r="A589" s="45" t="s">
        <v>784</v>
      </c>
      <c r="B589" s="156" t="s">
        <v>785</v>
      </c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8"/>
      <c r="O589" s="47" t="s">
        <v>786</v>
      </c>
      <c r="P589" s="47"/>
      <c r="Q589" s="47"/>
      <c r="R589" s="47"/>
      <c r="S589" s="47"/>
      <c r="T589" s="47"/>
      <c r="U589" s="47"/>
      <c r="V589" s="49"/>
      <c r="W589" s="50"/>
      <c r="X589" s="51"/>
      <c r="Y589" s="52" t="s">
        <v>98</v>
      </c>
      <c r="Z589" s="53"/>
      <c r="AA589" s="54"/>
      <c r="AB589" s="54"/>
      <c r="AC589" s="54"/>
      <c r="AD589" s="54"/>
      <c r="AE589" s="54" t="s">
        <v>99</v>
      </c>
      <c r="AF589" s="54" t="s">
        <v>99</v>
      </c>
      <c r="AG589" s="55"/>
      <c r="AH589" s="54" t="s">
        <v>99</v>
      </c>
      <c r="AI589" s="98" t="s">
        <v>99</v>
      </c>
      <c r="AJ589" s="57"/>
      <c r="AK589" s="57"/>
    </row>
    <row r="590" spans="1:37" ht="18" hidden="1" customHeight="1" x14ac:dyDescent="0.35">
      <c r="A590" s="58"/>
      <c r="B590" s="47"/>
      <c r="C590" s="47" t="s">
        <v>787</v>
      </c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8"/>
      <c r="O590" s="47"/>
      <c r="P590" s="47" t="s">
        <v>788</v>
      </c>
      <c r="Q590" s="47"/>
      <c r="R590" s="47"/>
      <c r="S590" s="47"/>
      <c r="T590" s="47"/>
      <c r="U590" s="47"/>
      <c r="V590" s="49"/>
      <c r="W590" s="50"/>
      <c r="X590" s="51"/>
      <c r="Y590" s="59" t="s">
        <v>102</v>
      </c>
      <c r="Z590" s="60"/>
      <c r="AA590" s="61"/>
      <c r="AB590" s="61"/>
      <c r="AC590" s="61"/>
      <c r="AD590" s="61"/>
      <c r="AE590" s="61"/>
      <c r="AF590" s="61"/>
      <c r="AG590" s="62"/>
      <c r="AH590" s="61"/>
      <c r="AI590" s="63"/>
      <c r="AJ590" s="64"/>
      <c r="AK590" s="57"/>
    </row>
    <row r="591" spans="1:37" ht="16.5" hidden="1" customHeight="1" x14ac:dyDescent="0.3">
      <c r="A591" s="104"/>
      <c r="B591" s="47"/>
      <c r="C591" s="47"/>
      <c r="D591" s="47" t="s">
        <v>99</v>
      </c>
      <c r="E591" s="47"/>
      <c r="F591" s="47"/>
      <c r="G591" s="47"/>
      <c r="H591" s="47"/>
      <c r="I591" s="47"/>
      <c r="J591" s="47"/>
      <c r="K591" s="47"/>
      <c r="L591" s="47"/>
      <c r="M591" s="47"/>
      <c r="N591" s="48"/>
      <c r="O591" s="47"/>
      <c r="P591" s="47"/>
      <c r="Q591" s="47" t="s">
        <v>789</v>
      </c>
      <c r="R591" s="47"/>
      <c r="S591" s="47"/>
      <c r="T591" s="47"/>
      <c r="U591" s="47"/>
      <c r="V591" s="49"/>
      <c r="W591" s="50"/>
      <c r="X591" s="51"/>
      <c r="Y591" s="66" t="s">
        <v>104</v>
      </c>
      <c r="Z591" s="67" t="s">
        <v>105</v>
      </c>
      <c r="AA591" s="68"/>
      <c r="AB591" s="69"/>
      <c r="AC591" s="68"/>
      <c r="AD591" s="69"/>
      <c r="AE591" s="68"/>
      <c r="AF591" s="69"/>
      <c r="AG591" s="70"/>
      <c r="AH591" s="69"/>
      <c r="AI591" s="71" t="s">
        <v>109</v>
      </c>
      <c r="AJ591" s="72"/>
      <c r="AK591" s="73"/>
    </row>
    <row r="592" spans="1:37" ht="16.5" hidden="1" customHeight="1" x14ac:dyDescent="0.3">
      <c r="A592" s="65"/>
      <c r="B592" s="47"/>
      <c r="C592" s="47"/>
      <c r="D592" s="47"/>
      <c r="E592" s="47" t="s">
        <v>790</v>
      </c>
      <c r="F592" s="47"/>
      <c r="G592" s="47"/>
      <c r="H592" s="47"/>
      <c r="I592" s="47"/>
      <c r="J592" s="47"/>
      <c r="K592" s="47"/>
      <c r="L592" s="47"/>
      <c r="M592" s="47"/>
      <c r="N592" s="48"/>
      <c r="O592" s="47"/>
      <c r="P592" s="47"/>
      <c r="Q592" s="47"/>
      <c r="R592" s="47" t="s">
        <v>791</v>
      </c>
      <c r="S592" s="47"/>
      <c r="T592" s="47"/>
      <c r="U592" s="47"/>
      <c r="V592" s="49"/>
      <c r="W592" s="50"/>
      <c r="X592" s="51"/>
      <c r="Y592" s="66" t="s">
        <v>113</v>
      </c>
      <c r="Z592" s="67" t="s">
        <v>114</v>
      </c>
      <c r="AA592" s="74"/>
      <c r="AB592" s="75"/>
      <c r="AC592" s="74"/>
      <c r="AD592" s="75"/>
      <c r="AE592" s="74"/>
      <c r="AF592" s="75"/>
      <c r="AG592" s="76"/>
      <c r="AH592" s="75"/>
      <c r="AI592" s="71" t="s">
        <v>119</v>
      </c>
      <c r="AJ592" s="77"/>
      <c r="AK592" s="73"/>
    </row>
    <row r="593" spans="1:37" ht="16.5" hidden="1" customHeight="1" x14ac:dyDescent="0.3">
      <c r="A593" s="65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8"/>
      <c r="O593" s="47"/>
      <c r="P593" s="47"/>
      <c r="Q593" s="47"/>
      <c r="R593" s="47"/>
      <c r="S593" s="47"/>
      <c r="T593" s="47"/>
      <c r="U593" s="47"/>
      <c r="V593" s="49"/>
      <c r="W593" s="50"/>
      <c r="X593" s="51"/>
      <c r="Y593" s="78"/>
      <c r="Z593" s="67" t="s">
        <v>65</v>
      </c>
      <c r="AA593" s="79"/>
      <c r="AB593" s="75"/>
      <c r="AC593" s="79"/>
      <c r="AD593" s="75"/>
      <c r="AE593" s="79"/>
      <c r="AF593" s="75"/>
      <c r="AG593" s="76"/>
      <c r="AH593" s="75"/>
      <c r="AI593" s="71" t="s">
        <v>125</v>
      </c>
      <c r="AJ593" s="71"/>
      <c r="AK593" s="80"/>
    </row>
    <row r="594" spans="1:37" ht="17.25" hidden="1" customHeight="1" thickBot="1" x14ac:dyDescent="0.3">
      <c r="A594" s="65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8"/>
      <c r="O594" s="47"/>
      <c r="P594" s="47"/>
      <c r="Q594" s="47"/>
      <c r="R594" s="47"/>
      <c r="S594" s="47"/>
      <c r="T594" s="47"/>
      <c r="U594" s="47"/>
      <c r="V594" s="49"/>
      <c r="W594" s="50"/>
      <c r="X594" s="51"/>
      <c r="Y594" s="78"/>
      <c r="Z594" s="67" t="s">
        <v>126</v>
      </c>
      <c r="AA594" s="79"/>
      <c r="AB594" s="75"/>
      <c r="AC594" s="79"/>
      <c r="AD594" s="75"/>
      <c r="AE594" s="79"/>
      <c r="AF594" s="75"/>
      <c r="AG594" s="76"/>
      <c r="AH594" s="75"/>
      <c r="AI594" s="71" t="s">
        <v>130</v>
      </c>
      <c r="AJ594" s="71"/>
      <c r="AK594" s="80"/>
    </row>
    <row r="595" spans="1:37" ht="16.5" hidden="1" customHeight="1" x14ac:dyDescent="0.3">
      <c r="A595" s="65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8"/>
      <c r="O595" s="47"/>
      <c r="P595" s="47"/>
      <c r="Q595" s="47"/>
      <c r="R595" s="47"/>
      <c r="S595" s="47"/>
      <c r="T595" s="48"/>
      <c r="U595" s="82"/>
      <c r="V595" s="83" t="s">
        <v>132</v>
      </c>
      <c r="W595" s="84">
        <f>U595/phase52</f>
        <v>0</v>
      </c>
      <c r="X595" s="51" t="s">
        <v>133</v>
      </c>
      <c r="Y595" s="78"/>
      <c r="Z595" s="67" t="s">
        <v>134</v>
      </c>
      <c r="AA595" s="74"/>
      <c r="AB595" s="75"/>
      <c r="AC595" s="74"/>
      <c r="AD595" s="75"/>
      <c r="AE595" s="74"/>
      <c r="AF595" s="75"/>
      <c r="AG595" s="76"/>
      <c r="AH595" s="75"/>
      <c r="AI595" s="71" t="s">
        <v>391</v>
      </c>
      <c r="AJ595" s="71"/>
      <c r="AK595" s="80"/>
    </row>
    <row r="596" spans="1:37" ht="17.25" hidden="1" customHeight="1" thickBot="1" x14ac:dyDescent="0.35">
      <c r="A596" s="85"/>
      <c r="B596" s="86"/>
      <c r="C596" s="86" t="s">
        <v>376</v>
      </c>
      <c r="D596" s="86"/>
      <c r="E596" s="86"/>
      <c r="F596" s="86"/>
      <c r="G596" s="86"/>
      <c r="H596" s="86"/>
      <c r="I596" s="86" t="s">
        <v>792</v>
      </c>
      <c r="J596" s="86"/>
      <c r="K596" s="86"/>
      <c r="L596" s="86"/>
      <c r="M596" s="86"/>
      <c r="N596" s="87"/>
      <c r="O596" s="86"/>
      <c r="P596" s="86"/>
      <c r="Q596" s="86"/>
      <c r="R596" s="86"/>
      <c r="S596" s="86"/>
      <c r="T596" s="86"/>
      <c r="U596" s="88">
        <v>515000</v>
      </c>
      <c r="V596" s="89" t="s">
        <v>132</v>
      </c>
      <c r="W596" s="90" t="str">
        <f>IF(U595&gt;0,(+U596/U595),"")</f>
        <v/>
      </c>
      <c r="X596" s="91" t="s">
        <v>133</v>
      </c>
      <c r="Y596" s="92"/>
      <c r="Z596" s="93" t="s">
        <v>141</v>
      </c>
      <c r="AA596" s="2"/>
      <c r="AB596" s="94"/>
      <c r="AC596" s="2"/>
      <c r="AD596" s="94"/>
      <c r="AE596" s="2"/>
      <c r="AF596" s="94"/>
      <c r="AG596" s="95"/>
      <c r="AH596" s="94"/>
      <c r="AI596" s="96" t="s">
        <v>145</v>
      </c>
      <c r="AJ596" s="96"/>
      <c r="AK596" s="97" t="s">
        <v>793</v>
      </c>
    </row>
    <row r="597" spans="1:37" ht="16.5" hidden="1" customHeight="1" x14ac:dyDescent="0.3">
      <c r="A597" s="45" t="s">
        <v>784</v>
      </c>
      <c r="B597" s="156" t="s">
        <v>794</v>
      </c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8"/>
      <c r="O597" s="47" t="s">
        <v>786</v>
      </c>
      <c r="P597" s="47"/>
      <c r="Q597" s="47"/>
      <c r="R597" s="47"/>
      <c r="S597" s="47"/>
      <c r="T597" s="47"/>
      <c r="U597" s="47"/>
      <c r="V597" s="49"/>
      <c r="W597" s="50"/>
      <c r="X597" s="51"/>
      <c r="Y597" s="52" t="s">
        <v>98</v>
      </c>
      <c r="Z597" s="53"/>
      <c r="AA597" s="54"/>
      <c r="AB597" s="54"/>
      <c r="AC597" s="54"/>
      <c r="AD597" s="54"/>
      <c r="AE597" s="54" t="s">
        <v>99</v>
      </c>
      <c r="AF597" s="54" t="s">
        <v>99</v>
      </c>
      <c r="AG597" s="55"/>
      <c r="AH597" s="54" t="s">
        <v>99</v>
      </c>
      <c r="AI597" s="98" t="s">
        <v>99</v>
      </c>
      <c r="AJ597" s="57"/>
      <c r="AK597" s="57"/>
    </row>
    <row r="598" spans="1:37" ht="16.5" hidden="1" customHeight="1" x14ac:dyDescent="0.35">
      <c r="A598" s="58"/>
      <c r="B598" s="47"/>
      <c r="C598" s="47" t="s">
        <v>787</v>
      </c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8"/>
      <c r="O598" s="47"/>
      <c r="P598" s="47" t="s">
        <v>788</v>
      </c>
      <c r="Q598" s="47"/>
      <c r="R598" s="47"/>
      <c r="S598" s="47"/>
      <c r="T598" s="47"/>
      <c r="U598" s="47"/>
      <c r="V598" s="49"/>
      <c r="W598" s="50"/>
      <c r="X598" s="51"/>
      <c r="Y598" s="59" t="s">
        <v>102</v>
      </c>
      <c r="Z598" s="60"/>
      <c r="AA598" s="61"/>
      <c r="AB598" s="61"/>
      <c r="AC598" s="61"/>
      <c r="AD598" s="61"/>
      <c r="AE598" s="61"/>
      <c r="AF598" s="61"/>
      <c r="AG598" s="62"/>
      <c r="AH598" s="61"/>
      <c r="AI598" s="63"/>
      <c r="AJ598" s="64"/>
      <c r="AK598" s="57"/>
    </row>
    <row r="599" spans="1:37" ht="18" hidden="1" customHeight="1" x14ac:dyDescent="0.3">
      <c r="A599" s="104"/>
      <c r="B599" s="47"/>
      <c r="C599" s="47"/>
      <c r="D599" s="47" t="s">
        <v>99</v>
      </c>
      <c r="E599" s="47"/>
      <c r="F599" s="47"/>
      <c r="G599" s="47"/>
      <c r="H599" s="47"/>
      <c r="I599" s="47"/>
      <c r="J599" s="47"/>
      <c r="K599" s="47"/>
      <c r="L599" s="47"/>
      <c r="M599" s="47"/>
      <c r="N599" s="48"/>
      <c r="O599" s="47"/>
      <c r="P599" s="47"/>
      <c r="Q599" s="47" t="s">
        <v>789</v>
      </c>
      <c r="R599" s="47"/>
      <c r="S599" s="47"/>
      <c r="T599" s="47"/>
      <c r="U599" s="47"/>
      <c r="V599" s="49"/>
      <c r="W599" s="50"/>
      <c r="X599" s="51"/>
      <c r="Y599" s="66" t="s">
        <v>104</v>
      </c>
      <c r="Z599" s="67" t="s">
        <v>105</v>
      </c>
      <c r="AA599" s="68"/>
      <c r="AB599" s="69"/>
      <c r="AC599" s="68"/>
      <c r="AD599" s="69"/>
      <c r="AE599" s="68"/>
      <c r="AF599" s="69"/>
      <c r="AG599" s="70"/>
      <c r="AH599" s="69"/>
      <c r="AI599" s="71" t="s">
        <v>109</v>
      </c>
      <c r="AJ599" s="72"/>
      <c r="AK599" s="73"/>
    </row>
    <row r="600" spans="1:37" ht="16.5" hidden="1" customHeight="1" x14ac:dyDescent="0.3">
      <c r="A600" s="65"/>
      <c r="B600" s="47"/>
      <c r="C600" s="47"/>
      <c r="D600" s="47"/>
      <c r="E600" s="47" t="s">
        <v>795</v>
      </c>
      <c r="F600" s="47"/>
      <c r="G600" s="47"/>
      <c r="H600" s="47"/>
      <c r="I600" s="47"/>
      <c r="J600" s="47"/>
      <c r="K600" s="47"/>
      <c r="L600" s="47"/>
      <c r="M600" s="47"/>
      <c r="N600" s="48"/>
      <c r="O600" s="47"/>
      <c r="P600" s="47"/>
      <c r="Q600" s="47"/>
      <c r="R600" s="47" t="s">
        <v>791</v>
      </c>
      <c r="S600" s="47"/>
      <c r="T600" s="47"/>
      <c r="U600" s="47"/>
      <c r="V600" s="49"/>
      <c r="W600" s="50"/>
      <c r="X600" s="51"/>
      <c r="Y600" s="66" t="s">
        <v>113</v>
      </c>
      <c r="Z600" s="67" t="s">
        <v>114</v>
      </c>
      <c r="AA600" s="74"/>
      <c r="AB600" s="75"/>
      <c r="AC600" s="74"/>
      <c r="AD600" s="75"/>
      <c r="AE600" s="74"/>
      <c r="AF600" s="75"/>
      <c r="AG600" s="76"/>
      <c r="AH600" s="75"/>
      <c r="AI600" s="71" t="s">
        <v>119</v>
      </c>
      <c r="AJ600" s="77"/>
      <c r="AK600" s="73"/>
    </row>
    <row r="601" spans="1:37" ht="16.5" hidden="1" customHeight="1" x14ac:dyDescent="0.3">
      <c r="A601" s="65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8"/>
      <c r="O601" s="47"/>
      <c r="P601" s="47"/>
      <c r="Q601" s="47"/>
      <c r="R601" s="47"/>
      <c r="S601" s="47"/>
      <c r="T601" s="47"/>
      <c r="U601" s="47"/>
      <c r="V601" s="49"/>
      <c r="W601" s="50"/>
      <c r="X601" s="51"/>
      <c r="Y601" s="78"/>
      <c r="Z601" s="67" t="s">
        <v>65</v>
      </c>
      <c r="AA601" s="79"/>
      <c r="AB601" s="75"/>
      <c r="AC601" s="79"/>
      <c r="AD601" s="75"/>
      <c r="AE601" s="79"/>
      <c r="AF601" s="75"/>
      <c r="AG601" s="76"/>
      <c r="AH601" s="75"/>
      <c r="AI601" s="71" t="s">
        <v>125</v>
      </c>
      <c r="AJ601" s="71"/>
      <c r="AK601" s="80"/>
    </row>
    <row r="602" spans="1:37" ht="17.25" hidden="1" customHeight="1" thickBot="1" x14ac:dyDescent="0.3">
      <c r="A602" s="65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8"/>
      <c r="O602" s="47"/>
      <c r="P602" s="47"/>
      <c r="Q602" s="47"/>
      <c r="R602" s="47"/>
      <c r="S602" s="47"/>
      <c r="T602" s="47" t="s">
        <v>796</v>
      </c>
      <c r="U602" s="47"/>
      <c r="V602" s="49"/>
      <c r="W602" s="50"/>
      <c r="X602" s="51"/>
      <c r="Y602" s="78"/>
      <c r="Z602" s="67" t="s">
        <v>126</v>
      </c>
      <c r="AA602" s="79"/>
      <c r="AB602" s="75"/>
      <c r="AC602" s="79"/>
      <c r="AD602" s="75"/>
      <c r="AE602" s="79"/>
      <c r="AF602" s="75"/>
      <c r="AG602" s="76"/>
      <c r="AH602" s="75"/>
      <c r="AI602" s="71" t="s">
        <v>130</v>
      </c>
      <c r="AJ602" s="71"/>
      <c r="AK602" s="80"/>
    </row>
    <row r="603" spans="1:37" ht="16.5" hidden="1" customHeight="1" x14ac:dyDescent="0.3">
      <c r="A603" s="65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8"/>
      <c r="O603" s="47"/>
      <c r="P603" s="47"/>
      <c r="Q603" s="47"/>
      <c r="R603" s="47"/>
      <c r="S603" s="47"/>
      <c r="T603" s="48"/>
      <c r="U603" s="82"/>
      <c r="V603" s="83" t="s">
        <v>132</v>
      </c>
      <c r="W603" s="84">
        <f>U603/phase52</f>
        <v>0</v>
      </c>
      <c r="X603" s="51" t="s">
        <v>133</v>
      </c>
      <c r="Y603" s="78"/>
      <c r="Z603" s="67" t="s">
        <v>134</v>
      </c>
      <c r="AA603" s="74"/>
      <c r="AB603" s="75"/>
      <c r="AC603" s="74"/>
      <c r="AD603" s="75"/>
      <c r="AE603" s="74"/>
      <c r="AF603" s="75"/>
      <c r="AG603" s="76"/>
      <c r="AH603" s="75"/>
      <c r="AI603" s="71" t="s">
        <v>391</v>
      </c>
      <c r="AJ603" s="71"/>
      <c r="AK603" s="80"/>
    </row>
    <row r="604" spans="1:37" ht="17.25" hidden="1" customHeight="1" thickBot="1" x14ac:dyDescent="0.35">
      <c r="A604" s="85"/>
      <c r="B604" s="86"/>
      <c r="C604" s="86" t="s">
        <v>376</v>
      </c>
      <c r="D604" s="86"/>
      <c r="E604" s="86"/>
      <c r="F604" s="86"/>
      <c r="G604" s="86"/>
      <c r="H604" s="86"/>
      <c r="I604" s="86" t="s">
        <v>792</v>
      </c>
      <c r="J604" s="86"/>
      <c r="K604" s="86"/>
      <c r="L604" s="86"/>
      <c r="M604" s="86"/>
      <c r="N604" s="87"/>
      <c r="O604" s="86"/>
      <c r="P604" s="86"/>
      <c r="Q604" s="86"/>
      <c r="R604" s="86"/>
      <c r="S604" s="86"/>
      <c r="T604" s="86"/>
      <c r="U604" s="88">
        <v>515000</v>
      </c>
      <c r="V604" s="89" t="s">
        <v>132</v>
      </c>
      <c r="W604" s="90" t="str">
        <f>IF(U603&gt;0,(+U604/U603),"")</f>
        <v/>
      </c>
      <c r="X604" s="91" t="s">
        <v>133</v>
      </c>
      <c r="Y604" s="92"/>
      <c r="Z604" s="93" t="s">
        <v>141</v>
      </c>
      <c r="AA604" s="2"/>
      <c r="AB604" s="94"/>
      <c r="AC604" s="2"/>
      <c r="AD604" s="94"/>
      <c r="AE604" s="2"/>
      <c r="AF604" s="94"/>
      <c r="AG604" s="95"/>
      <c r="AH604" s="94"/>
      <c r="AI604" s="96" t="s">
        <v>145</v>
      </c>
      <c r="AJ604" s="96"/>
      <c r="AK604" s="97" t="s">
        <v>793</v>
      </c>
    </row>
    <row r="605" spans="1:37" ht="16.5" hidden="1" customHeight="1" x14ac:dyDescent="0.3">
      <c r="A605" s="45" t="s">
        <v>784</v>
      </c>
      <c r="B605" s="156" t="s">
        <v>797</v>
      </c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8"/>
      <c r="O605" s="47" t="s">
        <v>786</v>
      </c>
      <c r="P605" s="47"/>
      <c r="Q605" s="47"/>
      <c r="R605" s="47"/>
      <c r="S605" s="47"/>
      <c r="T605" s="47"/>
      <c r="U605" s="47"/>
      <c r="V605" s="49"/>
      <c r="W605" s="50"/>
      <c r="X605" s="51"/>
      <c r="Y605" s="52" t="s">
        <v>98</v>
      </c>
      <c r="Z605" s="53"/>
      <c r="AA605" s="54"/>
      <c r="AB605" s="54"/>
      <c r="AC605" s="54"/>
      <c r="AD605" s="54"/>
      <c r="AE605" s="54" t="s">
        <v>99</v>
      </c>
      <c r="AF605" s="54" t="s">
        <v>99</v>
      </c>
      <c r="AG605" s="55"/>
      <c r="AH605" s="54" t="s">
        <v>99</v>
      </c>
      <c r="AI605" s="98" t="s">
        <v>99</v>
      </c>
      <c r="AJ605" s="57"/>
      <c r="AK605" s="57"/>
    </row>
    <row r="606" spans="1:37" ht="16.5" hidden="1" customHeight="1" x14ac:dyDescent="0.35">
      <c r="A606" s="58"/>
      <c r="B606" s="47"/>
      <c r="C606" s="47" t="s">
        <v>787</v>
      </c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8"/>
      <c r="O606" s="47"/>
      <c r="P606" s="47" t="s">
        <v>788</v>
      </c>
      <c r="Q606" s="47"/>
      <c r="R606" s="47"/>
      <c r="S606" s="47"/>
      <c r="T606" s="47"/>
      <c r="U606" s="47"/>
      <c r="V606" s="49"/>
      <c r="W606" s="50"/>
      <c r="X606" s="51"/>
      <c r="Y606" s="59" t="s">
        <v>102</v>
      </c>
      <c r="Z606" s="60"/>
      <c r="AA606" s="61"/>
      <c r="AB606" s="61"/>
      <c r="AC606" s="61"/>
      <c r="AD606" s="61"/>
      <c r="AE606" s="61"/>
      <c r="AF606" s="61"/>
      <c r="AG606" s="62"/>
      <c r="AH606" s="61"/>
      <c r="AI606" s="63"/>
      <c r="AJ606" s="64"/>
      <c r="AK606" s="57"/>
    </row>
    <row r="607" spans="1:37" ht="18" hidden="1" customHeight="1" x14ac:dyDescent="0.3">
      <c r="A607" s="104"/>
      <c r="B607" s="47"/>
      <c r="C607" s="47"/>
      <c r="D607" s="47" t="s">
        <v>99</v>
      </c>
      <c r="E607" s="47"/>
      <c r="F607" s="47"/>
      <c r="G607" s="47"/>
      <c r="H607" s="47"/>
      <c r="I607" s="47"/>
      <c r="J607" s="47"/>
      <c r="K607" s="47"/>
      <c r="L607" s="47"/>
      <c r="M607" s="47"/>
      <c r="N607" s="48"/>
      <c r="O607" s="47"/>
      <c r="P607" s="47"/>
      <c r="Q607" s="47" t="s">
        <v>789</v>
      </c>
      <c r="R607" s="47"/>
      <c r="S607" s="47"/>
      <c r="T607" s="47"/>
      <c r="U607" s="47"/>
      <c r="V607" s="49"/>
      <c r="W607" s="50"/>
      <c r="X607" s="51"/>
      <c r="Y607" s="66" t="s">
        <v>104</v>
      </c>
      <c r="Z607" s="67" t="s">
        <v>105</v>
      </c>
      <c r="AA607" s="68"/>
      <c r="AB607" s="69"/>
      <c r="AC607" s="68"/>
      <c r="AD607" s="69"/>
      <c r="AE607" s="68"/>
      <c r="AF607" s="69"/>
      <c r="AG607" s="70"/>
      <c r="AH607" s="69"/>
      <c r="AI607" s="71" t="s">
        <v>109</v>
      </c>
      <c r="AJ607" s="72"/>
      <c r="AK607" s="73"/>
    </row>
    <row r="608" spans="1:37" ht="16.5" hidden="1" customHeight="1" x14ac:dyDescent="0.3">
      <c r="A608" s="65"/>
      <c r="B608" s="47"/>
      <c r="C608" s="47"/>
      <c r="D608" s="47"/>
      <c r="E608" s="47" t="s">
        <v>798</v>
      </c>
      <c r="F608" s="47"/>
      <c r="G608" s="47"/>
      <c r="H608" s="47"/>
      <c r="I608" s="47"/>
      <c r="J608" s="47"/>
      <c r="K608" s="47"/>
      <c r="L608" s="47"/>
      <c r="M608" s="47"/>
      <c r="N608" s="48"/>
      <c r="O608" s="47"/>
      <c r="P608" s="47"/>
      <c r="Q608" s="47"/>
      <c r="R608" s="47" t="s">
        <v>791</v>
      </c>
      <c r="S608" s="47"/>
      <c r="T608" s="47"/>
      <c r="U608" s="47"/>
      <c r="V608" s="49"/>
      <c r="W608" s="50"/>
      <c r="X608" s="51"/>
      <c r="Y608" s="66" t="s">
        <v>113</v>
      </c>
      <c r="Z608" s="67" t="s">
        <v>114</v>
      </c>
      <c r="AA608" s="74"/>
      <c r="AB608" s="75"/>
      <c r="AC608" s="74"/>
      <c r="AD608" s="75"/>
      <c r="AE608" s="74"/>
      <c r="AF608" s="75"/>
      <c r="AG608" s="76"/>
      <c r="AH608" s="75"/>
      <c r="AI608" s="71" t="s">
        <v>119</v>
      </c>
      <c r="AJ608" s="77"/>
      <c r="AK608" s="73"/>
    </row>
    <row r="609" spans="1:37" ht="16.5" hidden="1" customHeight="1" x14ac:dyDescent="0.3">
      <c r="A609" s="65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8"/>
      <c r="O609" s="47"/>
      <c r="P609" s="47"/>
      <c r="Q609" s="47"/>
      <c r="R609" s="47"/>
      <c r="S609" s="47"/>
      <c r="T609" s="47"/>
      <c r="U609" s="47"/>
      <c r="V609" s="49"/>
      <c r="W609" s="50"/>
      <c r="X609" s="51"/>
      <c r="Y609" s="78"/>
      <c r="Z609" s="67" t="s">
        <v>65</v>
      </c>
      <c r="AA609" s="79"/>
      <c r="AB609" s="75"/>
      <c r="AC609" s="79"/>
      <c r="AD609" s="75"/>
      <c r="AE609" s="79"/>
      <c r="AF609" s="75"/>
      <c r="AG609" s="76"/>
      <c r="AH609" s="75"/>
      <c r="AI609" s="71" t="s">
        <v>125</v>
      </c>
      <c r="AJ609" s="71"/>
      <c r="AK609" s="80"/>
    </row>
    <row r="610" spans="1:37" ht="17.25" hidden="1" customHeight="1" thickBot="1" x14ac:dyDescent="0.3">
      <c r="A610" s="65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8"/>
      <c r="O610" s="47"/>
      <c r="P610" s="47"/>
      <c r="Q610" s="47"/>
      <c r="R610" s="47"/>
      <c r="S610" s="47"/>
      <c r="T610" s="47" t="s">
        <v>799</v>
      </c>
      <c r="U610" s="47"/>
      <c r="V610" s="49"/>
      <c r="W610" s="50"/>
      <c r="X610" s="51"/>
      <c r="Y610" s="78"/>
      <c r="Z610" s="67" t="s">
        <v>126</v>
      </c>
      <c r="AA610" s="79"/>
      <c r="AB610" s="75"/>
      <c r="AC610" s="79"/>
      <c r="AD610" s="75"/>
      <c r="AE610" s="79"/>
      <c r="AF610" s="75"/>
      <c r="AG610" s="76"/>
      <c r="AH610" s="75"/>
      <c r="AI610" s="71" t="s">
        <v>130</v>
      </c>
      <c r="AJ610" s="71"/>
      <c r="AK610" s="80"/>
    </row>
    <row r="611" spans="1:37" ht="16.5" hidden="1" customHeight="1" x14ac:dyDescent="0.3">
      <c r="A611" s="65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8"/>
      <c r="O611" s="47"/>
      <c r="P611" s="47"/>
      <c r="Q611" s="47"/>
      <c r="R611" s="47"/>
      <c r="S611" s="47"/>
      <c r="T611" s="48"/>
      <c r="U611" s="82"/>
      <c r="V611" s="83" t="s">
        <v>132</v>
      </c>
      <c r="W611" s="84">
        <f>U611/phase52</f>
        <v>0</v>
      </c>
      <c r="X611" s="51" t="s">
        <v>133</v>
      </c>
      <c r="Y611" s="78"/>
      <c r="Z611" s="67" t="s">
        <v>134</v>
      </c>
      <c r="AA611" s="74"/>
      <c r="AB611" s="75"/>
      <c r="AC611" s="74"/>
      <c r="AD611" s="75"/>
      <c r="AE611" s="74"/>
      <c r="AF611" s="75"/>
      <c r="AG611" s="76"/>
      <c r="AH611" s="75"/>
      <c r="AI611" s="71" t="s">
        <v>391</v>
      </c>
      <c r="AJ611" s="71"/>
      <c r="AK611" s="80"/>
    </row>
    <row r="612" spans="1:37" ht="17.25" hidden="1" customHeight="1" thickBot="1" x14ac:dyDescent="0.35">
      <c r="A612" s="85"/>
      <c r="B612" s="86"/>
      <c r="C612" s="86" t="s">
        <v>376</v>
      </c>
      <c r="D612" s="86"/>
      <c r="E612" s="86"/>
      <c r="F612" s="86"/>
      <c r="G612" s="86"/>
      <c r="H612" s="86"/>
      <c r="I612" s="86" t="s">
        <v>792</v>
      </c>
      <c r="J612" s="86"/>
      <c r="K612" s="86"/>
      <c r="L612" s="86"/>
      <c r="M612" s="86"/>
      <c r="N612" s="87"/>
      <c r="O612" s="86"/>
      <c r="P612" s="86"/>
      <c r="Q612" s="86"/>
      <c r="R612" s="86"/>
      <c r="S612" s="86"/>
      <c r="T612" s="86"/>
      <c r="U612" s="88">
        <v>515000</v>
      </c>
      <c r="V612" s="89" t="s">
        <v>132</v>
      </c>
      <c r="W612" s="90" t="str">
        <f>IF(U611&gt;0,(+U612/U611),"")</f>
        <v/>
      </c>
      <c r="X612" s="91" t="s">
        <v>133</v>
      </c>
      <c r="Y612" s="92"/>
      <c r="Z612" s="93" t="s">
        <v>141</v>
      </c>
      <c r="AA612" s="2"/>
      <c r="AB612" s="94"/>
      <c r="AC612" s="2"/>
      <c r="AD612" s="94"/>
      <c r="AE612" s="2"/>
      <c r="AF612" s="94"/>
      <c r="AG612" s="95"/>
      <c r="AH612" s="94"/>
      <c r="AI612" s="96" t="s">
        <v>145</v>
      </c>
      <c r="AJ612" s="96"/>
      <c r="AK612" s="97" t="s">
        <v>793</v>
      </c>
    </row>
    <row r="613" spans="1:37" ht="16.5" hidden="1" customHeight="1" x14ac:dyDescent="0.3">
      <c r="A613" s="45" t="s">
        <v>784</v>
      </c>
      <c r="B613" s="156" t="s">
        <v>800</v>
      </c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8"/>
      <c r="O613" s="47" t="s">
        <v>786</v>
      </c>
      <c r="P613" s="47"/>
      <c r="Q613" s="47"/>
      <c r="R613" s="47"/>
      <c r="S613" s="47"/>
      <c r="T613" s="47"/>
      <c r="U613" s="47"/>
      <c r="V613" s="49"/>
      <c r="W613" s="50"/>
      <c r="X613" s="51"/>
      <c r="Y613" s="52" t="s">
        <v>98</v>
      </c>
      <c r="Z613" s="53"/>
      <c r="AA613" s="54"/>
      <c r="AB613" s="54"/>
      <c r="AC613" s="54"/>
      <c r="AD613" s="54"/>
      <c r="AE613" s="54" t="s">
        <v>99</v>
      </c>
      <c r="AF613" s="54" t="s">
        <v>99</v>
      </c>
      <c r="AG613" s="55"/>
      <c r="AH613" s="54" t="s">
        <v>99</v>
      </c>
      <c r="AI613" s="98" t="s">
        <v>99</v>
      </c>
      <c r="AJ613" s="57"/>
      <c r="AK613" s="57"/>
    </row>
    <row r="614" spans="1:37" ht="16.5" hidden="1" customHeight="1" x14ac:dyDescent="0.35">
      <c r="A614" s="58"/>
      <c r="B614" s="47"/>
      <c r="C614" s="47" t="s">
        <v>787</v>
      </c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8"/>
      <c r="O614" s="47"/>
      <c r="P614" s="47" t="s">
        <v>788</v>
      </c>
      <c r="Q614" s="47"/>
      <c r="R614" s="47"/>
      <c r="S614" s="47"/>
      <c r="T614" s="47"/>
      <c r="U614" s="47"/>
      <c r="V614" s="49"/>
      <c r="W614" s="50"/>
      <c r="X614" s="51"/>
      <c r="Y614" s="59" t="s">
        <v>102</v>
      </c>
      <c r="Z614" s="60"/>
      <c r="AA614" s="61"/>
      <c r="AB614" s="61"/>
      <c r="AC614" s="61"/>
      <c r="AD614" s="61"/>
      <c r="AE614" s="61"/>
      <c r="AF614" s="61"/>
      <c r="AG614" s="62"/>
      <c r="AH614" s="61"/>
      <c r="AI614" s="63"/>
      <c r="AJ614" s="64"/>
      <c r="AK614" s="57"/>
    </row>
    <row r="615" spans="1:37" ht="18" hidden="1" customHeight="1" x14ac:dyDescent="0.3">
      <c r="A615" s="104"/>
      <c r="B615" s="47"/>
      <c r="C615" s="47"/>
      <c r="D615" s="47" t="s">
        <v>99</v>
      </c>
      <c r="E615" s="47"/>
      <c r="F615" s="47"/>
      <c r="G615" s="47"/>
      <c r="H615" s="47"/>
      <c r="I615" s="47"/>
      <c r="J615" s="47"/>
      <c r="K615" s="47"/>
      <c r="L615" s="47"/>
      <c r="M615" s="47"/>
      <c r="N615" s="48"/>
      <c r="O615" s="47"/>
      <c r="P615" s="47"/>
      <c r="Q615" s="47" t="s">
        <v>789</v>
      </c>
      <c r="R615" s="47"/>
      <c r="S615" s="47"/>
      <c r="T615" s="47"/>
      <c r="U615" s="47"/>
      <c r="V615" s="49"/>
      <c r="W615" s="50"/>
      <c r="X615" s="51"/>
      <c r="Y615" s="66" t="s">
        <v>104</v>
      </c>
      <c r="Z615" s="67" t="s">
        <v>105</v>
      </c>
      <c r="AA615" s="68"/>
      <c r="AB615" s="69"/>
      <c r="AC615" s="68"/>
      <c r="AD615" s="69"/>
      <c r="AE615" s="68"/>
      <c r="AF615" s="69"/>
      <c r="AG615" s="70"/>
      <c r="AH615" s="69"/>
      <c r="AI615" s="71" t="s">
        <v>109</v>
      </c>
      <c r="AJ615" s="72"/>
      <c r="AK615" s="73"/>
    </row>
    <row r="616" spans="1:37" ht="16.5" hidden="1" customHeight="1" x14ac:dyDescent="0.3">
      <c r="A616" s="65"/>
      <c r="B616" s="47"/>
      <c r="C616" s="47"/>
      <c r="D616" s="47"/>
      <c r="E616" s="47" t="s">
        <v>801</v>
      </c>
      <c r="F616" s="47"/>
      <c r="G616" s="47"/>
      <c r="H616" s="47"/>
      <c r="I616" s="47"/>
      <c r="J616" s="47"/>
      <c r="K616" s="47"/>
      <c r="L616" s="47"/>
      <c r="M616" s="47"/>
      <c r="N616" s="48"/>
      <c r="O616" s="47"/>
      <c r="P616" s="47"/>
      <c r="Q616" s="47"/>
      <c r="R616" s="47" t="s">
        <v>791</v>
      </c>
      <c r="S616" s="47"/>
      <c r="T616" s="47"/>
      <c r="U616" s="47"/>
      <c r="V616" s="49"/>
      <c r="W616" s="50"/>
      <c r="X616" s="51"/>
      <c r="Y616" s="66" t="s">
        <v>113</v>
      </c>
      <c r="Z616" s="67" t="s">
        <v>114</v>
      </c>
      <c r="AA616" s="74"/>
      <c r="AB616" s="75"/>
      <c r="AC616" s="74"/>
      <c r="AD616" s="75"/>
      <c r="AE616" s="74"/>
      <c r="AF616" s="75"/>
      <c r="AG616" s="76"/>
      <c r="AH616" s="75"/>
      <c r="AI616" s="71" t="s">
        <v>119</v>
      </c>
      <c r="AJ616" s="77"/>
      <c r="AK616" s="73"/>
    </row>
    <row r="617" spans="1:37" ht="16.5" hidden="1" customHeight="1" x14ac:dyDescent="0.3">
      <c r="A617" s="65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8"/>
      <c r="O617" s="47"/>
      <c r="P617" s="47"/>
      <c r="Q617" s="47"/>
      <c r="R617" s="47"/>
      <c r="S617" s="47"/>
      <c r="T617" s="47"/>
      <c r="U617" s="47"/>
      <c r="V617" s="49"/>
      <c r="W617" s="50"/>
      <c r="X617" s="51"/>
      <c r="Y617" s="78"/>
      <c r="Z617" s="67" t="s">
        <v>65</v>
      </c>
      <c r="AA617" s="79"/>
      <c r="AB617" s="75"/>
      <c r="AC617" s="79"/>
      <c r="AD617" s="75"/>
      <c r="AE617" s="79"/>
      <c r="AF617" s="75"/>
      <c r="AG617" s="76"/>
      <c r="AH617" s="75"/>
      <c r="AI617" s="71" t="s">
        <v>125</v>
      </c>
      <c r="AJ617" s="71"/>
      <c r="AK617" s="80"/>
    </row>
    <row r="618" spans="1:37" ht="17.25" hidden="1" customHeight="1" thickBot="1" x14ac:dyDescent="0.3">
      <c r="A618" s="65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8"/>
      <c r="O618" s="47"/>
      <c r="P618" s="47"/>
      <c r="Q618" s="47"/>
      <c r="R618" s="47"/>
      <c r="S618" s="47"/>
      <c r="T618" s="47"/>
      <c r="U618" s="47"/>
      <c r="V618" s="49"/>
      <c r="W618" s="50"/>
      <c r="X618" s="51"/>
      <c r="Y618" s="78"/>
      <c r="Z618" s="67" t="s">
        <v>126</v>
      </c>
      <c r="AA618" s="79"/>
      <c r="AB618" s="75"/>
      <c r="AC618" s="79"/>
      <c r="AD618" s="75"/>
      <c r="AE618" s="79"/>
      <c r="AF618" s="75"/>
      <c r="AG618" s="76"/>
      <c r="AH618" s="75"/>
      <c r="AI618" s="71" t="s">
        <v>130</v>
      </c>
      <c r="AJ618" s="71"/>
      <c r="AK618" s="80"/>
    </row>
    <row r="619" spans="1:37" ht="16.5" hidden="1" customHeight="1" x14ac:dyDescent="0.3">
      <c r="A619" s="65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8"/>
      <c r="O619" s="47"/>
      <c r="P619" s="47"/>
      <c r="Q619" s="47"/>
      <c r="R619" s="47"/>
      <c r="S619" s="47"/>
      <c r="T619" s="48"/>
      <c r="U619" s="82"/>
      <c r="V619" s="83" t="s">
        <v>132</v>
      </c>
      <c r="W619" s="84">
        <f>U619/phase52</f>
        <v>0</v>
      </c>
      <c r="X619" s="51" t="s">
        <v>133</v>
      </c>
      <c r="Y619" s="78"/>
      <c r="Z619" s="67" t="s">
        <v>134</v>
      </c>
      <c r="AA619" s="74"/>
      <c r="AB619" s="75"/>
      <c r="AC619" s="74"/>
      <c r="AD619" s="75"/>
      <c r="AE619" s="74"/>
      <c r="AF619" s="75"/>
      <c r="AG619" s="76"/>
      <c r="AH619" s="75"/>
      <c r="AI619" s="71" t="s">
        <v>391</v>
      </c>
      <c r="AJ619" s="71"/>
      <c r="AK619" s="80"/>
    </row>
    <row r="620" spans="1:37" ht="17.25" hidden="1" customHeight="1" thickBot="1" x14ac:dyDescent="0.35">
      <c r="A620" s="85"/>
      <c r="B620" s="86"/>
      <c r="C620" s="86" t="s">
        <v>376</v>
      </c>
      <c r="D620" s="86"/>
      <c r="E620" s="86"/>
      <c r="F620" s="86"/>
      <c r="G620" s="86"/>
      <c r="H620" s="86"/>
      <c r="I620" s="86" t="s">
        <v>792</v>
      </c>
      <c r="J620" s="86"/>
      <c r="K620" s="86"/>
      <c r="L620" s="86"/>
      <c r="M620" s="86"/>
      <c r="N620" s="87"/>
      <c r="O620" s="86"/>
      <c r="P620" s="86"/>
      <c r="Q620" s="86"/>
      <c r="R620" s="86"/>
      <c r="S620" s="86"/>
      <c r="T620" s="86"/>
      <c r="U620" s="88">
        <v>412000</v>
      </c>
      <c r="V620" s="89" t="s">
        <v>132</v>
      </c>
      <c r="W620" s="90" t="str">
        <f>IF(U619&gt;0,(+U620/U619),"")</f>
        <v/>
      </c>
      <c r="X620" s="91" t="s">
        <v>133</v>
      </c>
      <c r="Y620" s="92"/>
      <c r="Z620" s="93" t="s">
        <v>141</v>
      </c>
      <c r="AA620" s="2"/>
      <c r="AB620" s="94"/>
      <c r="AC620" s="2"/>
      <c r="AD620" s="94"/>
      <c r="AE620" s="2"/>
      <c r="AF620" s="94"/>
      <c r="AG620" s="95"/>
      <c r="AH620" s="94"/>
      <c r="AI620" s="96" t="s">
        <v>145</v>
      </c>
      <c r="AJ620" s="96"/>
      <c r="AK620" s="97" t="s">
        <v>793</v>
      </c>
    </row>
    <row r="621" spans="1:37" ht="16.5" hidden="1" customHeight="1" x14ac:dyDescent="0.3">
      <c r="A621" s="45" t="s">
        <v>784</v>
      </c>
      <c r="B621" s="156" t="s">
        <v>802</v>
      </c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8"/>
      <c r="O621" s="47" t="s">
        <v>786</v>
      </c>
      <c r="P621" s="47"/>
      <c r="Q621" s="47"/>
      <c r="R621" s="47"/>
      <c r="S621" s="47"/>
      <c r="T621" s="47"/>
      <c r="U621" s="47"/>
      <c r="V621" s="49"/>
      <c r="W621" s="50"/>
      <c r="X621" s="51"/>
      <c r="Y621" s="52" t="s">
        <v>98</v>
      </c>
      <c r="Z621" s="53"/>
      <c r="AA621" s="54"/>
      <c r="AB621" s="54"/>
      <c r="AC621" s="54"/>
      <c r="AD621" s="54"/>
      <c r="AE621" s="54" t="s">
        <v>99</v>
      </c>
      <c r="AF621" s="54" t="s">
        <v>99</v>
      </c>
      <c r="AG621" s="55"/>
      <c r="AH621" s="54" t="s">
        <v>99</v>
      </c>
      <c r="AI621" s="98" t="s">
        <v>99</v>
      </c>
      <c r="AJ621" s="57"/>
      <c r="AK621" s="57"/>
    </row>
    <row r="622" spans="1:37" ht="18" hidden="1" customHeight="1" x14ac:dyDescent="0.35">
      <c r="A622" s="128"/>
      <c r="B622" s="47"/>
      <c r="C622" s="47" t="s">
        <v>787</v>
      </c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8"/>
      <c r="O622" s="47"/>
      <c r="P622" s="47" t="s">
        <v>788</v>
      </c>
      <c r="Q622" s="47"/>
      <c r="R622" s="47"/>
      <c r="S622" s="47"/>
      <c r="T622" s="47"/>
      <c r="U622" s="47"/>
      <c r="V622" s="49"/>
      <c r="W622" s="50"/>
      <c r="X622" s="51"/>
      <c r="Y622" s="59" t="s">
        <v>102</v>
      </c>
      <c r="Z622" s="60"/>
      <c r="AA622" s="61"/>
      <c r="AB622" s="61"/>
      <c r="AC622" s="61"/>
      <c r="AD622" s="61"/>
      <c r="AE622" s="61"/>
      <c r="AF622" s="61"/>
      <c r="AG622" s="62"/>
      <c r="AH622" s="61"/>
      <c r="AI622" s="63"/>
      <c r="AJ622" s="64"/>
      <c r="AK622" s="57"/>
    </row>
    <row r="623" spans="1:37" ht="16.5" hidden="1" customHeight="1" x14ac:dyDescent="0.3">
      <c r="A623" s="104"/>
      <c r="B623" s="47"/>
      <c r="C623" s="47"/>
      <c r="D623" s="47" t="s">
        <v>99</v>
      </c>
      <c r="E623" s="47"/>
      <c r="F623" s="47"/>
      <c r="G623" s="47"/>
      <c r="H623" s="47"/>
      <c r="I623" s="47"/>
      <c r="J623" s="47"/>
      <c r="K623" s="47"/>
      <c r="L623" s="47"/>
      <c r="M623" s="47"/>
      <c r="N623" s="48"/>
      <c r="O623" s="47"/>
      <c r="P623" s="47"/>
      <c r="Q623" s="47" t="s">
        <v>789</v>
      </c>
      <c r="R623" s="47"/>
      <c r="S623" s="47"/>
      <c r="T623" s="47"/>
      <c r="U623" s="47"/>
      <c r="V623" s="49"/>
      <c r="W623" s="50"/>
      <c r="X623" s="51"/>
      <c r="Y623" s="66" t="s">
        <v>104</v>
      </c>
      <c r="Z623" s="67" t="s">
        <v>105</v>
      </c>
      <c r="AA623" s="68"/>
      <c r="AB623" s="69"/>
      <c r="AC623" s="68"/>
      <c r="AD623" s="69"/>
      <c r="AE623" s="68"/>
      <c r="AF623" s="69"/>
      <c r="AG623" s="70"/>
      <c r="AH623" s="69"/>
      <c r="AI623" s="71" t="s">
        <v>109</v>
      </c>
      <c r="AJ623" s="72"/>
      <c r="AK623" s="73"/>
    </row>
    <row r="624" spans="1:37" ht="16.5" hidden="1" customHeight="1" x14ac:dyDescent="0.3">
      <c r="A624" s="109"/>
      <c r="B624" s="47"/>
      <c r="C624" s="47"/>
      <c r="D624" s="47"/>
      <c r="E624" s="47" t="s">
        <v>803</v>
      </c>
      <c r="F624" s="47"/>
      <c r="G624" s="47"/>
      <c r="H624" s="47"/>
      <c r="I624" s="47"/>
      <c r="J624" s="47"/>
      <c r="K624" s="47"/>
      <c r="L624" s="47"/>
      <c r="M624" s="47"/>
      <c r="N624" s="48"/>
      <c r="O624" s="47"/>
      <c r="P624" s="47"/>
      <c r="Q624" s="47"/>
      <c r="R624" s="47" t="s">
        <v>791</v>
      </c>
      <c r="S624" s="47"/>
      <c r="T624" s="47"/>
      <c r="U624" s="47"/>
      <c r="V624" s="49"/>
      <c r="W624" s="50"/>
      <c r="X624" s="51"/>
      <c r="Y624" s="66" t="s">
        <v>113</v>
      </c>
      <c r="Z624" s="67" t="s">
        <v>114</v>
      </c>
      <c r="AA624" s="74"/>
      <c r="AB624" s="75"/>
      <c r="AC624" s="74"/>
      <c r="AD624" s="75"/>
      <c r="AE624" s="74"/>
      <c r="AF624" s="75"/>
      <c r="AG624" s="76"/>
      <c r="AH624" s="75"/>
      <c r="AI624" s="71" t="s">
        <v>119</v>
      </c>
      <c r="AJ624" s="77"/>
      <c r="AK624" s="73"/>
    </row>
    <row r="625" spans="1:37" ht="16.5" hidden="1" customHeight="1" x14ac:dyDescent="0.3">
      <c r="A625" s="109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8"/>
      <c r="O625" s="47"/>
      <c r="P625" s="47"/>
      <c r="Q625" s="47"/>
      <c r="R625" s="47"/>
      <c r="S625" s="47"/>
      <c r="T625" s="47"/>
      <c r="U625" s="47"/>
      <c r="V625" s="49"/>
      <c r="W625" s="50"/>
      <c r="X625" s="51"/>
      <c r="Y625" s="78"/>
      <c r="Z625" s="67" t="s">
        <v>65</v>
      </c>
      <c r="AA625" s="79"/>
      <c r="AB625" s="75"/>
      <c r="AC625" s="79"/>
      <c r="AD625" s="75"/>
      <c r="AE625" s="79"/>
      <c r="AF625" s="75"/>
      <c r="AG625" s="76"/>
      <c r="AH625" s="75"/>
      <c r="AI625" s="71" t="s">
        <v>125</v>
      </c>
      <c r="AJ625" s="71"/>
      <c r="AK625" s="80"/>
    </row>
    <row r="626" spans="1:37" ht="17.25" hidden="1" customHeight="1" thickBot="1" x14ac:dyDescent="0.3">
      <c r="A626" s="109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8"/>
      <c r="O626" s="47"/>
      <c r="P626" s="47"/>
      <c r="Q626" s="47"/>
      <c r="R626" s="47"/>
      <c r="S626" s="47"/>
      <c r="T626" s="47"/>
      <c r="U626" s="47"/>
      <c r="V626" s="49"/>
      <c r="W626" s="50"/>
      <c r="X626" s="51"/>
      <c r="Y626" s="78"/>
      <c r="Z626" s="67" t="s">
        <v>126</v>
      </c>
      <c r="AA626" s="79"/>
      <c r="AB626" s="75"/>
      <c r="AC626" s="79"/>
      <c r="AD626" s="75"/>
      <c r="AE626" s="79"/>
      <c r="AF626" s="75"/>
      <c r="AG626" s="76"/>
      <c r="AH626" s="75"/>
      <c r="AI626" s="71" t="s">
        <v>130</v>
      </c>
      <c r="AJ626" s="71"/>
      <c r="AK626" s="80"/>
    </row>
    <row r="627" spans="1:37" x14ac:dyDescent="0.3">
      <c r="A627" s="208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8"/>
      <c r="O627" s="47"/>
      <c r="P627" s="47"/>
      <c r="Q627" s="47"/>
      <c r="R627" s="47"/>
      <c r="S627" s="47"/>
      <c r="T627" s="48"/>
      <c r="U627" s="82"/>
      <c r="V627" s="83" t="s">
        <v>132</v>
      </c>
      <c r="W627" s="84">
        <f>U627/phase52</f>
        <v>0</v>
      </c>
      <c r="X627" s="51" t="s">
        <v>133</v>
      </c>
      <c r="Y627" s="78"/>
      <c r="Z627" s="67" t="s">
        <v>134</v>
      </c>
      <c r="AA627" s="74"/>
      <c r="AB627" s="75"/>
      <c r="AC627" s="74"/>
      <c r="AD627" s="75"/>
      <c r="AE627" s="74"/>
      <c r="AF627" s="75"/>
      <c r="AG627" s="76"/>
      <c r="AH627" s="75"/>
      <c r="AI627" s="71" t="s">
        <v>391</v>
      </c>
      <c r="AJ627" s="71"/>
      <c r="AK627" s="80"/>
    </row>
    <row r="628" spans="1:37" ht="17.25" thickBot="1" x14ac:dyDescent="0.35">
      <c r="A628" s="198"/>
      <c r="B628" s="86"/>
      <c r="C628" s="86" t="s">
        <v>376</v>
      </c>
      <c r="D628" s="86"/>
      <c r="E628" s="86"/>
      <c r="F628" s="86"/>
      <c r="G628" s="86"/>
      <c r="H628" s="86"/>
      <c r="I628" s="86" t="s">
        <v>792</v>
      </c>
      <c r="J628" s="86"/>
      <c r="K628" s="86"/>
      <c r="L628" s="86"/>
      <c r="M628" s="86"/>
      <c r="N628" s="87"/>
      <c r="O628" s="86"/>
      <c r="P628" s="86"/>
      <c r="Q628" s="86"/>
      <c r="R628" s="86"/>
      <c r="S628" s="86"/>
      <c r="T628" s="86"/>
      <c r="U628" s="88">
        <v>103000</v>
      </c>
      <c r="V628" s="89" t="s">
        <v>132</v>
      </c>
      <c r="W628" s="90" t="str">
        <f>IF(U627&gt;0,(+U628/U627),"")</f>
        <v/>
      </c>
      <c r="X628" s="91" t="s">
        <v>133</v>
      </c>
      <c r="Y628" s="92"/>
      <c r="Z628" s="93" t="s">
        <v>141</v>
      </c>
      <c r="AA628" s="2"/>
      <c r="AB628" s="94"/>
      <c r="AC628" s="2"/>
      <c r="AD628" s="94"/>
      <c r="AE628" s="2"/>
      <c r="AF628" s="94"/>
      <c r="AG628" s="95"/>
      <c r="AH628" s="94"/>
      <c r="AI628" s="96" t="s">
        <v>145</v>
      </c>
      <c r="AJ628" s="96"/>
      <c r="AK628" s="97" t="s">
        <v>793</v>
      </c>
    </row>
    <row r="629" spans="1:37" ht="21" thickBot="1" x14ac:dyDescent="0.3">
      <c r="A629" s="157"/>
      <c r="B629" s="158"/>
      <c r="C629" s="159" t="s">
        <v>804</v>
      </c>
      <c r="D629" s="159"/>
      <c r="E629" s="159"/>
      <c r="F629" s="159"/>
      <c r="G629" s="159"/>
      <c r="H629" s="160"/>
      <c r="I629" s="159"/>
      <c r="J629" s="159"/>
      <c r="K629" s="159"/>
      <c r="L629" s="159"/>
      <c r="M629" s="159"/>
      <c r="N629" s="161"/>
      <c r="O629" s="159"/>
      <c r="P629" s="159"/>
      <c r="Q629" s="159"/>
      <c r="R629" s="159"/>
      <c r="S629" s="159"/>
      <c r="T629" s="159"/>
      <c r="U629" s="162">
        <f>+ U35+ U43+ U51+ U59+ U67+ U75+ U83+ U91+ U99+ U107+ U115+ U123 + U131+ U139+ U147+ U155+ U163+ U171+ U179+ U187+ U195+ U203+ U211+ U219+ U227+ U235+ U243+ U251+ U259+ U267+ U275+ U283+ U291+ U299+ U307+ U315+ U323+ U331+ U339+ U347+ U355+ U363+ U371+ U379+ U387+ U395+ U403+ U411+ U419+ U427+ U435+ U443+ U451+ U459+ U467+ U475+ U483+ U491+ U499+ U507+ U515+ U523+ U531+ U539+ U547+ U555+ U563+ U571+ U579+ U587+ U595+ U603+ U611+ U619+ U627</f>
        <v>587522635</v>
      </c>
      <c r="V629" s="163" t="s">
        <v>132</v>
      </c>
      <c r="W629" s="164">
        <f>phase52/phase52</f>
        <v>1</v>
      </c>
      <c r="X629" s="165" t="s">
        <v>133</v>
      </c>
      <c r="Y629" s="166"/>
      <c r="Z629" s="167"/>
      <c r="AA629" s="168"/>
      <c r="AB629" s="169"/>
      <c r="AC629" s="169"/>
      <c r="AD629" s="169"/>
      <c r="AE629" s="169"/>
      <c r="AF629" s="169"/>
      <c r="AG629" s="169"/>
      <c r="AH629" s="169"/>
      <c r="AI629" s="170"/>
      <c r="AJ629" s="171"/>
      <c r="AK629" s="172"/>
    </row>
    <row r="630" spans="1:37" ht="21" thickBot="1" x14ac:dyDescent="0.3">
      <c r="A630" s="173"/>
      <c r="B630" s="174"/>
      <c r="C630" s="174" t="s">
        <v>805</v>
      </c>
      <c r="D630" s="174"/>
      <c r="E630" s="174"/>
      <c r="F630" s="174"/>
      <c r="G630" s="174"/>
      <c r="H630" s="175"/>
      <c r="I630" s="174"/>
      <c r="J630" s="174"/>
      <c r="K630" s="174"/>
      <c r="L630" s="174"/>
      <c r="M630" s="174"/>
      <c r="N630" s="176"/>
      <c r="O630" s="174"/>
      <c r="P630" s="174"/>
      <c r="Q630" s="174"/>
      <c r="R630" s="174"/>
      <c r="S630" s="174"/>
      <c r="T630" s="177"/>
      <c r="U630" s="178">
        <f>+ U36+ U44+ U52+ U60+ U68+ U76+ U84+ U92+ U100+ U108+ U116+ U124 + U132+ U140+ U148+ U156+ U164+ U172+ U180+ U188+ U196+ U204+ U212+ U220+ U228+ U236+ U244+ U252+ U260+ U268+ U276+ U284+ U292+ U300+ U308+ U316+ U324+ U332+ U340+ U348+ U356+ U364+ U372+ U380+ U388+ U396+ U404+ U412+ U420+ U428+ U436+ U444+ U452+ U460+ U468+ U476+ U484+ U492+ U500+ U508+ U516+ U524+ U532+ U540+ U548+ U556+ U564+ U572+ U580+ U588+ U596+ U604+ U612+ U620+ U628</f>
        <v>49660921</v>
      </c>
      <c r="V630" s="179" t="s">
        <v>132</v>
      </c>
      <c r="W630" s="180">
        <f>(phase62/phase52)</f>
        <v>8.4525970646220291E-2</v>
      </c>
      <c r="X630" s="181" t="s">
        <v>133</v>
      </c>
      <c r="Y630" s="182"/>
      <c r="Z630" s="183"/>
      <c r="AA630" s="184"/>
      <c r="AB630" s="185"/>
      <c r="AC630" s="185"/>
      <c r="AD630" s="185"/>
      <c r="AE630" s="185"/>
      <c r="AF630" s="185"/>
      <c r="AG630" s="185"/>
      <c r="AH630" s="185"/>
      <c r="AI630" s="186"/>
      <c r="AJ630" s="161"/>
      <c r="AK630" s="187"/>
    </row>
    <row r="631" spans="1:37" x14ac:dyDescent="0.25">
      <c r="U631" s="8" t="s">
        <v>806</v>
      </c>
    </row>
    <row r="632" spans="1:37" x14ac:dyDescent="0.25">
      <c r="AA632" s="20"/>
    </row>
    <row r="633" spans="1:37" x14ac:dyDescent="0.25">
      <c r="I633" s="13"/>
      <c r="T633" s="20"/>
      <c r="U633" s="20"/>
    </row>
    <row r="634" spans="1:37" x14ac:dyDescent="0.25">
      <c r="T634" s="20"/>
      <c r="U634" s="20"/>
    </row>
    <row r="645" spans="1:36" x14ac:dyDescent="0.25">
      <c r="H645" s="13"/>
    </row>
    <row r="646" spans="1:36" x14ac:dyDescent="0.25">
      <c r="A646" s="8"/>
      <c r="AJ646" s="20"/>
    </row>
    <row r="650" spans="1:36" x14ac:dyDescent="0.25">
      <c r="AA650" s="20"/>
    </row>
    <row r="705" spans="1:36" x14ac:dyDescent="0.25">
      <c r="A705" s="8"/>
      <c r="AI705" s="20"/>
      <c r="AJ705" s="20"/>
    </row>
  </sheetData>
  <hyperlinks>
    <hyperlink ref="AA44" r:id="rId1" xr:uid="{190DEBCF-593F-411A-9F19-08A6752A980E}"/>
    <hyperlink ref="AC44" r:id="rId2" xr:uid="{C9099AC1-DDA2-4159-87F6-465A1EE8F9A4}"/>
    <hyperlink ref="AE44" r:id="rId3" xr:uid="{2DCAA0E7-2E08-40F9-A648-3C5855E8F729}"/>
    <hyperlink ref="AA108" r:id="rId4" xr:uid="{154FC758-D40E-478B-8EBA-433CB37DB22B}"/>
    <hyperlink ref="AC60" r:id="rId5" xr:uid="{CA9ABD33-AFAF-428B-8245-118F4D8E71A8}"/>
    <hyperlink ref="AA60" r:id="rId6" xr:uid="{D41AD01C-64EE-4A3C-AC6A-2E389AC61A69}"/>
    <hyperlink ref="AE60" r:id="rId7" xr:uid="{C760F073-2A12-4050-A70D-42E2E67E6441}"/>
    <hyperlink ref="AA84" r:id="rId8" xr:uid="{B3CEE821-F790-4240-9EDE-A1EB3691E5F7}"/>
    <hyperlink ref="AE84" r:id="rId9" xr:uid="{35DB30F1-7A45-465A-B222-184C5D6968C2}"/>
    <hyperlink ref="AE92" r:id="rId10" xr:uid="{EF4656DC-8565-46CD-B41B-884F5EF1882C}"/>
    <hyperlink ref="AA116" r:id="rId11" xr:uid="{A921050F-2A35-4237-8FA8-AD2ED7DE07DE}"/>
    <hyperlink ref="AC116" r:id="rId12" xr:uid="{B2C5C4DD-37C3-4B2F-B0B8-8C824B1BAC8D}"/>
    <hyperlink ref="AE116" r:id="rId13" xr:uid="{3B71E85D-56E5-443B-BADB-CF640CAD9B70}"/>
    <hyperlink ref="AA98" r:id="rId14" display="lflynn@aimengr.com" xr:uid="{D4F1FF33-B70B-4D41-BDF9-35B9DCF98425}"/>
    <hyperlink ref="AA92" r:id="rId15" xr:uid="{1849EB3B-409D-443A-A605-D37B9F00171F}"/>
    <hyperlink ref="AC100" r:id="rId16" xr:uid="{D3F5EE89-D8DB-4627-91E9-7CF9C15245B9}"/>
    <hyperlink ref="AE100" r:id="rId17" xr:uid="{0C9CEEAB-0E85-4B7F-9487-B49DAFAE6EB7}"/>
    <hyperlink ref="AA124" r:id="rId18" xr:uid="{CBE1375F-79B4-4CCE-9626-239D78C138A5}"/>
    <hyperlink ref="AA68" r:id="rId19" xr:uid="{40C7AA4E-E78A-43BC-AD05-171A8AAA2ED0}"/>
    <hyperlink ref="AC68" r:id="rId20" xr:uid="{B38D678E-A3F1-46B7-8FC8-D8C58DA72DEF}"/>
    <hyperlink ref="AE68" r:id="rId21" xr:uid="{473B57B2-7915-4C73-A6E4-81BA1612FFF3}"/>
    <hyperlink ref="AA76" r:id="rId22" xr:uid="{2E053B59-61BB-4620-B962-0422580F9B31}"/>
    <hyperlink ref="AC76" r:id="rId23" xr:uid="{97439273-F725-4A62-B3B8-F13A38D2B920}"/>
    <hyperlink ref="AE76" r:id="rId24" xr:uid="{54A907EC-5922-47F4-BF0A-CE02D760B25A}"/>
    <hyperlink ref="AA36" r:id="rId25" xr:uid="{E68BB6A8-CEC2-4698-BA14-9D40E7DB76B0}"/>
    <hyperlink ref="AC36" r:id="rId26" xr:uid="{B60F1500-E1BC-4782-AB68-8ED31F26260F}"/>
    <hyperlink ref="AE36" r:id="rId27" xr:uid="{8CDD477E-9CBA-41AF-B0C8-B24CA0FF2F67}"/>
  </hyperlinks>
  <printOptions horizontalCentered="1"/>
  <pageMargins left="0.25" right="0.25" top="0.75" bottom="0.75" header="0.3" footer="0.3"/>
  <pageSetup paperSize="5" scale="34" fitToHeight="0" orientation="landscape" r:id="rId28"/>
  <headerFooter>
    <oddHeader>&amp;C
&amp;G</oddHeader>
    <oddFooter>&amp;L&amp;"Arial Narrow,Regular"&amp;10&amp;Z&amp;F&amp;C&amp;"Arial Narrow,Regular"&amp;10
&amp;P of &amp;N&amp;R&amp;"Arial Narrow,Regular"&amp;10&amp;D - &amp;T</oddFooter>
  </headerFooter>
  <rowBreaks count="19" manualBreakCount="19">
    <brk id="42" max="16383" man="1"/>
    <brk id="74" max="16383" man="1"/>
    <brk id="106" max="16383" man="1"/>
    <brk id="130" max="16383" man="1"/>
    <brk id="162" max="16383" man="1"/>
    <brk id="194" max="16383" man="1"/>
    <brk id="226" max="16383" man="1"/>
    <brk id="258" max="16383" man="1"/>
    <brk id="290" max="16383" man="1"/>
    <brk id="322" max="16383" man="1"/>
    <brk id="354" max="16383" man="1"/>
    <brk id="386" max="16383" man="1"/>
    <brk id="418" max="16383" man="1"/>
    <brk id="450" max="16383" man="1"/>
    <brk id="482" max="16383" man="1"/>
    <brk id="514" max="16383" man="1"/>
    <brk id="546" max="16383" man="1"/>
    <brk id="578" max="16383" man="1"/>
    <brk id="610" max="16383" man="1"/>
  </rowBreaks>
  <legacyDrawingHF r:id="rId29"/>
  <tableParts count="3">
    <tablePart r:id="rId30"/>
    <tablePart r:id="rId31"/>
    <tablePart r:id="rId3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FY 2025-2026 CAP PLAN</vt:lpstr>
      <vt:lpstr>phase52</vt:lpstr>
      <vt:lpstr>phase62</vt:lpstr>
      <vt:lpstr>'FY 2025-2026 CAP PLAN'!Print_Area</vt:lpstr>
      <vt:lpstr>'FY 2025-2026 CAP PLAN'!Print_Titles</vt:lpstr>
    </vt:vector>
  </TitlesOfParts>
  <Company>Florida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Fiscal Year 25-26 Construction Engineering Inspection COnstruction Aquisition Program</dc:title>
  <dc:creator>Suarez, Francisco</dc:creator>
  <cp:lastModifiedBy>Suarez, Francisco</cp:lastModifiedBy>
  <dcterms:created xsi:type="dcterms:W3CDTF">2026-03-03T18:47:00Z</dcterms:created>
  <dcterms:modified xsi:type="dcterms:W3CDTF">2026-08-13T15:11:58Z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1b62f4-cb9b-4766-8dff-64a7ed23e056_Enabled">
    <vt:lpwstr>true</vt:lpwstr>
  </property>
  <property fmtid="{D5CDD505-2E9C-101B-9397-08002B2CF9AE}" pid="3" name="MSIP_Label_9b1b62f4-cb9b-4766-8dff-64a7ed23e056_SetDate">
    <vt:lpwstr>2026-03-03T18:47:04Z</vt:lpwstr>
  </property>
  <property fmtid="{D5CDD505-2E9C-101B-9397-08002B2CF9AE}" pid="4" name="MSIP_Label_9b1b62f4-cb9b-4766-8dff-64a7ed23e056_Method">
    <vt:lpwstr>Standard</vt:lpwstr>
  </property>
  <property fmtid="{D5CDD505-2E9C-101B-9397-08002B2CF9AE}" pid="5" name="MSIP_Label_9b1b62f4-cb9b-4766-8dff-64a7ed23e056_Name">
    <vt:lpwstr>Public</vt:lpwstr>
  </property>
  <property fmtid="{D5CDD505-2E9C-101B-9397-08002B2CF9AE}" pid="6" name="MSIP_Label_9b1b62f4-cb9b-4766-8dff-64a7ed23e056_SiteId">
    <vt:lpwstr>db21de5d-bc9c-420c-8f3f-8f08f85b5ada</vt:lpwstr>
  </property>
  <property fmtid="{D5CDD505-2E9C-101B-9397-08002B2CF9AE}" pid="7" name="MSIP_Label_9b1b62f4-cb9b-4766-8dff-64a7ed23e056_ActionId">
    <vt:lpwstr>06c571c1-8207-4147-a719-3b52551cd2e4</vt:lpwstr>
  </property>
  <property fmtid="{D5CDD505-2E9C-101B-9397-08002B2CF9AE}" pid="8" name="MSIP_Label_9b1b62f4-cb9b-4766-8dff-64a7ed23e056_ContentBits">
    <vt:lpwstr>0</vt:lpwstr>
  </property>
  <property fmtid="{D5CDD505-2E9C-101B-9397-08002B2CF9AE}" pid="9" name="MSIP_Label_9b1b62f4-cb9b-4766-8dff-64a7ed23e056_Tag">
    <vt:lpwstr>10, 3, 0, 1</vt:lpwstr>
  </property>
</Properties>
</file>